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I-ML for Energy Industry - 2025\Project #3\"/>
    </mc:Choice>
  </mc:AlternateContent>
  <xr:revisionPtr revIDLastSave="0" documentId="13_ncr:1_{6645E3B4-DAFE-4361-B142-70C2622E202F}" xr6:coauthVersionLast="47" xr6:coauthVersionMax="47" xr10:uidLastSave="{00000000-0000-0000-0000-000000000000}"/>
  <bookViews>
    <workbookView xWindow="-120" yWindow="-120" windowWidth="20730" windowHeight="11160" xr2:uid="{B0136D7E-58C7-41C2-99EB-10221E663208}"/>
  </bookViews>
  <sheets>
    <sheet name="Technical Limit Drilling" sheetId="6" r:id="rId1"/>
    <sheet name="IADC Data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p">[1]IFE!$Z$1:$AB$20</definedName>
    <definedName name="_19._Volume_Balance">[1]IFE!$A$328</definedName>
    <definedName name="_2" hidden="1">{#N/A,#N/A,FALSE,"Oil-Based Mud"}</definedName>
    <definedName name="_20._ADDITIONAL_DAILY_MUD_PROPERTIES">[1]IFE!$A$344</definedName>
    <definedName name="_2004_06_20">#REF!</definedName>
    <definedName name="_21._SOLIDS_ANALYSIS_DATA_2">[1]IFE!$A$388</definedName>
    <definedName name="_22._WM_HO_DAILY_INFO">[1]IFE!$A$433</definedName>
    <definedName name="_23.__Waste_Management_Description__Sludge">[1]IFE!$A$499</definedName>
    <definedName name="_24.__Waste_Management_Description__Liquid">[1]IFE!$A$523</definedName>
    <definedName name="_25.__SHAKER_SCREEN_ACCOUNTING">[1]IFE!$A$547</definedName>
    <definedName name="_26.__WM_Header_Information">[1]IFE!#REF!</definedName>
    <definedName name="_27.__WM_Daily_Information">[1]IFE!$A$580</definedName>
    <definedName name="_28.__WM_Cuttings_Injection_Daily_Info">[1]IFE!$A$823</definedName>
    <definedName name="_29.__WM_Cuttings_Injection_Detail">[1]IFE!$A$854</definedName>
    <definedName name="_30.__WM_Product_List">[1]IFE!$A$886</definedName>
    <definedName name="_31.__WMWt_Treatment">[1]IFE!$A$918</definedName>
    <definedName name="_JV1">#REF!</definedName>
    <definedName name="_Key1" hidden="1">#REF!</definedName>
    <definedName name="_Order1" hidden="1">255</definedName>
    <definedName name="_PV3">#REF!</definedName>
    <definedName name="_Sort" hidden="1">#REF!</definedName>
    <definedName name="_WellDepth">#REF!</definedName>
    <definedName name="_WMR2" hidden="1">{#N/A,#N/A,FALSE,"Oil-Based Mud"}</definedName>
    <definedName name="_YP3">#REF!</definedName>
    <definedName name="A">[1]IFE!$S$1</definedName>
    <definedName name="aaaaa" hidden="1">{"Data Sheet Continuation",#N/A,FALSE,"Data Sheet"}</definedName>
    <definedName name="aaaaaa">'[2]Bit Records'!$A$9:$AC$21</definedName>
    <definedName name="Authorisers_list">[3]Definitions!$C$44:$C$51</definedName>
    <definedName name="B">[1]IFE!$S$2</definedName>
    <definedName name="Base">#REF!</definedName>
    <definedName name="BF">#REF!</definedName>
    <definedName name="Bill_Code">[4]DDR_Form!$AW$70:$AW$81</definedName>
    <definedName name="BillCode">[5]DataList!$I$2:$I$8</definedName>
    <definedName name="BITRNG">'[6]Bit Record'!$A$9:$AC$21</definedName>
    <definedName name="bla" hidden="1">{#N/A,#N/A,FALSE,"Oil-Based Mud"}</definedName>
    <definedName name="C_">[1]IFE!$S$3</definedName>
    <definedName name="caprent">#N/A</definedName>
    <definedName name="Client">#REF!</definedName>
    <definedName name="Code">#REF!</definedName>
    <definedName name="Collar_ID">#REF!</definedName>
    <definedName name="Collar_lngth">#REF!</definedName>
    <definedName name="Collar_OD">#REF!</definedName>
    <definedName name="Collar_Wght">#REF!</definedName>
    <definedName name="copymylist">#REF!</definedName>
    <definedName name="Country">#REF!</definedName>
    <definedName name="_xlnm.Criteria">#REF!</definedName>
    <definedName name="Data" hidden="1">{#N/A,#N/A,FALSE,"Oil-Based Mud"}</definedName>
    <definedName name="data1" hidden="1">{#N/A,#N/A,FALSE,"Oil-Based Mud"}</definedName>
    <definedName name="Data2" hidden="1">{#N/A,#N/A,FALSE,"Oil-Based Mud"}</definedName>
    <definedName name="Date">#REF!</definedName>
    <definedName name="david">#REF!</definedName>
    <definedName name="DCR" hidden="1">{#N/A,#N/A,FALSE,"Oil-Based Mud"}</definedName>
    <definedName name="DDR" hidden="1">{#N/A,#N/A,FALSE,"Oil-Based Mud"}</definedName>
    <definedName name="DP1_Lngth">#REF!</definedName>
    <definedName name="DP1_Wght">#REF!</definedName>
    <definedName name="Drill">{#N/A,#N/A,FALSE,"Oil-Based Mud"}</definedName>
    <definedName name="DST">#REF!</definedName>
    <definedName name="Field">#REF!</definedName>
    <definedName name="h">#REF!</definedName>
    <definedName name="Header">[1]IFE!$B$3:$AK$3</definedName>
    <definedName name="HW_Lngth">#REF!</definedName>
    <definedName name="HW_Wght">#REF!</definedName>
    <definedName name="HY">#REF!</definedName>
    <definedName name="IADCCODE">[5]DataList!$A$2:$A$26</definedName>
    <definedName name="Interval">#REF!</definedName>
    <definedName name="lab" hidden="1">{#N/A,#N/A,FALSE,"Oil-Based Mud"}</definedName>
    <definedName name="LKL">#REF!</definedName>
    <definedName name="LookupIADC">#REF!</definedName>
    <definedName name="mdth">#REF!</definedName>
    <definedName name="Meter_factor">#REF!</definedName>
    <definedName name="mine">#REF!</definedName>
    <definedName name="MyIADC_Code">#REF!</definedName>
    <definedName name="MyList">#REF!</definedName>
    <definedName name="MyNum">#REF!</definedName>
    <definedName name="N" hidden="1">{#N/A,#N/A,FALSE,"Oil-Based Mud"}</definedName>
    <definedName name="NDetails">[5]DataList!$F$2:$F$50</definedName>
    <definedName name="NPTLIST">[5]DataList!$D$2:$D$4</definedName>
    <definedName name="OPS">#REF!</definedName>
    <definedName name="Packer_Depth">#REF!</definedName>
    <definedName name="Perforations">#REF!</definedName>
    <definedName name="PressureCasing">[7]Calc!$B$5:$B$31</definedName>
    <definedName name="_xlnm.Print_Area" localSheetId="0">'Technical Limit Drilling'!$A$1:$AV$54</definedName>
    <definedName name="Probability_list">[3]Definitions!$G$4:$K$4</definedName>
    <definedName name="PV3A">#REF!</definedName>
    <definedName name="PV3B">#REF!</definedName>
    <definedName name="rt" hidden="1">{#N/A,#N/A,FALSE,"Oil-Based Mud"}</definedName>
    <definedName name="Severity_list">[3]Definitions!$G$4:$G$8</definedName>
    <definedName name="Sum_1">'[8]Cost Control Worksheet'!$DE$6</definedName>
    <definedName name="Sum_1.1">#REF!</definedName>
    <definedName name="Sum_11">#REF!</definedName>
    <definedName name="Sum_2">'[8]Cost Control Worksheet'!$DE$10</definedName>
    <definedName name="Surface">#REF!</definedName>
    <definedName name="t" hidden="1">{#N/A,#N/A,FALSE,"Oil-Based Mud"}</definedName>
    <definedName name="Tank_Factor">#REF!</definedName>
    <definedName name="temp" hidden="1">{#N/A,#N/A,FALSE,"Oil-Based Mud"}</definedName>
    <definedName name="Test">{#N/A,#N/A,FALSE,"Oil-Based Mud"}</definedName>
    <definedName name="tt" hidden="1">{#N/A,#N/A,FALSE,"Oil-Based Mud"}</definedName>
    <definedName name="VolumeCasing">[7]Calc!$A$5:$A$30</definedName>
    <definedName name="Well">#REF!</definedName>
    <definedName name="wrn.Data._.Sheet._.Continuation." hidden="1">{"Data Sheet Continuation",#N/A,FALSE,"Data Sheet"}</definedName>
    <definedName name="wrn.Geo._.Final._.Report." hidden="1">{"Data Sheet Header",#N/A,TRUE,"Data Sheet";"Data Sheet Continuation",#N/A,TRUE,"Data Sheet"}</definedName>
    <definedName name="wrn.OBM." hidden="1">{#N/A,#N/A,FALSE,"Oil-Based Mud"}</definedName>
    <definedName name="wrn.Oxy._.Daily._.Report." hidden="1">{"GEO Report",#N/A,FALSE,"Data Sheet";"OXY Daily Report",#N/A,FALSE,"Data Sheet"}</definedName>
    <definedName name="wsdweds" hidden="1">{#N/A,#N/A,FALSE,"Oil-Based Mud"}</definedName>
    <definedName name="YP3A">#REF!</definedName>
    <definedName name="YP3B">#REF!</definedName>
    <definedName name="yytyt" hidden="1">{#N/A,#N/A,FALSE,"Oil-Based Mud"}</definedName>
    <definedName name="упр.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6" l="1"/>
  <c r="AO54" i="15"/>
  <c r="AT54" i="15" l="1"/>
  <c r="AL54" i="15"/>
  <c r="AH54" i="15" l="1"/>
  <c r="AE54" i="15"/>
  <c r="AA54" i="15"/>
  <c r="AR54" i="15" l="1"/>
  <c r="X54" i="15"/>
  <c r="T54" i="15"/>
  <c r="Q54" i="15"/>
  <c r="J54" i="6"/>
  <c r="M54" i="15"/>
  <c r="J54" i="15"/>
  <c r="F54" i="15"/>
  <c r="AR33" i="6"/>
  <c r="AR38" i="6"/>
  <c r="AR39" i="6"/>
  <c r="AR40" i="6"/>
  <c r="AR41" i="6"/>
  <c r="AR42" i="6"/>
  <c r="AR43" i="6"/>
  <c r="AR44" i="6"/>
  <c r="AR45" i="6"/>
  <c r="AR47" i="6"/>
  <c r="AR48" i="6"/>
  <c r="AR49" i="6"/>
  <c r="AR50" i="6"/>
  <c r="AR51" i="6"/>
  <c r="AR52" i="6"/>
  <c r="AR53" i="6"/>
  <c r="AR54" i="6"/>
  <c r="AT53" i="15"/>
  <c r="AI54" i="6"/>
  <c r="AH53" i="6"/>
  <c r="AH54" i="6"/>
  <c r="AE54" i="6"/>
  <c r="AO53" i="15"/>
  <c r="AL53" i="15"/>
  <c r="AV54" i="6"/>
  <c r="AC54" i="6"/>
  <c r="W54" i="6"/>
  <c r="Z54" i="6" s="1"/>
  <c r="AV53" i="6"/>
  <c r="AI53" i="6"/>
  <c r="AC53" i="6"/>
  <c r="AF53" i="6" s="1"/>
  <c r="AL52" i="15"/>
  <c r="AE53" i="6" s="1"/>
  <c r="AG54" i="6" l="1"/>
  <c r="AF54" i="6"/>
  <c r="AJ54" i="6"/>
  <c r="AG53" i="6"/>
  <c r="AH53" i="15"/>
  <c r="AB54" i="6" s="1"/>
  <c r="AD54" i="6" s="1"/>
  <c r="AE53" i="15"/>
  <c r="Y54" i="6" s="1"/>
  <c r="AA54" i="6" s="1"/>
  <c r="AA53" i="15"/>
  <c r="V54" i="6" s="1"/>
  <c r="AH52" i="15"/>
  <c r="AB53" i="6" s="1"/>
  <c r="AE52" i="15" l="1"/>
  <c r="Y53" i="6" s="1"/>
  <c r="AR52" i="15"/>
  <c r="AR53" i="15"/>
  <c r="X53" i="15"/>
  <c r="S54" i="6" s="1"/>
  <c r="AT3" i="15" l="1"/>
  <c r="AT5" i="15"/>
  <c r="AT13" i="15"/>
  <c r="AT27" i="15"/>
  <c r="AT28" i="15"/>
  <c r="AT29" i="15"/>
  <c r="AT32" i="15"/>
  <c r="AT37" i="15"/>
  <c r="AT38" i="15"/>
  <c r="AT39" i="15"/>
  <c r="AT40" i="15"/>
  <c r="AT41" i="15"/>
  <c r="AT42" i="15"/>
  <c r="AT43" i="15"/>
  <c r="AT44" i="15"/>
  <c r="AT45" i="15"/>
  <c r="AT46" i="15"/>
  <c r="AT47" i="15"/>
  <c r="AT48" i="15"/>
  <c r="AT49" i="15"/>
  <c r="AT50" i="15"/>
  <c r="AT51" i="15"/>
  <c r="AT2" i="15"/>
  <c r="W53" i="6"/>
  <c r="Z53" i="6" s="1"/>
  <c r="AA52" i="15"/>
  <c r="V53" i="6" s="1"/>
  <c r="AD53" i="6" l="1"/>
  <c r="AA53" i="6"/>
  <c r="Q54" i="6"/>
  <c r="T54" i="6" s="1"/>
  <c r="T53" i="15"/>
  <c r="P54" i="6" s="1"/>
  <c r="U54" i="6" l="1"/>
  <c r="X54" i="6"/>
  <c r="R54" i="6"/>
  <c r="X52" i="15" l="1"/>
  <c r="S53" i="6" s="1"/>
  <c r="Q53" i="15"/>
  <c r="M54" i="6" s="1"/>
  <c r="O54" i="6" s="1"/>
  <c r="J53" i="15"/>
  <c r="G54" i="6" s="1"/>
  <c r="E54" i="6"/>
  <c r="H54" i="6" s="1"/>
  <c r="Q53" i="6"/>
  <c r="T53" i="6" s="1"/>
  <c r="T52" i="15"/>
  <c r="P53" i="6" s="1"/>
  <c r="I54" i="6" l="1"/>
  <c r="X53" i="6"/>
  <c r="U53" i="6"/>
  <c r="F53" i="15"/>
  <c r="D54" i="6" s="1"/>
  <c r="F54" i="6" s="1"/>
  <c r="Q52" i="15"/>
  <c r="M53" i="6" s="1"/>
  <c r="K53" i="6" l="1"/>
  <c r="N53" i="6" s="1"/>
  <c r="E52" i="6"/>
  <c r="H52" i="6" s="1"/>
  <c r="E53" i="6"/>
  <c r="H53" i="6" s="1"/>
  <c r="M52" i="15"/>
  <c r="J53" i="6" s="1"/>
  <c r="J52" i="15"/>
  <c r="G53" i="6" s="1"/>
  <c r="F52" i="15"/>
  <c r="D53" i="6" s="1"/>
  <c r="F53" i="6" l="1"/>
  <c r="I53" i="6"/>
  <c r="O53" i="6"/>
  <c r="R53" i="6"/>
  <c r="L53" i="6"/>
  <c r="AI52" i="6"/>
  <c r="AO51" i="15"/>
  <c r="AH52" i="6" s="1"/>
  <c r="AE52" i="6"/>
  <c r="AC52" i="6"/>
  <c r="AF52" i="6" s="1"/>
  <c r="AL51" i="15"/>
  <c r="AH51" i="15"/>
  <c r="AB52" i="6" s="1"/>
  <c r="AE51" i="15"/>
  <c r="Y52" i="6" s="1"/>
  <c r="AG52" i="6" l="1"/>
  <c r="AJ52" i="6"/>
  <c r="W52" i="6"/>
  <c r="AA51" i="15"/>
  <c r="V52" i="6" s="1"/>
  <c r="AR51" i="15"/>
  <c r="Q52" i="6"/>
  <c r="T52" i="6" s="1"/>
  <c r="X51" i="15"/>
  <c r="S52" i="6" s="1"/>
  <c r="AR3" i="15"/>
  <c r="AR4" i="15"/>
  <c r="AR5" i="15"/>
  <c r="AR6" i="15"/>
  <c r="AR7" i="15"/>
  <c r="AR8" i="15"/>
  <c r="AR9" i="15"/>
  <c r="AR10" i="15"/>
  <c r="AR11" i="15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R26" i="15"/>
  <c r="AR27" i="15"/>
  <c r="AR28" i="15"/>
  <c r="AR29" i="15"/>
  <c r="AR30" i="15"/>
  <c r="AR31" i="15"/>
  <c r="AR32" i="15"/>
  <c r="AR33" i="15"/>
  <c r="AR34" i="15"/>
  <c r="AR35" i="15"/>
  <c r="AR36" i="15"/>
  <c r="AR37" i="15"/>
  <c r="AR38" i="15"/>
  <c r="AR39" i="15"/>
  <c r="AR40" i="15"/>
  <c r="AR41" i="15"/>
  <c r="AR42" i="15"/>
  <c r="AR43" i="15"/>
  <c r="AR44" i="15"/>
  <c r="AR45" i="15"/>
  <c r="AR46" i="15"/>
  <c r="AR47" i="15"/>
  <c r="AR48" i="15"/>
  <c r="AR49" i="15"/>
  <c r="AR50" i="15"/>
  <c r="AR2" i="15"/>
  <c r="T51" i="15"/>
  <c r="P52" i="6" s="1"/>
  <c r="K52" i="6"/>
  <c r="N52" i="6" s="1"/>
  <c r="Q51" i="15"/>
  <c r="M52" i="6" s="1"/>
  <c r="J51" i="15"/>
  <c r="G52" i="6" s="1"/>
  <c r="I52" i="6" s="1"/>
  <c r="AA52" i="6" l="1"/>
  <c r="Z52" i="6"/>
  <c r="AD52" i="6"/>
  <c r="U52" i="6"/>
  <c r="X52" i="6"/>
  <c r="O52" i="6"/>
  <c r="R52" i="6"/>
  <c r="AV52" i="6"/>
  <c r="F51" i="15"/>
  <c r="D52" i="6" s="1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H5" i="6"/>
  <c r="AH7" i="6"/>
  <c r="AH8" i="6"/>
  <c r="AH9" i="6"/>
  <c r="AH10" i="6"/>
  <c r="AH11" i="6"/>
  <c r="AH12" i="6"/>
  <c r="AH13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31" i="6"/>
  <c r="AH32" i="6"/>
  <c r="AH34" i="6"/>
  <c r="AH35" i="6"/>
  <c r="AH36" i="6"/>
  <c r="AH37" i="6"/>
  <c r="AE30" i="6"/>
  <c r="AE40" i="6"/>
  <c r="AE41" i="6"/>
  <c r="AD41" i="6"/>
  <c r="AD40" i="6"/>
  <c r="AC4" i="6"/>
  <c r="AF4" i="6" s="1"/>
  <c r="AC5" i="6"/>
  <c r="AF5" i="6" s="1"/>
  <c r="AC6" i="6"/>
  <c r="AF6" i="6" s="1"/>
  <c r="AC7" i="6"/>
  <c r="AF7" i="6" s="1"/>
  <c r="AC8" i="6"/>
  <c r="AF8" i="6" s="1"/>
  <c r="AC9" i="6"/>
  <c r="AF9" i="6" s="1"/>
  <c r="AC10" i="6"/>
  <c r="AF10" i="6" s="1"/>
  <c r="AC11" i="6"/>
  <c r="AF11" i="6" s="1"/>
  <c r="AC12" i="6"/>
  <c r="AF12" i="6" s="1"/>
  <c r="AC13" i="6"/>
  <c r="AF13" i="6" s="1"/>
  <c r="AC14" i="6"/>
  <c r="AF14" i="6" s="1"/>
  <c r="AC15" i="6"/>
  <c r="AF15" i="6" s="1"/>
  <c r="AC16" i="6"/>
  <c r="AF16" i="6" s="1"/>
  <c r="AC17" i="6"/>
  <c r="AF17" i="6" s="1"/>
  <c r="AC18" i="6"/>
  <c r="AF18" i="6" s="1"/>
  <c r="AC19" i="6"/>
  <c r="AF19" i="6" s="1"/>
  <c r="AC20" i="6"/>
  <c r="AF20" i="6" s="1"/>
  <c r="AC21" i="6"/>
  <c r="AF21" i="6" s="1"/>
  <c r="AC22" i="6"/>
  <c r="AF22" i="6" s="1"/>
  <c r="AC23" i="6"/>
  <c r="AF23" i="6" s="1"/>
  <c r="AC24" i="6"/>
  <c r="AF24" i="6" s="1"/>
  <c r="AC25" i="6"/>
  <c r="AF25" i="6" s="1"/>
  <c r="AC26" i="6"/>
  <c r="AF26" i="6" s="1"/>
  <c r="AC27" i="6"/>
  <c r="AF27" i="6" s="1"/>
  <c r="AC28" i="6"/>
  <c r="AF28" i="6" s="1"/>
  <c r="AC29" i="6"/>
  <c r="AF29" i="6" s="1"/>
  <c r="AC30" i="6"/>
  <c r="AF30" i="6" s="1"/>
  <c r="AC31" i="6"/>
  <c r="AF31" i="6" s="1"/>
  <c r="AC32" i="6"/>
  <c r="AF32" i="6" s="1"/>
  <c r="AC33" i="6"/>
  <c r="AF33" i="6" s="1"/>
  <c r="AC34" i="6"/>
  <c r="AF34" i="6" s="1"/>
  <c r="AC35" i="6"/>
  <c r="AF35" i="6" s="1"/>
  <c r="AC36" i="6"/>
  <c r="AF36" i="6" s="1"/>
  <c r="AC37" i="6"/>
  <c r="AF37" i="6" s="1"/>
  <c r="AC38" i="6"/>
  <c r="AF38" i="6" s="1"/>
  <c r="AC39" i="6"/>
  <c r="AF39" i="6" s="1"/>
  <c r="AC40" i="6"/>
  <c r="AF40" i="6" s="1"/>
  <c r="AC41" i="6"/>
  <c r="AF41" i="6" s="1"/>
  <c r="AC42" i="6"/>
  <c r="AF42" i="6" s="1"/>
  <c r="AC43" i="6"/>
  <c r="AF43" i="6" s="1"/>
  <c r="AC44" i="6"/>
  <c r="AF44" i="6" s="1"/>
  <c r="AC45" i="6"/>
  <c r="AF45" i="6" s="1"/>
  <c r="AC46" i="6"/>
  <c r="AF46" i="6" s="1"/>
  <c r="AC47" i="6"/>
  <c r="AF47" i="6" s="1"/>
  <c r="AC48" i="6"/>
  <c r="AF48" i="6" s="1"/>
  <c r="AC49" i="6"/>
  <c r="AF49" i="6" s="1"/>
  <c r="AC50" i="6"/>
  <c r="AF50" i="6" s="1"/>
  <c r="AC51" i="6"/>
  <c r="AF51" i="6" s="1"/>
  <c r="AB30" i="6"/>
  <c r="AB40" i="6"/>
  <c r="AB41" i="6"/>
  <c r="W4" i="6"/>
  <c r="Z4" i="6" s="1"/>
  <c r="W5" i="6"/>
  <c r="Z5" i="6" s="1"/>
  <c r="W6" i="6"/>
  <c r="Z6" i="6" s="1"/>
  <c r="W7" i="6"/>
  <c r="Z7" i="6" s="1"/>
  <c r="W8" i="6"/>
  <c r="Z8" i="6" s="1"/>
  <c r="W9" i="6"/>
  <c r="Z9" i="6" s="1"/>
  <c r="W10" i="6"/>
  <c r="Z10" i="6" s="1"/>
  <c r="W11" i="6"/>
  <c r="Z11" i="6" s="1"/>
  <c r="W12" i="6"/>
  <c r="Z12" i="6" s="1"/>
  <c r="W13" i="6"/>
  <c r="Z13" i="6" s="1"/>
  <c r="W14" i="6"/>
  <c r="Z14" i="6" s="1"/>
  <c r="W15" i="6"/>
  <c r="Z15" i="6" s="1"/>
  <c r="W16" i="6"/>
  <c r="Z16" i="6" s="1"/>
  <c r="W17" i="6"/>
  <c r="Z17" i="6" s="1"/>
  <c r="W18" i="6"/>
  <c r="Z18" i="6" s="1"/>
  <c r="W19" i="6"/>
  <c r="Z19" i="6" s="1"/>
  <c r="W20" i="6"/>
  <c r="Z20" i="6" s="1"/>
  <c r="W21" i="6"/>
  <c r="Z21" i="6" s="1"/>
  <c r="W22" i="6"/>
  <c r="Z22" i="6" s="1"/>
  <c r="W23" i="6"/>
  <c r="Z23" i="6" s="1"/>
  <c r="W24" i="6"/>
  <c r="Z24" i="6" s="1"/>
  <c r="W25" i="6"/>
  <c r="Z25" i="6" s="1"/>
  <c r="W26" i="6"/>
  <c r="Z26" i="6" s="1"/>
  <c r="W27" i="6"/>
  <c r="Z27" i="6" s="1"/>
  <c r="W28" i="6"/>
  <c r="Z28" i="6" s="1"/>
  <c r="W29" i="6"/>
  <c r="Z29" i="6" s="1"/>
  <c r="W30" i="6"/>
  <c r="Z30" i="6" s="1"/>
  <c r="W31" i="6"/>
  <c r="Z31" i="6" s="1"/>
  <c r="W32" i="6"/>
  <c r="Z32" i="6" s="1"/>
  <c r="W33" i="6"/>
  <c r="Z33" i="6" s="1"/>
  <c r="W34" i="6"/>
  <c r="Z34" i="6" s="1"/>
  <c r="W35" i="6"/>
  <c r="Z35" i="6" s="1"/>
  <c r="W36" i="6"/>
  <c r="Z36" i="6" s="1"/>
  <c r="W37" i="6"/>
  <c r="Z37" i="6" s="1"/>
  <c r="W38" i="6"/>
  <c r="Z38" i="6" s="1"/>
  <c r="W39" i="6"/>
  <c r="Z39" i="6" s="1"/>
  <c r="W40" i="6"/>
  <c r="Z40" i="6" s="1"/>
  <c r="W41" i="6"/>
  <c r="Z41" i="6" s="1"/>
  <c r="W42" i="6"/>
  <c r="Z42" i="6" s="1"/>
  <c r="W43" i="6"/>
  <c r="Z43" i="6" s="1"/>
  <c r="W44" i="6"/>
  <c r="Z44" i="6" s="1"/>
  <c r="W45" i="6"/>
  <c r="Z45" i="6" s="1"/>
  <c r="W46" i="6"/>
  <c r="Z46" i="6" s="1"/>
  <c r="W47" i="6"/>
  <c r="Z47" i="6" s="1"/>
  <c r="W48" i="6"/>
  <c r="Z48" i="6" s="1"/>
  <c r="W49" i="6"/>
  <c r="Z49" i="6" s="1"/>
  <c r="W50" i="6"/>
  <c r="Z50" i="6" s="1"/>
  <c r="W51" i="6"/>
  <c r="Z51" i="6" s="1"/>
  <c r="Q4" i="6"/>
  <c r="T4" i="6" s="1"/>
  <c r="Q5" i="6"/>
  <c r="T5" i="6" s="1"/>
  <c r="Q6" i="6"/>
  <c r="T6" i="6" s="1"/>
  <c r="Q7" i="6"/>
  <c r="T7" i="6" s="1"/>
  <c r="Q8" i="6"/>
  <c r="T8" i="6" s="1"/>
  <c r="Q9" i="6"/>
  <c r="T9" i="6" s="1"/>
  <c r="Q10" i="6"/>
  <c r="T10" i="6" s="1"/>
  <c r="Q11" i="6"/>
  <c r="T11" i="6" s="1"/>
  <c r="Q12" i="6"/>
  <c r="T12" i="6" s="1"/>
  <c r="Q13" i="6"/>
  <c r="T13" i="6" s="1"/>
  <c r="Q14" i="6"/>
  <c r="T14" i="6" s="1"/>
  <c r="Q15" i="6"/>
  <c r="T15" i="6" s="1"/>
  <c r="Q16" i="6"/>
  <c r="T16" i="6" s="1"/>
  <c r="Q17" i="6"/>
  <c r="T17" i="6" s="1"/>
  <c r="Q18" i="6"/>
  <c r="T18" i="6" s="1"/>
  <c r="Q19" i="6"/>
  <c r="T19" i="6" s="1"/>
  <c r="Q20" i="6"/>
  <c r="T20" i="6" s="1"/>
  <c r="Q21" i="6"/>
  <c r="T21" i="6" s="1"/>
  <c r="Q22" i="6"/>
  <c r="T22" i="6" s="1"/>
  <c r="Q23" i="6"/>
  <c r="T23" i="6" s="1"/>
  <c r="Q24" i="6"/>
  <c r="T24" i="6" s="1"/>
  <c r="Q25" i="6"/>
  <c r="T25" i="6" s="1"/>
  <c r="Q26" i="6"/>
  <c r="T26" i="6" s="1"/>
  <c r="Q27" i="6"/>
  <c r="T27" i="6" s="1"/>
  <c r="Q28" i="6"/>
  <c r="T28" i="6" s="1"/>
  <c r="Q29" i="6"/>
  <c r="T29" i="6" s="1"/>
  <c r="Q30" i="6"/>
  <c r="T30" i="6" s="1"/>
  <c r="Q31" i="6"/>
  <c r="T31" i="6" s="1"/>
  <c r="Q32" i="6"/>
  <c r="T32" i="6" s="1"/>
  <c r="Q33" i="6"/>
  <c r="T33" i="6" s="1"/>
  <c r="Q34" i="6"/>
  <c r="T34" i="6" s="1"/>
  <c r="Q35" i="6"/>
  <c r="T35" i="6" s="1"/>
  <c r="Q36" i="6"/>
  <c r="T36" i="6" s="1"/>
  <c r="Q37" i="6"/>
  <c r="T37" i="6" s="1"/>
  <c r="Q38" i="6"/>
  <c r="T38" i="6" s="1"/>
  <c r="Q39" i="6"/>
  <c r="T39" i="6" s="1"/>
  <c r="Q40" i="6"/>
  <c r="T40" i="6" s="1"/>
  <c r="Q41" i="6"/>
  <c r="T41" i="6" s="1"/>
  <c r="Q42" i="6"/>
  <c r="T42" i="6" s="1"/>
  <c r="Q43" i="6"/>
  <c r="T43" i="6" s="1"/>
  <c r="Q44" i="6"/>
  <c r="T44" i="6" s="1"/>
  <c r="Q45" i="6"/>
  <c r="T45" i="6" s="1"/>
  <c r="Q46" i="6"/>
  <c r="T46" i="6" s="1"/>
  <c r="Q47" i="6"/>
  <c r="T47" i="6" s="1"/>
  <c r="Q48" i="6"/>
  <c r="T48" i="6" s="1"/>
  <c r="Q49" i="6"/>
  <c r="T49" i="6" s="1"/>
  <c r="Q50" i="6"/>
  <c r="T50" i="6" s="1"/>
  <c r="Q51" i="6"/>
  <c r="T51" i="6" s="1"/>
  <c r="K4" i="6"/>
  <c r="N4" i="6" s="1"/>
  <c r="K5" i="6"/>
  <c r="N5" i="6" s="1"/>
  <c r="K6" i="6"/>
  <c r="N6" i="6" s="1"/>
  <c r="K7" i="6"/>
  <c r="N7" i="6" s="1"/>
  <c r="K8" i="6"/>
  <c r="N8" i="6" s="1"/>
  <c r="K9" i="6"/>
  <c r="N9" i="6" s="1"/>
  <c r="K10" i="6"/>
  <c r="N10" i="6" s="1"/>
  <c r="K11" i="6"/>
  <c r="N11" i="6" s="1"/>
  <c r="K12" i="6"/>
  <c r="N12" i="6" s="1"/>
  <c r="K13" i="6"/>
  <c r="N13" i="6" s="1"/>
  <c r="K14" i="6"/>
  <c r="N14" i="6" s="1"/>
  <c r="K15" i="6"/>
  <c r="N15" i="6" s="1"/>
  <c r="K16" i="6"/>
  <c r="N16" i="6" s="1"/>
  <c r="K17" i="6"/>
  <c r="N17" i="6" s="1"/>
  <c r="K18" i="6"/>
  <c r="N18" i="6" s="1"/>
  <c r="K19" i="6"/>
  <c r="N19" i="6" s="1"/>
  <c r="K20" i="6"/>
  <c r="N20" i="6" s="1"/>
  <c r="K21" i="6"/>
  <c r="N21" i="6" s="1"/>
  <c r="K22" i="6"/>
  <c r="N22" i="6" s="1"/>
  <c r="K23" i="6"/>
  <c r="N23" i="6" s="1"/>
  <c r="K24" i="6"/>
  <c r="N24" i="6" s="1"/>
  <c r="K25" i="6"/>
  <c r="N25" i="6" s="1"/>
  <c r="K26" i="6"/>
  <c r="N26" i="6" s="1"/>
  <c r="K27" i="6"/>
  <c r="N27" i="6" s="1"/>
  <c r="K28" i="6"/>
  <c r="N28" i="6" s="1"/>
  <c r="K29" i="6"/>
  <c r="N29" i="6" s="1"/>
  <c r="K30" i="6"/>
  <c r="N30" i="6" s="1"/>
  <c r="K31" i="6"/>
  <c r="N31" i="6" s="1"/>
  <c r="K32" i="6"/>
  <c r="N32" i="6" s="1"/>
  <c r="K33" i="6"/>
  <c r="N33" i="6" s="1"/>
  <c r="K34" i="6"/>
  <c r="N34" i="6" s="1"/>
  <c r="K35" i="6"/>
  <c r="N35" i="6" s="1"/>
  <c r="K36" i="6"/>
  <c r="N36" i="6" s="1"/>
  <c r="K37" i="6"/>
  <c r="N37" i="6" s="1"/>
  <c r="K38" i="6"/>
  <c r="N38" i="6" s="1"/>
  <c r="K39" i="6"/>
  <c r="N39" i="6" s="1"/>
  <c r="K40" i="6"/>
  <c r="N40" i="6" s="1"/>
  <c r="K41" i="6"/>
  <c r="N41" i="6" s="1"/>
  <c r="K42" i="6"/>
  <c r="N42" i="6" s="1"/>
  <c r="K43" i="6"/>
  <c r="N43" i="6" s="1"/>
  <c r="K44" i="6"/>
  <c r="N44" i="6" s="1"/>
  <c r="K45" i="6"/>
  <c r="N45" i="6" s="1"/>
  <c r="K46" i="6"/>
  <c r="N46" i="6" s="1"/>
  <c r="K47" i="6"/>
  <c r="N47" i="6" s="1"/>
  <c r="K48" i="6"/>
  <c r="N48" i="6" s="1"/>
  <c r="K49" i="6"/>
  <c r="N49" i="6" s="1"/>
  <c r="K50" i="6"/>
  <c r="N50" i="6" s="1"/>
  <c r="K51" i="6"/>
  <c r="N51" i="6" s="1"/>
  <c r="E4" i="6"/>
  <c r="H4" i="6" s="1"/>
  <c r="E5" i="6"/>
  <c r="H5" i="6" s="1"/>
  <c r="E6" i="6"/>
  <c r="H6" i="6" s="1"/>
  <c r="E7" i="6"/>
  <c r="H7" i="6" s="1"/>
  <c r="E8" i="6"/>
  <c r="H8" i="6" s="1"/>
  <c r="E9" i="6"/>
  <c r="H9" i="6" s="1"/>
  <c r="E10" i="6"/>
  <c r="H10" i="6" s="1"/>
  <c r="E11" i="6"/>
  <c r="H11" i="6" s="1"/>
  <c r="E12" i="6"/>
  <c r="H12" i="6" s="1"/>
  <c r="E13" i="6"/>
  <c r="H13" i="6" s="1"/>
  <c r="E14" i="6"/>
  <c r="H14" i="6" s="1"/>
  <c r="E15" i="6"/>
  <c r="H15" i="6" s="1"/>
  <c r="E16" i="6"/>
  <c r="H16" i="6" s="1"/>
  <c r="E17" i="6"/>
  <c r="H17" i="6" s="1"/>
  <c r="E18" i="6"/>
  <c r="H18" i="6" s="1"/>
  <c r="E19" i="6"/>
  <c r="H19" i="6" s="1"/>
  <c r="E20" i="6"/>
  <c r="H20" i="6" s="1"/>
  <c r="E21" i="6"/>
  <c r="H21" i="6" s="1"/>
  <c r="E22" i="6"/>
  <c r="H22" i="6" s="1"/>
  <c r="E23" i="6"/>
  <c r="H23" i="6" s="1"/>
  <c r="E24" i="6"/>
  <c r="H24" i="6" s="1"/>
  <c r="E25" i="6"/>
  <c r="H25" i="6" s="1"/>
  <c r="E26" i="6"/>
  <c r="H26" i="6" s="1"/>
  <c r="E27" i="6"/>
  <c r="H27" i="6" s="1"/>
  <c r="E28" i="6"/>
  <c r="H28" i="6" s="1"/>
  <c r="E29" i="6"/>
  <c r="H29" i="6" s="1"/>
  <c r="E30" i="6"/>
  <c r="H30" i="6" s="1"/>
  <c r="E31" i="6"/>
  <c r="H31" i="6" s="1"/>
  <c r="E32" i="6"/>
  <c r="H32" i="6" s="1"/>
  <c r="E33" i="6"/>
  <c r="H33" i="6" s="1"/>
  <c r="E34" i="6"/>
  <c r="H34" i="6" s="1"/>
  <c r="E35" i="6"/>
  <c r="H35" i="6" s="1"/>
  <c r="E36" i="6"/>
  <c r="H36" i="6" s="1"/>
  <c r="E37" i="6"/>
  <c r="H37" i="6" s="1"/>
  <c r="E38" i="6"/>
  <c r="H38" i="6" s="1"/>
  <c r="E39" i="6"/>
  <c r="H39" i="6" s="1"/>
  <c r="E40" i="6"/>
  <c r="H40" i="6" s="1"/>
  <c r="E41" i="6"/>
  <c r="H41" i="6" s="1"/>
  <c r="E42" i="6"/>
  <c r="H42" i="6" s="1"/>
  <c r="E43" i="6"/>
  <c r="H43" i="6" s="1"/>
  <c r="E44" i="6"/>
  <c r="H44" i="6" s="1"/>
  <c r="E45" i="6"/>
  <c r="H45" i="6" s="1"/>
  <c r="E46" i="6"/>
  <c r="H46" i="6" s="1"/>
  <c r="E47" i="6"/>
  <c r="H47" i="6" s="1"/>
  <c r="E48" i="6"/>
  <c r="H48" i="6" s="1"/>
  <c r="E49" i="6"/>
  <c r="H49" i="6" s="1"/>
  <c r="E50" i="6"/>
  <c r="H50" i="6" s="1"/>
  <c r="E51" i="6"/>
  <c r="H51" i="6" s="1"/>
  <c r="F52" i="6" l="1"/>
  <c r="AH43" i="15"/>
  <c r="AB44" i="6" s="1"/>
  <c r="AD44" i="6" s="1"/>
  <c r="AH44" i="15"/>
  <c r="AB45" i="6" s="1"/>
  <c r="AD45" i="6" s="1"/>
  <c r="AH45" i="15"/>
  <c r="AB46" i="6" s="1"/>
  <c r="AD46" i="6" s="1"/>
  <c r="AH46" i="15"/>
  <c r="AB47" i="6" s="1"/>
  <c r="AD47" i="6" s="1"/>
  <c r="AH47" i="15"/>
  <c r="AB48" i="6" s="1"/>
  <c r="AD48" i="6" s="1"/>
  <c r="AH48" i="15"/>
  <c r="AB49" i="6" s="1"/>
  <c r="AD49" i="6" s="1"/>
  <c r="AL49" i="15"/>
  <c r="AE50" i="6" s="1"/>
  <c r="AG50" i="6" s="1"/>
  <c r="AL50" i="15"/>
  <c r="AE51" i="6" s="1"/>
  <c r="AG51" i="6" s="1"/>
  <c r="AL42" i="15"/>
  <c r="AE43" i="6" s="1"/>
  <c r="AG43" i="6" s="1"/>
  <c r="AL43" i="15"/>
  <c r="AE44" i="6" s="1"/>
  <c r="AG44" i="6" s="1"/>
  <c r="AL44" i="15"/>
  <c r="AE45" i="6" s="1"/>
  <c r="AG45" i="6" s="1"/>
  <c r="AL45" i="15"/>
  <c r="AE46" i="6" s="1"/>
  <c r="AG46" i="6" s="1"/>
  <c r="AL46" i="15"/>
  <c r="AE47" i="6" s="1"/>
  <c r="AG47" i="6" s="1"/>
  <c r="AL47" i="15"/>
  <c r="AE48" i="6" s="1"/>
  <c r="AG48" i="6" s="1"/>
  <c r="AL48" i="15"/>
  <c r="AE49" i="6" s="1"/>
  <c r="AG49" i="6" s="1"/>
  <c r="AH42" i="15"/>
  <c r="AB43" i="6" s="1"/>
  <c r="AD43" i="6" s="1"/>
  <c r="AL41" i="15"/>
  <c r="AE42" i="6" s="1"/>
  <c r="AG42" i="6" s="1"/>
  <c r="AH41" i="15"/>
  <c r="AB42" i="6" s="1"/>
  <c r="AD42" i="6" s="1"/>
  <c r="AO40" i="15"/>
  <c r="AH41" i="6" s="1"/>
  <c r="AJ41" i="6" s="1"/>
  <c r="AO41" i="15"/>
  <c r="AH42" i="6" s="1"/>
  <c r="AJ42" i="6" s="1"/>
  <c r="AO42" i="15"/>
  <c r="AH43" i="6" s="1"/>
  <c r="AJ43" i="6" s="1"/>
  <c r="AO43" i="15"/>
  <c r="AH44" i="6" s="1"/>
  <c r="AJ44" i="6" s="1"/>
  <c r="AO44" i="15"/>
  <c r="AH45" i="6" s="1"/>
  <c r="AJ45" i="6" s="1"/>
  <c r="AO45" i="15"/>
  <c r="AH46" i="6" s="1"/>
  <c r="AJ46" i="6" s="1"/>
  <c r="AO46" i="15"/>
  <c r="AH47" i="6" s="1"/>
  <c r="AJ47" i="6" s="1"/>
  <c r="AO47" i="15"/>
  <c r="AH48" i="6" s="1"/>
  <c r="AJ48" i="6" s="1"/>
  <c r="AO48" i="15"/>
  <c r="AH49" i="6" s="1"/>
  <c r="AJ49" i="6" s="1"/>
  <c r="AO50" i="15"/>
  <c r="AH51" i="6" s="1"/>
  <c r="AJ51" i="6" s="1"/>
  <c r="AH50" i="15"/>
  <c r="AB51" i="6" s="1"/>
  <c r="AD51" i="6" s="1"/>
  <c r="AO49" i="15"/>
  <c r="AH50" i="6" s="1"/>
  <c r="AJ50" i="6" s="1"/>
  <c r="AH49" i="15"/>
  <c r="AB50" i="6" s="1"/>
  <c r="AD50" i="6" s="1"/>
  <c r="AE40" i="15"/>
  <c r="Y41" i="6" s="1"/>
  <c r="AA41" i="6" s="1"/>
  <c r="AE41" i="15"/>
  <c r="Y42" i="6" s="1"/>
  <c r="AA42" i="6" s="1"/>
  <c r="AE42" i="15"/>
  <c r="Y43" i="6" s="1"/>
  <c r="AA43" i="6" s="1"/>
  <c r="AE43" i="15"/>
  <c r="Y44" i="6" s="1"/>
  <c r="AA44" i="6" s="1"/>
  <c r="AE44" i="15"/>
  <c r="Y45" i="6" s="1"/>
  <c r="AA45" i="6" s="1"/>
  <c r="AE45" i="15"/>
  <c r="Y46" i="6" s="1"/>
  <c r="AA46" i="6" s="1"/>
  <c r="AE46" i="15"/>
  <c r="Y47" i="6" s="1"/>
  <c r="AA47" i="6" s="1"/>
  <c r="AE47" i="15"/>
  <c r="Y48" i="6" s="1"/>
  <c r="AA48" i="6" s="1"/>
  <c r="AE48" i="15"/>
  <c r="Y49" i="6" s="1"/>
  <c r="AA49" i="6" s="1"/>
  <c r="AE49" i="15"/>
  <c r="Y50" i="6" s="1"/>
  <c r="AA50" i="6" s="1"/>
  <c r="AE50" i="15"/>
  <c r="Y51" i="6" s="1"/>
  <c r="AA51" i="6" s="1"/>
  <c r="AA40" i="15"/>
  <c r="V41" i="6" s="1"/>
  <c r="X41" i="6" s="1"/>
  <c r="AA41" i="15"/>
  <c r="V42" i="6" s="1"/>
  <c r="X42" i="6" s="1"/>
  <c r="AA42" i="15"/>
  <c r="V43" i="6" s="1"/>
  <c r="X43" i="6" s="1"/>
  <c r="AA43" i="15"/>
  <c r="V44" i="6" s="1"/>
  <c r="X44" i="6" s="1"/>
  <c r="AA44" i="15"/>
  <c r="V45" i="6" s="1"/>
  <c r="X45" i="6" s="1"/>
  <c r="AA45" i="15"/>
  <c r="V46" i="6" s="1"/>
  <c r="X46" i="6" s="1"/>
  <c r="AA46" i="15"/>
  <c r="V47" i="6" s="1"/>
  <c r="X47" i="6" s="1"/>
  <c r="AA47" i="15"/>
  <c r="V48" i="6" s="1"/>
  <c r="X48" i="6" s="1"/>
  <c r="AA48" i="15"/>
  <c r="V49" i="6" s="1"/>
  <c r="X49" i="6" s="1"/>
  <c r="AA49" i="15"/>
  <c r="V50" i="6" s="1"/>
  <c r="X50" i="6" s="1"/>
  <c r="AA50" i="15"/>
  <c r="V51" i="6" s="1"/>
  <c r="X51" i="6" s="1"/>
  <c r="X40" i="15"/>
  <c r="S41" i="6" s="1"/>
  <c r="U41" i="6" s="1"/>
  <c r="X41" i="15"/>
  <c r="S42" i="6" s="1"/>
  <c r="U42" i="6" s="1"/>
  <c r="X42" i="15"/>
  <c r="S43" i="6" s="1"/>
  <c r="U43" i="6" s="1"/>
  <c r="X43" i="15"/>
  <c r="S44" i="6" s="1"/>
  <c r="U44" i="6" s="1"/>
  <c r="X44" i="15"/>
  <c r="S45" i="6" s="1"/>
  <c r="U45" i="6" s="1"/>
  <c r="X45" i="15"/>
  <c r="S46" i="6" s="1"/>
  <c r="U46" i="6" s="1"/>
  <c r="X46" i="15"/>
  <c r="S47" i="6" s="1"/>
  <c r="U47" i="6" s="1"/>
  <c r="X47" i="15"/>
  <c r="S48" i="6" s="1"/>
  <c r="U48" i="6" s="1"/>
  <c r="X48" i="15"/>
  <c r="S49" i="6" s="1"/>
  <c r="U49" i="6" s="1"/>
  <c r="X49" i="15"/>
  <c r="S50" i="6" s="1"/>
  <c r="U50" i="6" s="1"/>
  <c r="X50" i="15"/>
  <c r="S51" i="6" s="1"/>
  <c r="U51" i="6" s="1"/>
  <c r="T40" i="15"/>
  <c r="P41" i="6" s="1"/>
  <c r="R41" i="6" s="1"/>
  <c r="T41" i="15"/>
  <c r="P42" i="6" s="1"/>
  <c r="R42" i="6" s="1"/>
  <c r="T42" i="15"/>
  <c r="P43" i="6" s="1"/>
  <c r="R43" i="6" s="1"/>
  <c r="T43" i="15"/>
  <c r="P44" i="6" s="1"/>
  <c r="R44" i="6" s="1"/>
  <c r="T44" i="15"/>
  <c r="P45" i="6" s="1"/>
  <c r="R45" i="6" s="1"/>
  <c r="T45" i="15"/>
  <c r="P46" i="6" s="1"/>
  <c r="R46" i="6" s="1"/>
  <c r="T46" i="15"/>
  <c r="P47" i="6" s="1"/>
  <c r="R47" i="6" s="1"/>
  <c r="T47" i="15"/>
  <c r="P48" i="6" s="1"/>
  <c r="R48" i="6" s="1"/>
  <c r="T48" i="15"/>
  <c r="P49" i="6" s="1"/>
  <c r="R49" i="6" s="1"/>
  <c r="T49" i="15"/>
  <c r="P50" i="6" s="1"/>
  <c r="R50" i="6" s="1"/>
  <c r="T50" i="15"/>
  <c r="P51" i="6" s="1"/>
  <c r="R51" i="6" s="1"/>
  <c r="Q40" i="15"/>
  <c r="M41" i="6" s="1"/>
  <c r="O41" i="6" s="1"/>
  <c r="Q41" i="15"/>
  <c r="M42" i="6" s="1"/>
  <c r="O42" i="6" s="1"/>
  <c r="Q42" i="15"/>
  <c r="M43" i="6" s="1"/>
  <c r="O43" i="6" s="1"/>
  <c r="Q43" i="15"/>
  <c r="M44" i="6" s="1"/>
  <c r="O44" i="6" s="1"/>
  <c r="Q44" i="15"/>
  <c r="M45" i="6" s="1"/>
  <c r="O45" i="6" s="1"/>
  <c r="Q45" i="15"/>
  <c r="M46" i="6" s="1"/>
  <c r="O46" i="6" s="1"/>
  <c r="Q46" i="15"/>
  <c r="M47" i="6" s="1"/>
  <c r="O47" i="6" s="1"/>
  <c r="Q47" i="15"/>
  <c r="M48" i="6" s="1"/>
  <c r="O48" i="6" s="1"/>
  <c r="Q48" i="15"/>
  <c r="M49" i="6" s="1"/>
  <c r="O49" i="6" s="1"/>
  <c r="Q49" i="15"/>
  <c r="M50" i="6" s="1"/>
  <c r="O50" i="6" s="1"/>
  <c r="Q50" i="15"/>
  <c r="M51" i="6" s="1"/>
  <c r="O51" i="6" s="1"/>
  <c r="M40" i="15"/>
  <c r="J41" i="6" s="1"/>
  <c r="L41" i="6" s="1"/>
  <c r="M41" i="15"/>
  <c r="J42" i="6" s="1"/>
  <c r="L42" i="6" s="1"/>
  <c r="M42" i="15"/>
  <c r="J43" i="6" s="1"/>
  <c r="L43" i="6" s="1"/>
  <c r="M43" i="15"/>
  <c r="J44" i="6" s="1"/>
  <c r="L44" i="6" s="1"/>
  <c r="M44" i="15"/>
  <c r="J45" i="6" s="1"/>
  <c r="L45" i="6" s="1"/>
  <c r="M45" i="15"/>
  <c r="J46" i="6" s="1"/>
  <c r="L46" i="6" s="1"/>
  <c r="M46" i="15"/>
  <c r="J47" i="6" s="1"/>
  <c r="L47" i="6" s="1"/>
  <c r="M47" i="15"/>
  <c r="J48" i="6" s="1"/>
  <c r="L48" i="6" s="1"/>
  <c r="M48" i="15"/>
  <c r="J49" i="6" s="1"/>
  <c r="L49" i="6" s="1"/>
  <c r="M49" i="15"/>
  <c r="J50" i="6" s="1"/>
  <c r="L50" i="6" s="1"/>
  <c r="M50" i="15"/>
  <c r="J51" i="6" s="1"/>
  <c r="L51" i="6" s="1"/>
  <c r="J40" i="15"/>
  <c r="G41" i="6" s="1"/>
  <c r="I41" i="6" s="1"/>
  <c r="J41" i="15"/>
  <c r="G42" i="6" s="1"/>
  <c r="I42" i="6" s="1"/>
  <c r="J42" i="15"/>
  <c r="G43" i="6" s="1"/>
  <c r="I43" i="6" s="1"/>
  <c r="J43" i="15"/>
  <c r="G44" i="6" s="1"/>
  <c r="I44" i="6" s="1"/>
  <c r="J44" i="15"/>
  <c r="G45" i="6" s="1"/>
  <c r="I45" i="6" s="1"/>
  <c r="J45" i="15"/>
  <c r="G46" i="6" s="1"/>
  <c r="I46" i="6" s="1"/>
  <c r="J46" i="15"/>
  <c r="G47" i="6" s="1"/>
  <c r="I47" i="6" s="1"/>
  <c r="J47" i="15"/>
  <c r="G48" i="6" s="1"/>
  <c r="I48" i="6" s="1"/>
  <c r="J48" i="15"/>
  <c r="G49" i="6" s="1"/>
  <c r="I49" i="6" s="1"/>
  <c r="J49" i="15"/>
  <c r="G50" i="6" s="1"/>
  <c r="I50" i="6" s="1"/>
  <c r="J50" i="15"/>
  <c r="G51" i="6" s="1"/>
  <c r="I51" i="6" s="1"/>
  <c r="F40" i="15"/>
  <c r="D41" i="6" s="1"/>
  <c r="F41" i="6" s="1"/>
  <c r="F41" i="15"/>
  <c r="D42" i="6" s="1"/>
  <c r="F42" i="6" s="1"/>
  <c r="F42" i="15"/>
  <c r="D43" i="6" s="1"/>
  <c r="F43" i="6" s="1"/>
  <c r="F43" i="15"/>
  <c r="D44" i="6" s="1"/>
  <c r="F44" i="6" s="1"/>
  <c r="F44" i="15"/>
  <c r="D45" i="6" s="1"/>
  <c r="F45" i="6" s="1"/>
  <c r="F45" i="15"/>
  <c r="D46" i="6" s="1"/>
  <c r="F46" i="6" s="1"/>
  <c r="F46" i="15"/>
  <c r="D47" i="6" s="1"/>
  <c r="F47" i="6" s="1"/>
  <c r="F47" i="15"/>
  <c r="D48" i="6" s="1"/>
  <c r="F48" i="6" s="1"/>
  <c r="F48" i="15"/>
  <c r="D49" i="6" s="1"/>
  <c r="F49" i="6" s="1"/>
  <c r="F49" i="15"/>
  <c r="D50" i="6" s="1"/>
  <c r="F50" i="6" s="1"/>
  <c r="F50" i="15"/>
  <c r="D51" i="6" s="1"/>
  <c r="F51" i="6" s="1"/>
  <c r="AO39" i="15"/>
  <c r="AH40" i="6" s="1"/>
  <c r="AJ40" i="6" s="1"/>
  <c r="AE39" i="15"/>
  <c r="Y40" i="6" s="1"/>
  <c r="AA40" i="6" s="1"/>
  <c r="AA39" i="15"/>
  <c r="V40" i="6" s="1"/>
  <c r="X40" i="6" s="1"/>
  <c r="X39" i="15"/>
  <c r="S40" i="6" s="1"/>
  <c r="U40" i="6" s="1"/>
  <c r="T39" i="15"/>
  <c r="P40" i="6" s="1"/>
  <c r="R40" i="6" s="1"/>
  <c r="Q39" i="15"/>
  <c r="M40" i="6" s="1"/>
  <c r="O40" i="6" s="1"/>
  <c r="M39" i="15"/>
  <c r="J40" i="6" s="1"/>
  <c r="L40" i="6" s="1"/>
  <c r="J39" i="15"/>
  <c r="G40" i="6" s="1"/>
  <c r="I40" i="6" s="1"/>
  <c r="F39" i="15"/>
  <c r="D40" i="6" s="1"/>
  <c r="F40" i="6" s="1"/>
  <c r="AO38" i="15"/>
  <c r="AH39" i="6" s="1"/>
  <c r="AJ39" i="6" s="1"/>
  <c r="AL38" i="15"/>
  <c r="AE39" i="6" s="1"/>
  <c r="AG39" i="6" s="1"/>
  <c r="AH38" i="15"/>
  <c r="AB39" i="6" s="1"/>
  <c r="AD39" i="6" s="1"/>
  <c r="AE38" i="15"/>
  <c r="Y39" i="6" s="1"/>
  <c r="AA39" i="6" s="1"/>
  <c r="AA38" i="15"/>
  <c r="V39" i="6" s="1"/>
  <c r="X39" i="6" s="1"/>
  <c r="X38" i="15"/>
  <c r="S39" i="6" s="1"/>
  <c r="U39" i="6" s="1"/>
  <c r="T38" i="15"/>
  <c r="P39" i="6" s="1"/>
  <c r="R39" i="6" s="1"/>
  <c r="Q38" i="15"/>
  <c r="M39" i="6" s="1"/>
  <c r="O39" i="6" s="1"/>
  <c r="M38" i="15"/>
  <c r="J39" i="6" s="1"/>
  <c r="L39" i="6" s="1"/>
  <c r="J38" i="15"/>
  <c r="G39" i="6" s="1"/>
  <c r="I39" i="6" s="1"/>
  <c r="F38" i="15"/>
  <c r="D39" i="6" s="1"/>
  <c r="F39" i="6" s="1"/>
  <c r="AO37" i="15"/>
  <c r="AH38" i="6" s="1"/>
  <c r="AJ38" i="6" s="1"/>
  <c r="AL37" i="15"/>
  <c r="AE38" i="6" s="1"/>
  <c r="AG38" i="6" s="1"/>
  <c r="AH37" i="15"/>
  <c r="AB38" i="6" s="1"/>
  <c r="AD38" i="6" s="1"/>
  <c r="AE37" i="15"/>
  <c r="Y38" i="6" s="1"/>
  <c r="AA38" i="6" s="1"/>
  <c r="AA37" i="15"/>
  <c r="V38" i="6" s="1"/>
  <c r="X38" i="6" s="1"/>
  <c r="X37" i="15"/>
  <c r="S38" i="6" s="1"/>
  <c r="U38" i="6" s="1"/>
  <c r="T37" i="15"/>
  <c r="P38" i="6" s="1"/>
  <c r="R38" i="6" s="1"/>
  <c r="Q37" i="15"/>
  <c r="M38" i="6" s="1"/>
  <c r="O38" i="6" s="1"/>
  <c r="M37" i="15"/>
  <c r="J38" i="6" s="1"/>
  <c r="L38" i="6" s="1"/>
  <c r="J37" i="15"/>
  <c r="G38" i="6" s="1"/>
  <c r="I38" i="6" s="1"/>
  <c r="F37" i="15"/>
  <c r="D38" i="6" s="1"/>
  <c r="F38" i="6" s="1"/>
  <c r="AL36" i="15"/>
  <c r="AE37" i="6" s="1"/>
  <c r="AG37" i="6" s="1"/>
  <c r="AH36" i="15"/>
  <c r="AB37" i="6" s="1"/>
  <c r="AD37" i="6" s="1"/>
  <c r="AE36" i="15"/>
  <c r="Y37" i="6" s="1"/>
  <c r="AA37" i="6" s="1"/>
  <c r="AA36" i="15"/>
  <c r="V37" i="6" s="1"/>
  <c r="X37" i="6" s="1"/>
  <c r="X36" i="15"/>
  <c r="S37" i="6" s="1"/>
  <c r="U37" i="6" s="1"/>
  <c r="T36" i="15"/>
  <c r="P37" i="6" s="1"/>
  <c r="R37" i="6" s="1"/>
  <c r="Q36" i="15"/>
  <c r="M37" i="6" s="1"/>
  <c r="O37" i="6" s="1"/>
  <c r="M36" i="15"/>
  <c r="J37" i="6" s="1"/>
  <c r="L37" i="6" s="1"/>
  <c r="J36" i="15"/>
  <c r="G37" i="6" s="1"/>
  <c r="I37" i="6" s="1"/>
  <c r="F36" i="15"/>
  <c r="D37" i="6" s="1"/>
  <c r="F37" i="6" s="1"/>
  <c r="AL35" i="15"/>
  <c r="AE36" i="6" s="1"/>
  <c r="AG36" i="6" s="1"/>
  <c r="AH35" i="15"/>
  <c r="AB36" i="6" s="1"/>
  <c r="AD36" i="6" s="1"/>
  <c r="AE35" i="15"/>
  <c r="Y36" i="6" s="1"/>
  <c r="AA36" i="6" s="1"/>
  <c r="AA35" i="15"/>
  <c r="V36" i="6" s="1"/>
  <c r="X36" i="6" s="1"/>
  <c r="X35" i="15"/>
  <c r="S36" i="6" s="1"/>
  <c r="U36" i="6" s="1"/>
  <c r="T35" i="15"/>
  <c r="P36" i="6" s="1"/>
  <c r="R36" i="6" s="1"/>
  <c r="Q35" i="15"/>
  <c r="M36" i="6" s="1"/>
  <c r="O36" i="6" s="1"/>
  <c r="M35" i="15"/>
  <c r="J36" i="6" s="1"/>
  <c r="L36" i="6" s="1"/>
  <c r="J35" i="15"/>
  <c r="G36" i="6" s="1"/>
  <c r="I36" i="6" s="1"/>
  <c r="F35" i="15"/>
  <c r="D36" i="6" s="1"/>
  <c r="F36" i="6" s="1"/>
  <c r="AL34" i="15"/>
  <c r="AE35" i="6" s="1"/>
  <c r="AG35" i="6" s="1"/>
  <c r="AH34" i="15"/>
  <c r="AB35" i="6" s="1"/>
  <c r="AD35" i="6" s="1"/>
  <c r="AE34" i="15"/>
  <c r="Y35" i="6" s="1"/>
  <c r="AA35" i="6" s="1"/>
  <c r="AA34" i="15"/>
  <c r="V35" i="6" s="1"/>
  <c r="X35" i="6" s="1"/>
  <c r="X34" i="15"/>
  <c r="S35" i="6" s="1"/>
  <c r="U35" i="6" s="1"/>
  <c r="T34" i="15"/>
  <c r="P35" i="6" s="1"/>
  <c r="R35" i="6" s="1"/>
  <c r="Q34" i="15"/>
  <c r="M35" i="6" s="1"/>
  <c r="O35" i="6" s="1"/>
  <c r="M34" i="15"/>
  <c r="J35" i="6" s="1"/>
  <c r="L35" i="6" s="1"/>
  <c r="J34" i="15"/>
  <c r="G35" i="6" s="1"/>
  <c r="I35" i="6" s="1"/>
  <c r="F34" i="15"/>
  <c r="D35" i="6" s="1"/>
  <c r="F35" i="6" s="1"/>
  <c r="AL33" i="15"/>
  <c r="AE34" i="6" s="1"/>
  <c r="AG34" i="6" s="1"/>
  <c r="AH33" i="15"/>
  <c r="AB34" i="6" s="1"/>
  <c r="AD34" i="6" s="1"/>
  <c r="AE33" i="15"/>
  <c r="Y34" i="6" s="1"/>
  <c r="AA34" i="6" s="1"/>
  <c r="AA33" i="15"/>
  <c r="V34" i="6" s="1"/>
  <c r="X34" i="6" s="1"/>
  <c r="X33" i="15"/>
  <c r="S34" i="6" s="1"/>
  <c r="U34" i="6" s="1"/>
  <c r="T33" i="15"/>
  <c r="P34" i="6" s="1"/>
  <c r="R34" i="6" s="1"/>
  <c r="Q33" i="15"/>
  <c r="M34" i="6" s="1"/>
  <c r="O34" i="6" s="1"/>
  <c r="M33" i="15"/>
  <c r="J34" i="6" s="1"/>
  <c r="L34" i="6" s="1"/>
  <c r="J33" i="15"/>
  <c r="G34" i="6" s="1"/>
  <c r="I34" i="6" s="1"/>
  <c r="F33" i="15"/>
  <c r="D34" i="6" s="1"/>
  <c r="F34" i="6" s="1"/>
  <c r="AO32" i="15"/>
  <c r="AH33" i="6" s="1"/>
  <c r="AJ33" i="6" s="1"/>
  <c r="AL32" i="15"/>
  <c r="AE33" i="6" s="1"/>
  <c r="AG33" i="6" s="1"/>
  <c r="AH32" i="15"/>
  <c r="AB33" i="6" s="1"/>
  <c r="AD33" i="6" s="1"/>
  <c r="AE32" i="15"/>
  <c r="Y33" i="6" s="1"/>
  <c r="AA33" i="6" s="1"/>
  <c r="AA32" i="15"/>
  <c r="V33" i="6" s="1"/>
  <c r="X33" i="6" s="1"/>
  <c r="X32" i="15"/>
  <c r="S33" i="6" s="1"/>
  <c r="U33" i="6" s="1"/>
  <c r="T32" i="15"/>
  <c r="P33" i="6" s="1"/>
  <c r="R33" i="6" s="1"/>
  <c r="Q32" i="15"/>
  <c r="M33" i="6" s="1"/>
  <c r="O33" i="6" s="1"/>
  <c r="M32" i="15"/>
  <c r="J33" i="6" s="1"/>
  <c r="L33" i="6" s="1"/>
  <c r="J32" i="15"/>
  <c r="G33" i="6" s="1"/>
  <c r="I33" i="6" s="1"/>
  <c r="F32" i="15"/>
  <c r="D33" i="6" s="1"/>
  <c r="F33" i="6" s="1"/>
  <c r="AL31" i="15"/>
  <c r="AE32" i="6" s="1"/>
  <c r="AG32" i="6" s="1"/>
  <c r="AH31" i="15"/>
  <c r="AB32" i="6" s="1"/>
  <c r="AD32" i="6" s="1"/>
  <c r="AE31" i="15"/>
  <c r="Y32" i="6" s="1"/>
  <c r="AA32" i="6" s="1"/>
  <c r="AA31" i="15"/>
  <c r="V32" i="6" s="1"/>
  <c r="X32" i="6" s="1"/>
  <c r="X31" i="15"/>
  <c r="S32" i="6" s="1"/>
  <c r="U32" i="6" s="1"/>
  <c r="T31" i="15"/>
  <c r="P32" i="6" s="1"/>
  <c r="R32" i="6" s="1"/>
  <c r="Q31" i="15"/>
  <c r="M32" i="6" s="1"/>
  <c r="O32" i="6" s="1"/>
  <c r="M31" i="15"/>
  <c r="J32" i="6" s="1"/>
  <c r="L32" i="6" s="1"/>
  <c r="J31" i="15"/>
  <c r="G32" i="6" s="1"/>
  <c r="I32" i="6" s="1"/>
  <c r="F31" i="15"/>
  <c r="D32" i="6" s="1"/>
  <c r="F32" i="6" s="1"/>
  <c r="AL30" i="15"/>
  <c r="AE31" i="6" s="1"/>
  <c r="AG31" i="6" s="1"/>
  <c r="AH30" i="15"/>
  <c r="AB31" i="6" s="1"/>
  <c r="AD31" i="6" s="1"/>
  <c r="AE30" i="15"/>
  <c r="Y31" i="6" s="1"/>
  <c r="AA31" i="6" s="1"/>
  <c r="AA30" i="15"/>
  <c r="V31" i="6" s="1"/>
  <c r="X31" i="6" s="1"/>
  <c r="X30" i="15"/>
  <c r="S31" i="6" s="1"/>
  <c r="U31" i="6" s="1"/>
  <c r="T30" i="15"/>
  <c r="P31" i="6" s="1"/>
  <c r="R31" i="6" s="1"/>
  <c r="Q30" i="15"/>
  <c r="M31" i="6" s="1"/>
  <c r="O31" i="6" s="1"/>
  <c r="M30" i="15"/>
  <c r="J31" i="6" s="1"/>
  <c r="L31" i="6" s="1"/>
  <c r="J30" i="15"/>
  <c r="G31" i="6" s="1"/>
  <c r="I31" i="6" s="1"/>
  <c r="F30" i="15"/>
  <c r="D31" i="6" s="1"/>
  <c r="F31" i="6" s="1"/>
  <c r="AO29" i="15"/>
  <c r="AH30" i="6" s="1"/>
  <c r="AJ30" i="6" s="1"/>
  <c r="AE29" i="15"/>
  <c r="Y30" i="6" s="1"/>
  <c r="AA30" i="6" s="1"/>
  <c r="AA29" i="15"/>
  <c r="V30" i="6" s="1"/>
  <c r="X30" i="6" s="1"/>
  <c r="X29" i="15"/>
  <c r="S30" i="6" s="1"/>
  <c r="U30" i="6" s="1"/>
  <c r="T29" i="15"/>
  <c r="P30" i="6" s="1"/>
  <c r="R30" i="6" s="1"/>
  <c r="Q29" i="15"/>
  <c r="M30" i="6" s="1"/>
  <c r="O30" i="6" s="1"/>
  <c r="M29" i="15"/>
  <c r="J30" i="6" s="1"/>
  <c r="L30" i="6" s="1"/>
  <c r="J29" i="15"/>
  <c r="G30" i="6" s="1"/>
  <c r="I30" i="6" s="1"/>
  <c r="F29" i="15"/>
  <c r="D30" i="6" s="1"/>
  <c r="F30" i="6" s="1"/>
  <c r="AO28" i="15"/>
  <c r="AH29" i="6" s="1"/>
  <c r="AJ29" i="6" s="1"/>
  <c r="AL28" i="15"/>
  <c r="AE29" i="6" s="1"/>
  <c r="AG29" i="6" s="1"/>
  <c r="AH28" i="15"/>
  <c r="AB29" i="6" s="1"/>
  <c r="AD29" i="6" s="1"/>
  <c r="AE28" i="15"/>
  <c r="Y29" i="6" s="1"/>
  <c r="AA29" i="6" s="1"/>
  <c r="AA28" i="15"/>
  <c r="V29" i="6" s="1"/>
  <c r="X29" i="6" s="1"/>
  <c r="X28" i="15"/>
  <c r="S29" i="6" s="1"/>
  <c r="U29" i="6" s="1"/>
  <c r="T28" i="15"/>
  <c r="P29" i="6" s="1"/>
  <c r="R29" i="6" s="1"/>
  <c r="Q28" i="15"/>
  <c r="M29" i="6" s="1"/>
  <c r="O29" i="6" s="1"/>
  <c r="M28" i="15"/>
  <c r="J29" i="6" s="1"/>
  <c r="L29" i="6" s="1"/>
  <c r="J28" i="15"/>
  <c r="G29" i="6" s="1"/>
  <c r="I29" i="6" s="1"/>
  <c r="F28" i="15"/>
  <c r="D29" i="6" s="1"/>
  <c r="F29" i="6" s="1"/>
  <c r="AO27" i="15"/>
  <c r="AH28" i="6" s="1"/>
  <c r="AJ28" i="6" s="1"/>
  <c r="AL27" i="15"/>
  <c r="AE28" i="6" s="1"/>
  <c r="AG28" i="6" s="1"/>
  <c r="AH27" i="15"/>
  <c r="AB28" i="6" s="1"/>
  <c r="AD28" i="6" s="1"/>
  <c r="AE27" i="15"/>
  <c r="Y28" i="6" s="1"/>
  <c r="AA28" i="6" s="1"/>
  <c r="AA27" i="15"/>
  <c r="V28" i="6" s="1"/>
  <c r="X27" i="15"/>
  <c r="S28" i="6" s="1"/>
  <c r="U28" i="6" s="1"/>
  <c r="T27" i="15"/>
  <c r="P28" i="6" s="1"/>
  <c r="R28" i="6" s="1"/>
  <c r="Q27" i="15"/>
  <c r="M28" i="6" s="1"/>
  <c r="O28" i="6" s="1"/>
  <c r="M27" i="15"/>
  <c r="J28" i="6" s="1"/>
  <c r="L28" i="6" s="1"/>
  <c r="J27" i="15"/>
  <c r="G28" i="6" s="1"/>
  <c r="I28" i="6" s="1"/>
  <c r="F27" i="15"/>
  <c r="D28" i="6" s="1"/>
  <c r="F28" i="6" s="1"/>
  <c r="X28" i="6" l="1"/>
  <c r="AL26" i="15"/>
  <c r="AE27" i="6" s="1"/>
  <c r="AG27" i="6" s="1"/>
  <c r="AH26" i="15"/>
  <c r="AB27" i="6" s="1"/>
  <c r="AD27" i="6" s="1"/>
  <c r="AE26" i="15"/>
  <c r="Y27" i="6" s="1"/>
  <c r="AA27" i="6" s="1"/>
  <c r="AA26" i="15"/>
  <c r="V27" i="6" s="1"/>
  <c r="X27" i="6" s="1"/>
  <c r="X26" i="15"/>
  <c r="S27" i="6" s="1"/>
  <c r="U27" i="6" s="1"/>
  <c r="T26" i="15"/>
  <c r="P27" i="6" s="1"/>
  <c r="R27" i="6" s="1"/>
  <c r="Q26" i="15"/>
  <c r="M27" i="6" s="1"/>
  <c r="O27" i="6" s="1"/>
  <c r="M26" i="15"/>
  <c r="J27" i="6" s="1"/>
  <c r="L27" i="6" s="1"/>
  <c r="J26" i="15"/>
  <c r="G27" i="6" s="1"/>
  <c r="I27" i="6" s="1"/>
  <c r="F26" i="15"/>
  <c r="D27" i="6" s="1"/>
  <c r="F27" i="6" s="1"/>
  <c r="AL25" i="15"/>
  <c r="AE26" i="6" s="1"/>
  <c r="AG26" i="6" s="1"/>
  <c r="AH25" i="15"/>
  <c r="AB26" i="6" s="1"/>
  <c r="AD26" i="6" s="1"/>
  <c r="AE25" i="15"/>
  <c r="Y26" i="6" s="1"/>
  <c r="AA26" i="6" s="1"/>
  <c r="AA25" i="15"/>
  <c r="V26" i="6" s="1"/>
  <c r="X26" i="6" s="1"/>
  <c r="X25" i="15"/>
  <c r="S26" i="6" s="1"/>
  <c r="U26" i="6" s="1"/>
  <c r="T25" i="15"/>
  <c r="P26" i="6" s="1"/>
  <c r="R26" i="6" s="1"/>
  <c r="Q25" i="15"/>
  <c r="M26" i="6" s="1"/>
  <c r="O26" i="6" s="1"/>
  <c r="M25" i="15"/>
  <c r="J26" i="6" s="1"/>
  <c r="L26" i="6" s="1"/>
  <c r="J25" i="15"/>
  <c r="G26" i="6" s="1"/>
  <c r="I26" i="6" s="1"/>
  <c r="F25" i="15"/>
  <c r="D26" i="6" s="1"/>
  <c r="F26" i="6" s="1"/>
  <c r="AL24" i="15"/>
  <c r="AE25" i="6" s="1"/>
  <c r="AG25" i="6" s="1"/>
  <c r="AH24" i="15"/>
  <c r="AB25" i="6" s="1"/>
  <c r="AD25" i="6" s="1"/>
  <c r="AE24" i="15"/>
  <c r="Y25" i="6" s="1"/>
  <c r="AA25" i="6" s="1"/>
  <c r="AA24" i="15"/>
  <c r="V25" i="6" s="1"/>
  <c r="X25" i="6" s="1"/>
  <c r="X24" i="15"/>
  <c r="S25" i="6" s="1"/>
  <c r="U25" i="6" s="1"/>
  <c r="T24" i="15"/>
  <c r="P25" i="6" s="1"/>
  <c r="R25" i="6" s="1"/>
  <c r="Q24" i="15"/>
  <c r="M25" i="6" s="1"/>
  <c r="O25" i="6" s="1"/>
  <c r="M24" i="15"/>
  <c r="J25" i="6" s="1"/>
  <c r="L25" i="6" s="1"/>
  <c r="J24" i="15"/>
  <c r="G25" i="6" s="1"/>
  <c r="I25" i="6" s="1"/>
  <c r="F24" i="15"/>
  <c r="D25" i="6" s="1"/>
  <c r="F25" i="6" s="1"/>
  <c r="AL23" i="15"/>
  <c r="AE24" i="6" s="1"/>
  <c r="AG24" i="6" s="1"/>
  <c r="AH23" i="15"/>
  <c r="AB24" i="6" s="1"/>
  <c r="AD24" i="6" s="1"/>
  <c r="AE23" i="15"/>
  <c r="Y24" i="6" s="1"/>
  <c r="AA24" i="6" s="1"/>
  <c r="AA23" i="15"/>
  <c r="V24" i="6" s="1"/>
  <c r="X24" i="6" s="1"/>
  <c r="X23" i="15"/>
  <c r="S24" i="6" s="1"/>
  <c r="U24" i="6" s="1"/>
  <c r="T23" i="15"/>
  <c r="P24" i="6" s="1"/>
  <c r="R24" i="6" s="1"/>
  <c r="Q23" i="15"/>
  <c r="M24" i="6" s="1"/>
  <c r="O24" i="6" s="1"/>
  <c r="M23" i="15"/>
  <c r="J24" i="6" s="1"/>
  <c r="L24" i="6" s="1"/>
  <c r="J23" i="15"/>
  <c r="G24" i="6" s="1"/>
  <c r="I24" i="6" s="1"/>
  <c r="F23" i="15"/>
  <c r="D24" i="6" s="1"/>
  <c r="F24" i="6" s="1"/>
  <c r="AL22" i="15"/>
  <c r="AE23" i="6" s="1"/>
  <c r="AG23" i="6" s="1"/>
  <c r="AH22" i="15"/>
  <c r="AB23" i="6" s="1"/>
  <c r="AD23" i="6" s="1"/>
  <c r="AE22" i="15"/>
  <c r="Y23" i="6" s="1"/>
  <c r="AA23" i="6" s="1"/>
  <c r="AA22" i="15"/>
  <c r="V23" i="6" s="1"/>
  <c r="X23" i="6" s="1"/>
  <c r="X22" i="15"/>
  <c r="S23" i="6" s="1"/>
  <c r="U23" i="6" s="1"/>
  <c r="T22" i="15"/>
  <c r="P23" i="6" s="1"/>
  <c r="R23" i="6" s="1"/>
  <c r="Q22" i="15"/>
  <c r="M23" i="6" s="1"/>
  <c r="O23" i="6" s="1"/>
  <c r="M22" i="15"/>
  <c r="J23" i="6" s="1"/>
  <c r="L23" i="6" s="1"/>
  <c r="J22" i="15"/>
  <c r="G23" i="6" s="1"/>
  <c r="I23" i="6" s="1"/>
  <c r="F22" i="15"/>
  <c r="D23" i="6" s="1"/>
  <c r="F23" i="6" s="1"/>
  <c r="AL21" i="15"/>
  <c r="AE22" i="6" s="1"/>
  <c r="AG22" i="6" s="1"/>
  <c r="AH21" i="15"/>
  <c r="AB22" i="6" s="1"/>
  <c r="AD22" i="6" s="1"/>
  <c r="AE21" i="15"/>
  <c r="Y22" i="6" s="1"/>
  <c r="AA22" i="6" s="1"/>
  <c r="AA21" i="15"/>
  <c r="V22" i="6" s="1"/>
  <c r="X22" i="6" s="1"/>
  <c r="X21" i="15"/>
  <c r="S22" i="6" s="1"/>
  <c r="U22" i="6" s="1"/>
  <c r="T21" i="15"/>
  <c r="P22" i="6" s="1"/>
  <c r="R22" i="6" s="1"/>
  <c r="Q21" i="15"/>
  <c r="M22" i="6" s="1"/>
  <c r="O22" i="6" s="1"/>
  <c r="M21" i="15"/>
  <c r="J22" i="6" s="1"/>
  <c r="L22" i="6" s="1"/>
  <c r="J21" i="15"/>
  <c r="G22" i="6" s="1"/>
  <c r="I22" i="6" s="1"/>
  <c r="F21" i="15"/>
  <c r="D22" i="6" s="1"/>
  <c r="F22" i="6" s="1"/>
  <c r="AL20" i="15"/>
  <c r="AE21" i="6" s="1"/>
  <c r="AG21" i="6" s="1"/>
  <c r="AH20" i="15"/>
  <c r="AB21" i="6" s="1"/>
  <c r="AD21" i="6" s="1"/>
  <c r="AE20" i="15"/>
  <c r="Y21" i="6" s="1"/>
  <c r="AA21" i="6" s="1"/>
  <c r="AA20" i="15"/>
  <c r="V21" i="6" s="1"/>
  <c r="X21" i="6" s="1"/>
  <c r="X20" i="15"/>
  <c r="S21" i="6" s="1"/>
  <c r="U21" i="6" s="1"/>
  <c r="T20" i="15"/>
  <c r="P21" i="6" s="1"/>
  <c r="R21" i="6" s="1"/>
  <c r="Q20" i="15"/>
  <c r="M21" i="6" s="1"/>
  <c r="O21" i="6" s="1"/>
  <c r="M20" i="15"/>
  <c r="J21" i="6" s="1"/>
  <c r="L21" i="6" s="1"/>
  <c r="J20" i="15"/>
  <c r="G21" i="6" s="1"/>
  <c r="I21" i="6" s="1"/>
  <c r="F20" i="15"/>
  <c r="D21" i="6" s="1"/>
  <c r="F21" i="6" s="1"/>
  <c r="AL19" i="15"/>
  <c r="AE20" i="6" s="1"/>
  <c r="AG20" i="6" s="1"/>
  <c r="AH19" i="15"/>
  <c r="AB20" i="6" s="1"/>
  <c r="AD20" i="6" s="1"/>
  <c r="AE19" i="15"/>
  <c r="Y20" i="6" s="1"/>
  <c r="AA20" i="6" s="1"/>
  <c r="AA19" i="15"/>
  <c r="V20" i="6" s="1"/>
  <c r="X20" i="6" s="1"/>
  <c r="X19" i="15"/>
  <c r="S20" i="6" s="1"/>
  <c r="U20" i="6" s="1"/>
  <c r="T19" i="15"/>
  <c r="P20" i="6" s="1"/>
  <c r="R20" i="6" s="1"/>
  <c r="Q19" i="15"/>
  <c r="M20" i="6" s="1"/>
  <c r="O20" i="6" s="1"/>
  <c r="M19" i="15"/>
  <c r="J20" i="6" s="1"/>
  <c r="L20" i="6" s="1"/>
  <c r="J19" i="15"/>
  <c r="G20" i="6" s="1"/>
  <c r="I20" i="6" s="1"/>
  <c r="F19" i="15"/>
  <c r="D20" i="6" s="1"/>
  <c r="F20" i="6" s="1"/>
  <c r="AL18" i="15"/>
  <c r="AE19" i="6" s="1"/>
  <c r="AG19" i="6" s="1"/>
  <c r="AH18" i="15"/>
  <c r="AB19" i="6" s="1"/>
  <c r="AD19" i="6" s="1"/>
  <c r="AE18" i="15"/>
  <c r="Y19" i="6" s="1"/>
  <c r="AA19" i="6" s="1"/>
  <c r="AA18" i="15"/>
  <c r="V19" i="6" s="1"/>
  <c r="X19" i="6" s="1"/>
  <c r="X18" i="15"/>
  <c r="S19" i="6" s="1"/>
  <c r="U19" i="6" s="1"/>
  <c r="T18" i="15"/>
  <c r="P19" i="6" s="1"/>
  <c r="R19" i="6" s="1"/>
  <c r="Q18" i="15"/>
  <c r="M19" i="6" s="1"/>
  <c r="O19" i="6" s="1"/>
  <c r="M18" i="15"/>
  <c r="J19" i="6" s="1"/>
  <c r="L19" i="6" s="1"/>
  <c r="J18" i="15"/>
  <c r="G19" i="6" s="1"/>
  <c r="I19" i="6" s="1"/>
  <c r="F18" i="15"/>
  <c r="D19" i="6" s="1"/>
  <c r="F19" i="6" s="1"/>
  <c r="AL17" i="15"/>
  <c r="AE18" i="6" s="1"/>
  <c r="AG18" i="6" s="1"/>
  <c r="AH17" i="15"/>
  <c r="AB18" i="6" s="1"/>
  <c r="AD18" i="6" s="1"/>
  <c r="AE17" i="15"/>
  <c r="Y18" i="6" s="1"/>
  <c r="AA18" i="6" s="1"/>
  <c r="AA17" i="15"/>
  <c r="V18" i="6" s="1"/>
  <c r="X18" i="6" s="1"/>
  <c r="X17" i="15"/>
  <c r="S18" i="6" s="1"/>
  <c r="U18" i="6" s="1"/>
  <c r="T17" i="15"/>
  <c r="P18" i="6" s="1"/>
  <c r="R18" i="6" s="1"/>
  <c r="Q17" i="15"/>
  <c r="M18" i="6" s="1"/>
  <c r="O18" i="6" s="1"/>
  <c r="M17" i="15"/>
  <c r="J18" i="6" s="1"/>
  <c r="L18" i="6" s="1"/>
  <c r="J17" i="15"/>
  <c r="G18" i="6" s="1"/>
  <c r="I18" i="6" s="1"/>
  <c r="F17" i="15"/>
  <c r="D18" i="6" s="1"/>
  <c r="F18" i="6" s="1"/>
  <c r="AL16" i="15"/>
  <c r="AE17" i="6" s="1"/>
  <c r="AG17" i="6" s="1"/>
  <c r="AH16" i="15"/>
  <c r="AB17" i="6" s="1"/>
  <c r="AD17" i="6" s="1"/>
  <c r="AE16" i="15"/>
  <c r="Y17" i="6" s="1"/>
  <c r="AA17" i="6" s="1"/>
  <c r="AA16" i="15"/>
  <c r="V17" i="6" s="1"/>
  <c r="X17" i="6" s="1"/>
  <c r="X16" i="15"/>
  <c r="S17" i="6" s="1"/>
  <c r="U17" i="6" s="1"/>
  <c r="T16" i="15"/>
  <c r="P17" i="6" s="1"/>
  <c r="R17" i="6" s="1"/>
  <c r="Q16" i="15"/>
  <c r="M17" i="6" s="1"/>
  <c r="O17" i="6" s="1"/>
  <c r="M16" i="15"/>
  <c r="J17" i="6" s="1"/>
  <c r="L17" i="6" s="1"/>
  <c r="J16" i="15"/>
  <c r="G17" i="6" s="1"/>
  <c r="I17" i="6" s="1"/>
  <c r="F16" i="15"/>
  <c r="D17" i="6" s="1"/>
  <c r="F17" i="6" s="1"/>
  <c r="AL15" i="15"/>
  <c r="AE16" i="6" s="1"/>
  <c r="AG16" i="6" s="1"/>
  <c r="AH15" i="15"/>
  <c r="AB16" i="6" s="1"/>
  <c r="AD16" i="6" s="1"/>
  <c r="AE15" i="15"/>
  <c r="Y16" i="6" s="1"/>
  <c r="AA16" i="6" s="1"/>
  <c r="AA15" i="15"/>
  <c r="V16" i="6" s="1"/>
  <c r="X16" i="6" s="1"/>
  <c r="X15" i="15"/>
  <c r="S16" i="6" s="1"/>
  <c r="U16" i="6" s="1"/>
  <c r="T15" i="15"/>
  <c r="P16" i="6" s="1"/>
  <c r="R16" i="6" s="1"/>
  <c r="Q15" i="15"/>
  <c r="M16" i="6" s="1"/>
  <c r="O16" i="6" s="1"/>
  <c r="M15" i="15"/>
  <c r="J16" i="6" s="1"/>
  <c r="L16" i="6" s="1"/>
  <c r="J15" i="15"/>
  <c r="G16" i="6" s="1"/>
  <c r="I16" i="6" s="1"/>
  <c r="F15" i="15"/>
  <c r="D16" i="6" s="1"/>
  <c r="F16" i="6" s="1"/>
  <c r="AL14" i="15"/>
  <c r="AE15" i="6" s="1"/>
  <c r="AG15" i="6" s="1"/>
  <c r="AH14" i="15"/>
  <c r="AB15" i="6" s="1"/>
  <c r="AD15" i="6" s="1"/>
  <c r="AE14" i="15"/>
  <c r="Y15" i="6" s="1"/>
  <c r="AA15" i="6" s="1"/>
  <c r="AA14" i="15"/>
  <c r="V15" i="6" s="1"/>
  <c r="X15" i="6" s="1"/>
  <c r="X14" i="15"/>
  <c r="S15" i="6" s="1"/>
  <c r="U15" i="6" s="1"/>
  <c r="T14" i="15"/>
  <c r="P15" i="6" s="1"/>
  <c r="R15" i="6" s="1"/>
  <c r="Q14" i="15"/>
  <c r="M15" i="6" s="1"/>
  <c r="O15" i="6" s="1"/>
  <c r="M14" i="15"/>
  <c r="J15" i="6" s="1"/>
  <c r="L15" i="6" s="1"/>
  <c r="J14" i="15"/>
  <c r="G15" i="6" s="1"/>
  <c r="I15" i="6" s="1"/>
  <c r="F14" i="15"/>
  <c r="D15" i="6" s="1"/>
  <c r="F15" i="6" s="1"/>
  <c r="AO13" i="15"/>
  <c r="AH14" i="6" s="1"/>
  <c r="AJ14" i="6" s="1"/>
  <c r="AL13" i="15"/>
  <c r="AE14" i="6" s="1"/>
  <c r="AG14" i="6" s="1"/>
  <c r="AH13" i="15"/>
  <c r="AB14" i="6" s="1"/>
  <c r="AD14" i="6" s="1"/>
  <c r="AE13" i="15"/>
  <c r="Y14" i="6" s="1"/>
  <c r="AA14" i="6" s="1"/>
  <c r="AA13" i="15"/>
  <c r="V14" i="6" s="1"/>
  <c r="X14" i="6" s="1"/>
  <c r="X13" i="15"/>
  <c r="S14" i="6" s="1"/>
  <c r="U14" i="6" s="1"/>
  <c r="T13" i="15"/>
  <c r="P14" i="6" s="1"/>
  <c r="R14" i="6" s="1"/>
  <c r="Q13" i="15"/>
  <c r="M14" i="6" s="1"/>
  <c r="O14" i="6" s="1"/>
  <c r="M13" i="15"/>
  <c r="J14" i="6" s="1"/>
  <c r="L14" i="6" s="1"/>
  <c r="J13" i="15"/>
  <c r="G14" i="6" s="1"/>
  <c r="I14" i="6" s="1"/>
  <c r="F13" i="15"/>
  <c r="D14" i="6" s="1"/>
  <c r="F14" i="6" s="1"/>
  <c r="AL12" i="15"/>
  <c r="AE13" i="6" s="1"/>
  <c r="AG13" i="6" s="1"/>
  <c r="AH12" i="15"/>
  <c r="AB13" i="6" s="1"/>
  <c r="AD13" i="6" s="1"/>
  <c r="AE12" i="15"/>
  <c r="Y13" i="6" s="1"/>
  <c r="AA13" i="6" s="1"/>
  <c r="AA12" i="15"/>
  <c r="V13" i="6" s="1"/>
  <c r="X13" i="6" s="1"/>
  <c r="X12" i="15"/>
  <c r="S13" i="6" s="1"/>
  <c r="U13" i="6" s="1"/>
  <c r="T12" i="15"/>
  <c r="P13" i="6" s="1"/>
  <c r="R13" i="6" s="1"/>
  <c r="Q12" i="15"/>
  <c r="M13" i="6" s="1"/>
  <c r="O13" i="6" s="1"/>
  <c r="M12" i="15"/>
  <c r="J13" i="6" s="1"/>
  <c r="L13" i="6" s="1"/>
  <c r="J12" i="15"/>
  <c r="G13" i="6" s="1"/>
  <c r="I13" i="6" s="1"/>
  <c r="F12" i="15"/>
  <c r="D13" i="6" s="1"/>
  <c r="F13" i="6" s="1"/>
  <c r="AI3" i="6"/>
  <c r="AC3" i="6"/>
  <c r="AF3" i="6" s="1"/>
  <c r="W3" i="6"/>
  <c r="Z3" i="6" s="1"/>
  <c r="Q3" i="6"/>
  <c r="T3" i="6" s="1"/>
  <c r="K3" i="6"/>
  <c r="N3" i="6" s="1"/>
  <c r="E3" i="6"/>
  <c r="H3" i="6" s="1"/>
  <c r="AL11" i="15"/>
  <c r="AE12" i="6" s="1"/>
  <c r="AG12" i="6" s="1"/>
  <c r="AH11" i="15"/>
  <c r="AB12" i="6" s="1"/>
  <c r="AD12" i="6" s="1"/>
  <c r="AE11" i="15"/>
  <c r="Y12" i="6" s="1"/>
  <c r="AA12" i="6" s="1"/>
  <c r="AA11" i="15"/>
  <c r="V12" i="6" s="1"/>
  <c r="X12" i="6" s="1"/>
  <c r="X11" i="15"/>
  <c r="S12" i="6" s="1"/>
  <c r="U12" i="6" s="1"/>
  <c r="T11" i="15"/>
  <c r="P12" i="6" s="1"/>
  <c r="R12" i="6" s="1"/>
  <c r="Q11" i="15"/>
  <c r="M12" i="6" s="1"/>
  <c r="O12" i="6" s="1"/>
  <c r="M11" i="15"/>
  <c r="J12" i="6" s="1"/>
  <c r="L12" i="6" s="1"/>
  <c r="J11" i="15"/>
  <c r="G12" i="6" s="1"/>
  <c r="I12" i="6" s="1"/>
  <c r="F11" i="15"/>
  <c r="D12" i="6" s="1"/>
  <c r="F12" i="6" s="1"/>
  <c r="AL10" i="15"/>
  <c r="AE11" i="6" s="1"/>
  <c r="AG11" i="6" s="1"/>
  <c r="AH10" i="15"/>
  <c r="AB11" i="6" s="1"/>
  <c r="AD11" i="6" s="1"/>
  <c r="AE10" i="15"/>
  <c r="Y11" i="6" s="1"/>
  <c r="AA11" i="6" s="1"/>
  <c r="AA10" i="15"/>
  <c r="V11" i="6" s="1"/>
  <c r="X11" i="6" s="1"/>
  <c r="X10" i="15"/>
  <c r="S11" i="6" s="1"/>
  <c r="U11" i="6" s="1"/>
  <c r="T10" i="15"/>
  <c r="P11" i="6" s="1"/>
  <c r="R11" i="6" s="1"/>
  <c r="Q10" i="15"/>
  <c r="M11" i="6" s="1"/>
  <c r="O11" i="6" s="1"/>
  <c r="M10" i="15"/>
  <c r="J11" i="6" s="1"/>
  <c r="L11" i="6" s="1"/>
  <c r="J10" i="15"/>
  <c r="G11" i="6" s="1"/>
  <c r="I11" i="6" s="1"/>
  <c r="F10" i="15"/>
  <c r="D11" i="6" s="1"/>
  <c r="F11" i="6" s="1"/>
  <c r="AL9" i="15"/>
  <c r="AE10" i="6" s="1"/>
  <c r="AG10" i="6" s="1"/>
  <c r="AH9" i="15"/>
  <c r="AB10" i="6" s="1"/>
  <c r="AD10" i="6" s="1"/>
  <c r="AE9" i="15"/>
  <c r="Y10" i="6" s="1"/>
  <c r="AA10" i="6" s="1"/>
  <c r="AA9" i="15"/>
  <c r="V10" i="6" s="1"/>
  <c r="X10" i="6" s="1"/>
  <c r="X9" i="15"/>
  <c r="S10" i="6" s="1"/>
  <c r="U10" i="6" s="1"/>
  <c r="T9" i="15"/>
  <c r="P10" i="6" s="1"/>
  <c r="R10" i="6" s="1"/>
  <c r="Q9" i="15"/>
  <c r="M10" i="6" s="1"/>
  <c r="O10" i="6" s="1"/>
  <c r="M9" i="15"/>
  <c r="J10" i="6" s="1"/>
  <c r="L10" i="6" s="1"/>
  <c r="J9" i="15"/>
  <c r="G10" i="6" s="1"/>
  <c r="I10" i="6" s="1"/>
  <c r="F9" i="15"/>
  <c r="D10" i="6" s="1"/>
  <c r="F10" i="6" s="1"/>
  <c r="AL8" i="15"/>
  <c r="AE9" i="6" s="1"/>
  <c r="AG9" i="6" s="1"/>
  <c r="AH8" i="15"/>
  <c r="AB9" i="6" s="1"/>
  <c r="AD9" i="6" s="1"/>
  <c r="AE8" i="15"/>
  <c r="Y9" i="6" s="1"/>
  <c r="AA9" i="6" s="1"/>
  <c r="AA8" i="15"/>
  <c r="V9" i="6" s="1"/>
  <c r="X9" i="6" s="1"/>
  <c r="X8" i="15"/>
  <c r="S9" i="6" s="1"/>
  <c r="U9" i="6" s="1"/>
  <c r="T8" i="15"/>
  <c r="P9" i="6" s="1"/>
  <c r="R9" i="6" s="1"/>
  <c r="Q8" i="15"/>
  <c r="M9" i="6" s="1"/>
  <c r="O9" i="6" s="1"/>
  <c r="M8" i="15"/>
  <c r="J9" i="6" s="1"/>
  <c r="L9" i="6" s="1"/>
  <c r="J8" i="15"/>
  <c r="G9" i="6" s="1"/>
  <c r="I9" i="6" s="1"/>
  <c r="F8" i="15"/>
  <c r="D9" i="6" s="1"/>
  <c r="F9" i="6" s="1"/>
  <c r="AL7" i="15"/>
  <c r="AE8" i="6" s="1"/>
  <c r="AG8" i="6" s="1"/>
  <c r="AH7" i="15"/>
  <c r="AB8" i="6" s="1"/>
  <c r="AD8" i="6" s="1"/>
  <c r="AE7" i="15"/>
  <c r="Y8" i="6" s="1"/>
  <c r="AA8" i="6" s="1"/>
  <c r="AA7" i="15"/>
  <c r="V8" i="6" s="1"/>
  <c r="X8" i="6" s="1"/>
  <c r="X7" i="15"/>
  <c r="S8" i="6" s="1"/>
  <c r="U8" i="6" s="1"/>
  <c r="T7" i="15"/>
  <c r="P8" i="6" s="1"/>
  <c r="R8" i="6" s="1"/>
  <c r="Q7" i="15"/>
  <c r="M8" i="6" s="1"/>
  <c r="O8" i="6" s="1"/>
  <c r="M7" i="15"/>
  <c r="J8" i="6" s="1"/>
  <c r="L8" i="6" s="1"/>
  <c r="J7" i="15"/>
  <c r="G8" i="6" s="1"/>
  <c r="I8" i="6" s="1"/>
  <c r="F7" i="15"/>
  <c r="D8" i="6" s="1"/>
  <c r="F8" i="6" s="1"/>
  <c r="AL6" i="15"/>
  <c r="AE7" i="6" s="1"/>
  <c r="AG7" i="6" s="1"/>
  <c r="AH6" i="15"/>
  <c r="AB7" i="6" s="1"/>
  <c r="AD7" i="6" s="1"/>
  <c r="Y3" i="6"/>
  <c r="AE6" i="15"/>
  <c r="Y7" i="6" s="1"/>
  <c r="AA7" i="6" s="1"/>
  <c r="AA6" i="15"/>
  <c r="V7" i="6" s="1"/>
  <c r="X7" i="6" s="1"/>
  <c r="X6" i="15"/>
  <c r="S7" i="6" s="1"/>
  <c r="U7" i="6" s="1"/>
  <c r="T6" i="15"/>
  <c r="P7" i="6" s="1"/>
  <c r="R7" i="6" s="1"/>
  <c r="Q6" i="15"/>
  <c r="M7" i="6" s="1"/>
  <c r="O7" i="6" s="1"/>
  <c r="M6" i="15"/>
  <c r="J7" i="6" s="1"/>
  <c r="L7" i="6" s="1"/>
  <c r="J6" i="15"/>
  <c r="G7" i="6" s="1"/>
  <c r="I7" i="6" s="1"/>
  <c r="D3" i="6"/>
  <c r="F6" i="15"/>
  <c r="D7" i="6" s="1"/>
  <c r="AO5" i="15"/>
  <c r="AH6" i="6" s="1"/>
  <c r="AJ6" i="6" s="1"/>
  <c r="AL5" i="15"/>
  <c r="AE6" i="6" s="1"/>
  <c r="AG6" i="6" s="1"/>
  <c r="AH5" i="15"/>
  <c r="AB6" i="6" s="1"/>
  <c r="AD6" i="6" s="1"/>
  <c r="AE5" i="15"/>
  <c r="Y6" i="6" s="1"/>
  <c r="AA6" i="6" s="1"/>
  <c r="AA5" i="15"/>
  <c r="V6" i="6" s="1"/>
  <c r="X6" i="6" s="1"/>
  <c r="X5" i="15"/>
  <c r="S6" i="6" s="1"/>
  <c r="U6" i="6" s="1"/>
  <c r="T5" i="15"/>
  <c r="P6" i="6" s="1"/>
  <c r="R6" i="6" s="1"/>
  <c r="Q5" i="15"/>
  <c r="M6" i="6" s="1"/>
  <c r="O6" i="6" s="1"/>
  <c r="M5" i="15"/>
  <c r="J6" i="6" s="1"/>
  <c r="L6" i="6" s="1"/>
  <c r="J5" i="15"/>
  <c r="G6" i="6" s="1"/>
  <c r="I6" i="6" s="1"/>
  <c r="F5" i="15"/>
  <c r="D6" i="6" s="1"/>
  <c r="F6" i="6" s="1"/>
  <c r="AL4" i="15"/>
  <c r="AE5" i="6" s="1"/>
  <c r="AH4" i="15"/>
  <c r="AB5" i="6" s="1"/>
  <c r="AE4" i="15"/>
  <c r="Y5" i="6" s="1"/>
  <c r="AA4" i="15"/>
  <c r="V5" i="6" s="1"/>
  <c r="X4" i="15"/>
  <c r="S5" i="6" s="1"/>
  <c r="T4" i="15"/>
  <c r="P5" i="6" s="1"/>
  <c r="Q4" i="15"/>
  <c r="M5" i="6" s="1"/>
  <c r="M4" i="15"/>
  <c r="J5" i="6" s="1"/>
  <c r="J4" i="15"/>
  <c r="G5" i="6" s="1"/>
  <c r="F4" i="15"/>
  <c r="D5" i="6" s="1"/>
  <c r="AO3" i="15"/>
  <c r="AH4" i="6" s="1"/>
  <c r="AJ4" i="6" s="1"/>
  <c r="AL3" i="15"/>
  <c r="AE4" i="6" s="1"/>
  <c r="AG4" i="6" s="1"/>
  <c r="AH3" i="15"/>
  <c r="AB4" i="6" s="1"/>
  <c r="AD4" i="6" s="1"/>
  <c r="AE3" i="15"/>
  <c r="Y4" i="6" s="1"/>
  <c r="AA3" i="15"/>
  <c r="V4" i="6" s="1"/>
  <c r="X4" i="6" s="1"/>
  <c r="X3" i="15"/>
  <c r="S4" i="6" s="1"/>
  <c r="T3" i="15"/>
  <c r="P4" i="6" s="1"/>
  <c r="Q3" i="15"/>
  <c r="M4" i="6" s="1"/>
  <c r="M3" i="15"/>
  <c r="J4" i="6" s="1"/>
  <c r="J3" i="15"/>
  <c r="G4" i="6" s="1"/>
  <c r="F3" i="15"/>
  <c r="D4" i="6" s="1"/>
  <c r="AO2" i="15"/>
  <c r="AH3" i="6" s="1"/>
  <c r="AL2" i="15"/>
  <c r="AE3" i="6" s="1"/>
  <c r="AH2" i="15"/>
  <c r="AB3" i="6" s="1"/>
  <c r="AE2" i="15"/>
  <c r="AA2" i="15"/>
  <c r="V3" i="6" s="1"/>
  <c r="X2" i="15"/>
  <c r="S3" i="6" s="1"/>
  <c r="T2" i="15"/>
  <c r="P3" i="6" s="1"/>
  <c r="Q2" i="15"/>
  <c r="M3" i="6" s="1"/>
  <c r="M2" i="15"/>
  <c r="J3" i="6" s="1"/>
  <c r="J2" i="15"/>
  <c r="G3" i="6" s="1"/>
  <c r="F2" i="15"/>
  <c r="F7" i="6" l="1"/>
  <c r="AA3" i="6"/>
  <c r="AJ3" i="6"/>
  <c r="X3" i="6"/>
  <c r="AG3" i="6"/>
  <c r="AD5" i="6"/>
  <c r="AG5" i="6"/>
  <c r="AD3" i="6"/>
  <c r="AA4" i="6"/>
  <c r="AA5" i="6"/>
  <c r="X5" i="6"/>
  <c r="AV50" i="6" l="1"/>
  <c r="AV51" i="6"/>
  <c r="AV49" i="6" l="1"/>
  <c r="AV48" i="6"/>
  <c r="AM46" i="6" l="1"/>
  <c r="AR46" i="6" s="1"/>
  <c r="AV46" i="6" l="1"/>
  <c r="AV47" i="6"/>
  <c r="AV45" i="6" l="1"/>
  <c r="AV44" i="6"/>
  <c r="AV43" i="6"/>
  <c r="AV42" i="6"/>
  <c r="AV33" i="6"/>
  <c r="AV34" i="6"/>
  <c r="AV35" i="6"/>
  <c r="AV36" i="6"/>
  <c r="AV37" i="6"/>
  <c r="AV38" i="6"/>
  <c r="AV39" i="6"/>
  <c r="AV41" i="6"/>
  <c r="AV40" i="6" l="1"/>
  <c r="U4" i="6"/>
  <c r="U5" i="6"/>
  <c r="U3" i="6"/>
  <c r="O4" i="6"/>
  <c r="O5" i="6"/>
  <c r="O3" i="6"/>
  <c r="I4" i="6"/>
  <c r="I5" i="6"/>
  <c r="I3" i="6"/>
  <c r="AM37" i="6"/>
  <c r="AR37" i="6" s="1"/>
  <c r="AM36" i="6"/>
  <c r="AR36" i="6" s="1"/>
  <c r="AM35" i="6"/>
  <c r="AR35" i="6" s="1"/>
  <c r="AM34" i="6"/>
  <c r="AR34" i="6" s="1"/>
  <c r="AV32" i="6"/>
  <c r="AM32" i="6"/>
  <c r="AR32" i="6" s="1"/>
  <c r="AV31" i="6"/>
  <c r="AM31" i="6"/>
  <c r="AR31" i="6" s="1"/>
  <c r="AV30" i="6"/>
  <c r="AM30" i="6"/>
  <c r="AR30" i="6" s="1"/>
  <c r="AV29" i="6"/>
  <c r="AM29" i="6"/>
  <c r="AR29" i="6" s="1"/>
  <c r="AM28" i="6"/>
  <c r="AR28" i="6" s="1"/>
  <c r="AV27" i="6"/>
  <c r="AP27" i="6"/>
  <c r="AO27" i="6"/>
  <c r="AN27" i="6"/>
  <c r="AM27" i="6"/>
  <c r="AR27" i="6" s="1"/>
  <c r="AV26" i="6"/>
  <c r="AP26" i="6"/>
  <c r="AM26" i="6"/>
  <c r="AR26" i="6" s="1"/>
  <c r="AV25" i="6"/>
  <c r="AP25" i="6"/>
  <c r="AO25" i="6"/>
  <c r="AN25" i="6"/>
  <c r="AM25" i="6"/>
  <c r="AR25" i="6" s="1"/>
  <c r="AV24" i="6"/>
  <c r="AP24" i="6"/>
  <c r="AO24" i="6"/>
  <c r="AN24" i="6"/>
  <c r="AM24" i="6"/>
  <c r="AR24" i="6" s="1"/>
  <c r="AV23" i="6"/>
  <c r="AM23" i="6"/>
  <c r="AR23" i="6" s="1"/>
  <c r="AV22" i="6"/>
  <c r="AM22" i="6"/>
  <c r="AR22" i="6" s="1"/>
  <c r="AV21" i="6"/>
  <c r="AM21" i="6"/>
  <c r="AR21" i="6" s="1"/>
  <c r="AV20" i="6"/>
  <c r="AP20" i="6"/>
  <c r="AO20" i="6"/>
  <c r="AN20" i="6"/>
  <c r="AM20" i="6"/>
  <c r="AR20" i="6" s="1"/>
  <c r="AV19" i="6"/>
  <c r="AM19" i="6"/>
  <c r="AR19" i="6" s="1"/>
  <c r="AV18" i="6"/>
  <c r="AP18" i="6"/>
  <c r="AO18" i="6"/>
  <c r="AN18" i="6"/>
  <c r="AM18" i="6"/>
  <c r="AR18" i="6" s="1"/>
  <c r="AV17" i="6"/>
  <c r="AP17" i="6"/>
  <c r="AO17" i="6"/>
  <c r="AN17" i="6"/>
  <c r="AM17" i="6"/>
  <c r="AR17" i="6" s="1"/>
  <c r="AV16" i="6"/>
  <c r="AP16" i="6"/>
  <c r="AO16" i="6"/>
  <c r="AN16" i="6"/>
  <c r="AM16" i="6"/>
  <c r="AR16" i="6" s="1"/>
  <c r="AV15" i="6"/>
  <c r="AP15" i="6"/>
  <c r="AO15" i="6"/>
  <c r="AN15" i="6"/>
  <c r="AM15" i="6"/>
  <c r="AR15" i="6" s="1"/>
  <c r="AV14" i="6"/>
  <c r="AM14" i="6"/>
  <c r="AR14" i="6" s="1"/>
  <c r="AV13" i="6"/>
  <c r="AP13" i="6"/>
  <c r="AO13" i="6"/>
  <c r="AN13" i="6"/>
  <c r="AM13" i="6"/>
  <c r="AR13" i="6" s="1"/>
  <c r="AV12" i="6"/>
  <c r="AP12" i="6"/>
  <c r="AO12" i="6"/>
  <c r="AN12" i="6"/>
  <c r="AM12" i="6"/>
  <c r="AR12" i="6" s="1"/>
  <c r="AV11" i="6"/>
  <c r="AP11" i="6"/>
  <c r="AM11" i="6"/>
  <c r="AR11" i="6" s="1"/>
  <c r="AV10" i="6"/>
  <c r="AM10" i="6"/>
  <c r="AR10" i="6" s="1"/>
  <c r="AV9" i="6"/>
  <c r="AP9" i="6"/>
  <c r="AO9" i="6"/>
  <c r="AN9" i="6"/>
  <c r="AM9" i="6"/>
  <c r="AR9" i="6" s="1"/>
  <c r="AV8" i="6"/>
  <c r="AP8" i="6"/>
  <c r="AO8" i="6"/>
  <c r="AN8" i="6"/>
  <c r="AM8" i="6"/>
  <c r="AR8" i="6" s="1"/>
  <c r="AV7" i="6"/>
  <c r="AP7" i="6"/>
  <c r="AO7" i="6"/>
  <c r="AN7" i="6"/>
  <c r="AM7" i="6"/>
  <c r="AR7" i="6" s="1"/>
  <c r="AV6" i="6"/>
  <c r="AM6" i="6"/>
  <c r="AR6" i="6" s="1"/>
  <c r="AV5" i="6"/>
  <c r="AM5" i="6"/>
  <c r="AR5" i="6" s="1"/>
  <c r="R5" i="6"/>
  <c r="L5" i="6"/>
  <c r="F5" i="6"/>
  <c r="AV4" i="6"/>
  <c r="AM4" i="6"/>
  <c r="AR4" i="6" s="1"/>
  <c r="R4" i="6"/>
  <c r="L4" i="6"/>
  <c r="F4" i="6"/>
  <c r="AV3" i="6"/>
  <c r="AM3" i="6"/>
  <c r="AR3" i="6" s="1"/>
  <c r="R3" i="6"/>
  <c r="L3" i="6"/>
  <c r="F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Muller</author>
  </authors>
  <commentList>
    <comment ref="V30" authorId="0" shapeId="0" xr:uid="{9E22B61F-83C9-4E8B-AB29-D267125D5F47}">
      <text>
        <r>
          <rPr>
            <b/>
            <sz val="9"/>
            <color indexed="81"/>
            <rFont val="Tahoma"/>
            <family val="2"/>
          </rPr>
          <t>Adam Muller:</t>
        </r>
        <r>
          <rPr>
            <sz val="9"/>
            <color indexed="81"/>
            <rFont val="Tahoma"/>
            <family val="2"/>
          </rPr>
          <t xml:space="preserve">
Including 12-1/4"x14-3/4" &amp; 10-5/8"x 12-1/4" hole opening sections</t>
        </r>
      </text>
    </comment>
  </commentList>
</comments>
</file>

<file path=xl/sharedStrings.xml><?xml version="1.0" encoding="utf-8"?>
<sst xmlns="http://schemas.openxmlformats.org/spreadsheetml/2006/main" count="372" uniqueCount="180">
  <si>
    <t>Historical Drilling Perfomance</t>
  </si>
  <si>
    <t>Drilling Program</t>
  </si>
  <si>
    <t>#</t>
  </si>
  <si>
    <t>Well ID</t>
  </si>
  <si>
    <t>Spud to TD</t>
  </si>
  <si>
    <t>TD to Release</t>
  </si>
  <si>
    <t>Spud to Release</t>
  </si>
  <si>
    <t>Tatweer Savings</t>
  </si>
  <si>
    <t>Ensign Profit</t>
  </si>
  <si>
    <t>Ensign Crew</t>
  </si>
  <si>
    <t>Total Depth</t>
  </si>
  <si>
    <t>Well Design</t>
  </si>
  <si>
    <t>Planned Days</t>
  </si>
  <si>
    <t>Planned Depth</t>
  </si>
  <si>
    <t>Planned FPD</t>
  </si>
  <si>
    <t>KHUFF-A1760</t>
  </si>
  <si>
    <r>
      <t>Vertical (0</t>
    </r>
    <r>
      <rPr>
        <sz val="11"/>
        <color theme="1"/>
        <rFont val="Calibri"/>
        <family val="2"/>
      </rPr>
      <t>°)</t>
    </r>
  </si>
  <si>
    <t>KHUFF-A1762</t>
  </si>
  <si>
    <r>
      <t>Deviated (20.79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</si>
  <si>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KHUFF-A1904</t>
  </si>
  <si>
    <r>
      <t>Deviated (20.48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</si>
  <si>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KHUFF-A1906</t>
  </si>
  <si>
    <r>
      <t>Deviated (25.90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</si>
  <si>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KHUFF-A1908</t>
  </si>
  <si>
    <t>KHUFF-A1909</t>
  </si>
  <si>
    <r>
      <t>Deviated (21.45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</si>
  <si>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KHUFF-A1974</t>
  </si>
  <si>
    <r>
      <t>Deviated (12.38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</si>
  <si>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KHUFF-A2131</t>
  </si>
  <si>
    <r>
      <t>Deviated (23.50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</si>
  <si>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KHUFF-A2145</t>
  </si>
  <si>
    <r>
      <t>Deviated (12.73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</si>
  <si>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KHUFF-A2147</t>
  </si>
  <si>
    <r>
      <t>Deviated (32.40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</si>
  <si>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KHUFF-A2149</t>
  </si>
  <si>
    <r>
      <t>Deviated (36.89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</si>
  <si>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KHUFF-A2234</t>
  </si>
  <si>
    <r>
      <t>Deviated (27.99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</si>
  <si>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KHUFF-A2407</t>
  </si>
  <si>
    <r>
      <t>Deviated (30.90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</si>
  <si>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KHUFF-A2465D</t>
  </si>
  <si>
    <r>
      <t>Deviated (10.12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</si>
  <si>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KHUFF-A2466</t>
  </si>
  <si>
    <r>
      <t>Deviated (11.45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</si>
  <si>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KHUFF-A2621</t>
  </si>
  <si>
    <r>
      <t>Deviated (31.27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</si>
  <si>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KHUFF-A1763</t>
  </si>
  <si>
    <r>
      <t>Deviated (9.72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</si>
  <si>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KHUFF-A1765</t>
  </si>
  <si>
    <r>
      <t>Deviated (11.90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</si>
  <si>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KHUFF-A1972</t>
  </si>
  <si>
    <t>KHUFF-A2130</t>
  </si>
  <si>
    <r>
      <t>Deviated (15.00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</si>
  <si>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KHUFF-A2146</t>
  </si>
  <si>
    <r>
      <t>Deviated (20.74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</si>
  <si>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KHUFF-A2148</t>
  </si>
  <si>
    <r>
      <t>Deviated (24.29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</si>
  <si>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KHUFF-A2233</t>
  </si>
  <si>
    <r>
      <t>Deviated (27.27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</si>
  <si>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KHUFF-A2235</t>
  </si>
  <si>
    <r>
      <t>Deviated (20.16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</si>
  <si>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KHUFF-A2408</t>
  </si>
  <si>
    <t>PU-0001</t>
  </si>
  <si>
    <t>PU-0004</t>
  </si>
  <si>
    <r>
      <t>Deviated (22.6</t>
    </r>
    <r>
      <rPr>
        <sz val="11"/>
        <color theme="1"/>
        <rFont val="Calibri"/>
        <family val="2"/>
      </rPr>
      <t>°</t>
    </r>
    <r>
      <rPr>
        <sz val="8.0500000000000007"/>
        <color theme="1"/>
        <rFont val="Calibri"/>
        <family val="2"/>
      </rPr>
      <t>)</t>
    </r>
  </si>
  <si>
    <t>N/A</t>
  </si>
  <si>
    <t>PU-0003</t>
  </si>
  <si>
    <t>PU-0005</t>
  </si>
  <si>
    <r>
      <t>Deviated (45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</si>
  <si>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PU-0006</t>
  </si>
  <si>
    <t>PU-0009</t>
  </si>
  <si>
    <r>
      <t>Horizontal (86</t>
    </r>
    <r>
      <rPr>
        <sz val="11"/>
        <color theme="1"/>
        <rFont val="Calibri"/>
        <family val="2"/>
      </rPr>
      <t>°</t>
    </r>
    <r>
      <rPr>
        <sz val="8.0500000000000007"/>
        <color theme="1"/>
        <rFont val="Calibri"/>
        <family val="2"/>
      </rPr>
      <t>)</t>
    </r>
  </si>
  <si>
    <t>PU-0002</t>
  </si>
  <si>
    <r>
      <t>Horizontal (90</t>
    </r>
    <r>
      <rPr>
        <sz val="11"/>
        <color theme="1"/>
        <rFont val="Calibri"/>
        <family val="2"/>
      </rPr>
      <t>°</t>
    </r>
    <r>
      <rPr>
        <sz val="8.0500000000000007"/>
        <color theme="1"/>
        <rFont val="Calibri"/>
        <family val="2"/>
      </rPr>
      <t>)</t>
    </r>
  </si>
  <si>
    <t>PU-0011</t>
  </si>
  <si>
    <r>
      <t>Deviated (18.3</t>
    </r>
    <r>
      <rPr>
        <sz val="11"/>
        <color theme="1"/>
        <rFont val="Calibri"/>
        <family val="2"/>
      </rPr>
      <t>°</t>
    </r>
    <r>
      <rPr>
        <sz val="8.0500000000000007"/>
        <color theme="1"/>
        <rFont val="Calibri"/>
        <family val="2"/>
      </rPr>
      <t>)</t>
    </r>
  </si>
  <si>
    <t>PU-0007</t>
  </si>
  <si>
    <t>PU-0012</t>
  </si>
  <si>
    <r>
      <t>Deviated (11.2</t>
    </r>
    <r>
      <rPr>
        <sz val="11"/>
        <color theme="1"/>
        <rFont val="Calibri"/>
        <family val="2"/>
      </rPr>
      <t>°</t>
    </r>
    <r>
      <rPr>
        <sz val="8.0500000000000007"/>
        <color theme="1"/>
        <rFont val="Calibri"/>
        <family val="2"/>
      </rPr>
      <t>)</t>
    </r>
  </si>
  <si>
    <t>PU-0014</t>
  </si>
  <si>
    <t>PU-0013</t>
  </si>
  <si>
    <t>24" CSG</t>
  </si>
  <si>
    <t>18-5/8" CSG</t>
  </si>
  <si>
    <t>16" Section</t>
  </si>
  <si>
    <t>13-3/8" CSG</t>
  </si>
  <si>
    <t>12-1/4" Section</t>
  </si>
  <si>
    <t>9-5/8" CSG</t>
  </si>
  <si>
    <t>8-3/8" Section</t>
  </si>
  <si>
    <t>7" Liner/Casing</t>
  </si>
  <si>
    <t>6-1/8" Section</t>
  </si>
  <si>
    <t>Rig</t>
  </si>
  <si>
    <t>34" Depth</t>
  </si>
  <si>
    <t>22" Depth</t>
  </si>
  <si>
    <t>16" Depth</t>
  </si>
  <si>
    <t>12-1/4" Depth</t>
  </si>
  <si>
    <t>8-3/8" Depth</t>
  </si>
  <si>
    <t>6-1/8" Depth</t>
  </si>
  <si>
    <t>34" Section</t>
  </si>
  <si>
    <t>22" Section</t>
  </si>
  <si>
    <t>22" FPD</t>
  </si>
  <si>
    <t>34" FPD</t>
  </si>
  <si>
    <t>12-1/4" FPD</t>
  </si>
  <si>
    <t>16" FPD</t>
  </si>
  <si>
    <t>8-3/8" FPD</t>
  </si>
  <si>
    <t>6-1/8" FPD</t>
  </si>
  <si>
    <t>24" CSG FPD</t>
  </si>
  <si>
    <t>18-5/8" CSG FPD</t>
  </si>
  <si>
    <t>13-3/8" CSG FPD</t>
  </si>
  <si>
    <t>9-5/8" CSG FPD</t>
  </si>
  <si>
    <t>7" Liner/Casing FPD</t>
  </si>
  <si>
    <t>PU-0015</t>
  </si>
  <si>
    <t>PU-0016</t>
  </si>
  <si>
    <t>PU-0008</t>
  </si>
  <si>
    <t>Horizontal (85°)</t>
  </si>
  <si>
    <t>PU-0010</t>
  </si>
  <si>
    <t>PU-0017</t>
  </si>
  <si>
    <t>Horizontal (88.67°)</t>
  </si>
  <si>
    <t>PU-0020</t>
  </si>
  <si>
    <t>PU-0018</t>
  </si>
  <si>
    <t>TRF-2</t>
  </si>
  <si>
    <r>
      <t>Horizontal (87.28</t>
    </r>
    <r>
      <rPr>
        <sz val="11"/>
        <color theme="1"/>
        <rFont val="Aptos Narrow"/>
        <family val="2"/>
      </rPr>
      <t>°</t>
    </r>
    <r>
      <rPr>
        <sz val="11"/>
        <color theme="1"/>
        <rFont val="Calibri"/>
        <family val="2"/>
      </rPr>
      <t>)</t>
    </r>
  </si>
  <si>
    <r>
      <t>Deviated (12.68</t>
    </r>
    <r>
      <rPr>
        <sz val="11"/>
        <color theme="1"/>
        <rFont val="Aptos Narrow"/>
        <family val="2"/>
      </rPr>
      <t>°</t>
    </r>
    <r>
      <rPr>
        <sz val="11"/>
        <color theme="1"/>
        <rFont val="Calibri"/>
        <family val="2"/>
      </rPr>
      <t>)</t>
    </r>
  </si>
  <si>
    <t>PU-0019</t>
  </si>
  <si>
    <t>PU-0021</t>
  </si>
  <si>
    <r>
      <t>Deviated (17.17</t>
    </r>
    <r>
      <rPr>
        <sz val="11"/>
        <color theme="1"/>
        <rFont val="Aptos Narrow"/>
        <family val="2"/>
      </rPr>
      <t>°)</t>
    </r>
  </si>
  <si>
    <r>
      <t>Deviated (16.01</t>
    </r>
    <r>
      <rPr>
        <sz val="11"/>
        <color theme="1"/>
        <rFont val="Aptos Narrow"/>
        <family val="2"/>
      </rPr>
      <t>°)</t>
    </r>
  </si>
  <si>
    <t>PU-0024</t>
  </si>
  <si>
    <t>PU-0022</t>
  </si>
  <si>
    <r>
      <t>Deviated (37.14</t>
    </r>
    <r>
      <rPr>
        <sz val="11"/>
        <color theme="1"/>
        <rFont val="Aptos Narrow"/>
        <family val="2"/>
      </rPr>
      <t>°)</t>
    </r>
  </si>
  <si>
    <r>
      <t>Deviated (27.65</t>
    </r>
    <r>
      <rPr>
        <sz val="11"/>
        <color theme="1"/>
        <rFont val="Aptos Narrow"/>
        <family val="2"/>
      </rPr>
      <t>°)</t>
    </r>
  </si>
  <si>
    <t>34" Start</t>
  </si>
  <si>
    <t>34" End</t>
  </si>
  <si>
    <t>34" Duration</t>
  </si>
  <si>
    <t>24" Duration</t>
  </si>
  <si>
    <t>22" Start</t>
  </si>
  <si>
    <t>22" End</t>
  </si>
  <si>
    <t>22" Duration</t>
  </si>
  <si>
    <t>16" Start</t>
  </si>
  <si>
    <t>16" End</t>
  </si>
  <si>
    <t>16" Duration</t>
  </si>
  <si>
    <t xml:space="preserve">24" Start </t>
  </si>
  <si>
    <t>24" End</t>
  </si>
  <si>
    <t>18-5/8" Start</t>
  </si>
  <si>
    <t>18-5/8" End</t>
  </si>
  <si>
    <t>18-5/8" Duration</t>
  </si>
  <si>
    <t>13-3/8" Start</t>
  </si>
  <si>
    <t>13-3/8" End</t>
  </si>
  <si>
    <t>13-3/8" Duration</t>
  </si>
  <si>
    <t>12-1/4" Start</t>
  </si>
  <si>
    <t>12-1/4" End</t>
  </si>
  <si>
    <t>12-1/4" Duration</t>
  </si>
  <si>
    <t>9-5/8" Start</t>
  </si>
  <si>
    <t>9-5/8" End</t>
  </si>
  <si>
    <t>9-5/8" Duration</t>
  </si>
  <si>
    <t>8-3/8" Start</t>
  </si>
  <si>
    <t>8-3/8" End</t>
  </si>
  <si>
    <t>8-3/8" Duration</t>
  </si>
  <si>
    <t>6-1/8" Start</t>
  </si>
  <si>
    <t>7" Start</t>
  </si>
  <si>
    <t>7" End</t>
  </si>
  <si>
    <t>7" Duration</t>
  </si>
  <si>
    <t>6-1/8" End</t>
  </si>
  <si>
    <t>6-1/8" Duration</t>
  </si>
  <si>
    <t>A-2837</t>
  </si>
  <si>
    <t>Horizontal (89.50°)</t>
  </si>
  <si>
    <t>Spud to Start 12-1/4"</t>
  </si>
  <si>
    <t>A-2836</t>
  </si>
  <si>
    <t>A-2838</t>
  </si>
  <si>
    <t>12-1/4" to 6-1/8"</t>
  </si>
  <si>
    <r>
      <t>Deviated (5.22</t>
    </r>
    <r>
      <rPr>
        <sz val="11"/>
        <color theme="1"/>
        <rFont val="Aptos Narrow"/>
        <family val="2"/>
      </rPr>
      <t>°)</t>
    </r>
  </si>
  <si>
    <t>Horizontal (80.49°)</t>
  </si>
  <si>
    <t>Actual FPD</t>
  </si>
  <si>
    <t>EOG J1</t>
  </si>
  <si>
    <r>
      <t>Deviated (20.00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</si>
  <si>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r>
      <t>Deviated (11.44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</si>
  <si>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24" CSG Depth</t>
  </si>
  <si>
    <t>18-5/8" CSG Depth</t>
  </si>
  <si>
    <t>13-3/8" CSG Depth</t>
  </si>
  <si>
    <t>9-5/8" CSG Depth</t>
  </si>
  <si>
    <t>7" Liner/Casing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</si>
</sst>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8.0500000000000007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  <charset val="134"/>
    </font>
    <font>
      <sz val="10"/>
      <name val="Arial"/>
      <family val="2"/>
    </font>
    <font>
      <sz val="11"/>
      <color indexed="52"/>
      <name val="Calibri"/>
      <family val="2"/>
    </font>
    <font>
      <sz val="11"/>
      <color theme="1"/>
      <name val="Aptos Narrow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>
      <alignment vertical="center"/>
    </xf>
    <xf numFmtId="0" fontId="9" fillId="0" borderId="0"/>
    <xf numFmtId="0" fontId="8" fillId="3" borderId="2" applyNumberFormat="0" applyFont="0" applyAlignment="0" applyProtection="0"/>
    <xf numFmtId="0" fontId="10" fillId="0" borderId="3" applyNumberFormat="0" applyFill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44" fontId="0" fillId="0" borderId="1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2" fontId="0" fillId="0" borderId="0" xfId="0" applyNumberFormat="1" applyAlignment="1">
      <alignment horizontal="center" vertical="center"/>
    </xf>
    <xf numFmtId="0" fontId="14" fillId="5" borderId="0" xfId="7" applyFont="1" applyAlignment="1">
      <alignment horizontal="center" vertical="center"/>
    </xf>
    <xf numFmtId="2" fontId="14" fillId="5" borderId="0" xfId="7" applyNumberFormat="1" applyFont="1" applyAlignment="1">
      <alignment horizontal="center" vertical="center"/>
    </xf>
    <xf numFmtId="1" fontId="14" fillId="5" borderId="0" xfId="7" applyNumberFormat="1" applyFont="1" applyAlignment="1">
      <alignment horizontal="center" vertical="center"/>
    </xf>
    <xf numFmtId="0" fontId="15" fillId="6" borderId="0" xfId="8" applyFont="1" applyAlignment="1">
      <alignment horizontal="center" vertical="center"/>
    </xf>
    <xf numFmtId="22" fontId="16" fillId="0" borderId="0" xfId="0" applyNumberFormat="1" applyFont="1" applyAlignment="1">
      <alignment horizontal="center" vertical="center"/>
    </xf>
    <xf numFmtId="2" fontId="14" fillId="5" borderId="0" xfId="7" applyNumberFormat="1" applyFont="1" applyBorder="1" applyAlignment="1">
      <alignment horizontal="center" vertical="center"/>
    </xf>
    <xf numFmtId="22" fontId="16" fillId="0" borderId="0" xfId="3" applyNumberFormat="1" applyFont="1" applyAlignment="1">
      <alignment horizontal="center" vertical="center"/>
    </xf>
    <xf numFmtId="44" fontId="1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</cellXfs>
  <cellStyles count="9">
    <cellStyle name="Celda vinculada" xfId="6" xr:uid="{0E40B114-DB1C-4092-AE7A-BFC98331CF40}"/>
    <cellStyle name="Currency 2" xfId="1" xr:uid="{BA465889-95E3-4103-B1BF-3F135F6D0BBC}"/>
    <cellStyle name="Good" xfId="7" builtinId="26"/>
    <cellStyle name="Neutral" xfId="8" builtinId="28"/>
    <cellStyle name="Normal" xfId="0" builtinId="0"/>
    <cellStyle name="Normal 2" xfId="3" xr:uid="{07967F08-F6A8-4249-92FD-D48682E5E89B}"/>
    <cellStyle name="Normal 2 2" xfId="4" xr:uid="{FE5B1EFB-73D7-4306-BAC0-A0E343A8FDD2}"/>
    <cellStyle name="Notas" xfId="5" xr:uid="{97B3621F-0005-4995-97EE-426E3E1A9F0A}"/>
    <cellStyle name="Percent 2" xfId="2" xr:uid="{12B9586A-4CE4-4C1B-997C-6EDD96CF6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FE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LIENTS\SANQNTBU\TARBAT2\WELL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71E3FDC\Local%20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N284-PP-NAS01\Rig_Manager\users\lmiller\OneDrive%20-%20Trinidad%20Drilling\Desktop\Documents%20and%20Settings\cunnd6\Local%20Settings\Temporary%20Internet%20Files\OLK128\DDR%2338,%20R-507,%20Rig%20840,%2025%20Sep%2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XCEL\DATA\QNTBU\TARBAT4\DAILY\TRBAT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Local%20Settings\Temporary%20Internet%20Files\Content.IE5\8P6RG1AB\Coparex%20Ngawi%201\Daily%20Drilling%20Reports\Drive%20D\COPAREX%20BLORA\DRILLING%202001\NGAWI%20-%201\DAILY%20REPORTS\DRILLING\LOT%2013_38%20inch%20shoe%20Ngawi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etkz001601\X011587$\Dokumente%20und%20Einstellungen\Stefan%20Knehs\Eigene%20Dateien\Projects\Mehr%20Project\Vorlagen\BKH-2_Daily%20Wellsite%20Report_final%20version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nsignenergy-my.sharepoint.com/personal/adam_muller_ensignenergy_com/Documents/ENSIGN/Bahrain/PBI%20KPI's/From%20Trevor/231206_Bahrain%20PBI%20KPI's-Adam.xlsx" TargetMode="External"/><Relationship Id="rId1" Type="http://schemas.openxmlformats.org/officeDocument/2006/relationships/externalLinkPath" Target="https://ensignenergy-my.sharepoint.com/personal/adam_muller_ensignenergy_com/Documents/ENSIGN/Bahrain/PBI%20KPI's/From%20Trevor/231206_Bahrain%20PBI%20KPI's-Ad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FE"/>
      <sheetName val="BenchMark"/>
      <sheetName val="CFData"/>
    </sheetNames>
    <sheetDataSet>
      <sheetData sheetId="0" refreshError="1">
        <row r="1">
          <cell r="Z1" t="str">
            <v>Sawan-4</v>
          </cell>
          <cell r="AB1" t="str">
            <v>HoleSize1</v>
          </cell>
        </row>
        <row r="2">
          <cell r="AB2" t="str">
            <v>PipeOD1</v>
          </cell>
        </row>
        <row r="3">
          <cell r="B3" t="str">
            <v>Sawan-4</v>
          </cell>
          <cell r="C3" t="str">
            <v>LogoLine1</v>
          </cell>
          <cell r="D3" t="str">
            <v xml:space="preserve"> </v>
          </cell>
          <cell r="E3" t="str">
            <v xml:space="preserve">  </v>
          </cell>
          <cell r="X3" t="str">
            <v>OPERATOR</v>
          </cell>
          <cell r="Y3" t="str">
            <v>B6</v>
          </cell>
          <cell r="Z3" t="str">
            <v>OMV Pakistan</v>
          </cell>
          <cell r="AB3" t="str">
            <v>CritVel1</v>
          </cell>
          <cell r="AC3">
            <v>106</v>
          </cell>
          <cell r="AK3" t="str">
            <v>ProdStart3</v>
          </cell>
        </row>
        <row r="4">
          <cell r="Z4" t="str">
            <v>Sawan-4</v>
          </cell>
          <cell r="AB4" t="str">
            <v>AnnuVel1</v>
          </cell>
        </row>
        <row r="5">
          <cell r="Z5" t="str">
            <v>Sawan D&amp;P</v>
          </cell>
          <cell r="AB5" t="str">
            <v>Viscosity1</v>
          </cell>
        </row>
        <row r="6">
          <cell r="Z6" t="str">
            <v>Development</v>
          </cell>
          <cell r="AB6" t="str">
            <v>AnnuPress1</v>
          </cell>
        </row>
        <row r="7">
          <cell r="Z7" t="str">
            <v>Khairpur</v>
          </cell>
          <cell r="AB7" t="str">
            <v>HoleSize2</v>
          </cell>
        </row>
        <row r="8">
          <cell r="Z8" t="str">
            <v>Karachi</v>
          </cell>
          <cell r="AB8" t="str">
            <v>PipeOD2</v>
          </cell>
        </row>
        <row r="9">
          <cell r="Z9" t="str">
            <v>Schlumberger Seaco</v>
          </cell>
          <cell r="AB9" t="str">
            <v>CritVel2</v>
          </cell>
        </row>
        <row r="10">
          <cell r="Z10">
            <v>2038</v>
          </cell>
          <cell r="AB10" t="str">
            <v>AnnuVel2</v>
          </cell>
        </row>
        <row r="11">
          <cell r="Z11">
            <v>2</v>
          </cell>
          <cell r="AB11" t="str">
            <v>Viscosity2</v>
          </cell>
        </row>
        <row r="12">
          <cell r="Z12">
            <v>2</v>
          </cell>
          <cell r="AB12" t="str">
            <v>AnnuPress2</v>
          </cell>
        </row>
        <row r="13">
          <cell r="Z13" t="str">
            <v>Sunday, May 26, 2002</v>
          </cell>
          <cell r="AB13" t="str">
            <v>HoleSize3</v>
          </cell>
        </row>
        <row r="14">
          <cell r="AB14" t="str">
            <v>PipeOD3</v>
          </cell>
        </row>
        <row r="15">
          <cell r="AB15" t="str">
            <v>CritVel3</v>
          </cell>
        </row>
        <row r="16">
          <cell r="AB16" t="str">
            <v>AnnuVel3</v>
          </cell>
        </row>
        <row r="17">
          <cell r="AB17" t="str">
            <v>Viscosity3</v>
          </cell>
        </row>
        <row r="18">
          <cell r="AB18" t="str">
            <v>AnnuPress3</v>
          </cell>
        </row>
        <row r="19">
          <cell r="AB19" t="str">
            <v>HoleSize4</v>
          </cell>
        </row>
        <row r="20">
          <cell r="AB20" t="str">
            <v>PipeOD4</v>
          </cell>
        </row>
        <row r="328">
          <cell r="A328" t="str">
            <v>19.VOLUME BALANCE</v>
          </cell>
        </row>
        <row r="344">
          <cell r="A344" t="str">
            <v>20.ADDITIONAL DAILY MUD PROPERTIES</v>
          </cell>
        </row>
        <row r="388">
          <cell r="A388" t="str">
            <v>10.SOLIDS ANALYSIS DATA 2</v>
          </cell>
        </row>
        <row r="433">
          <cell r="A433" t="str">
            <v>34.Wmgt HO DAILY INFO</v>
          </cell>
        </row>
        <row r="499">
          <cell r="A499" t="str">
            <v>35.WASTE MANAGEMENT HAULOFF DETAIL</v>
          </cell>
        </row>
        <row r="523">
          <cell r="A523" t="str">
            <v>36. Disposal Transaction Extra Properties</v>
          </cell>
        </row>
        <row r="547">
          <cell r="A547" t="str">
            <v>14.SHAKER SCREEN ACCOUNTING</v>
          </cell>
        </row>
        <row r="580">
          <cell r="A580" t="str">
            <v>33.Wmgt DAILY INFORMATION</v>
          </cell>
        </row>
        <row r="823">
          <cell r="A823" t="str">
            <v>37.Wmgt Cutting Injection Daily Info</v>
          </cell>
        </row>
        <row r="854">
          <cell r="A854" t="str">
            <v>38.Wmgt Cuttings Injection Detail</v>
          </cell>
        </row>
        <row r="886">
          <cell r="A886" t="str">
            <v>39.Wmgt Product List</v>
          </cell>
        </row>
        <row r="918">
          <cell r="A918" t="str">
            <v>47.Wmgt Water Treatment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t Records"/>
    </sheetNames>
    <sheetDataSet>
      <sheetData sheetId="0">
        <row r="9">
          <cell r="A9" t="str">
            <v>1</v>
          </cell>
          <cell r="B9" t="str">
            <v>12 1/4"</v>
          </cell>
          <cell r="C9" t="str">
            <v>SEC</v>
          </cell>
          <cell r="D9" t="str">
            <v>S33SF</v>
          </cell>
          <cell r="E9" t="str">
            <v>1-1-6</v>
          </cell>
          <cell r="F9" t="str">
            <v>656516</v>
          </cell>
          <cell r="G9" t="str">
            <v>18.18.18</v>
          </cell>
          <cell r="H9">
            <v>0</v>
          </cell>
          <cell r="I9">
            <v>159</v>
          </cell>
          <cell r="J9">
            <v>159</v>
          </cell>
          <cell r="K9">
            <v>3.5</v>
          </cell>
          <cell r="L9">
            <v>3.5</v>
          </cell>
          <cell r="M9">
            <v>45.4</v>
          </cell>
          <cell r="N9" t="str">
            <v>10 / 15</v>
          </cell>
          <cell r="O9" t="str">
            <v>150</v>
          </cell>
          <cell r="P9" t="str">
            <v>0.25</v>
          </cell>
          <cell r="Q9" t="str">
            <v>1000</v>
          </cell>
          <cell r="R9" t="str">
            <v>650</v>
          </cell>
          <cell r="S9">
            <v>9</v>
          </cell>
          <cell r="T9">
            <v>16</v>
          </cell>
          <cell r="U9">
            <v>21</v>
          </cell>
          <cell r="V9" t="str">
            <v>1</v>
          </cell>
          <cell r="W9" t="str">
            <v>1</v>
          </cell>
          <cell r="X9" t="str">
            <v>Er</v>
          </cell>
          <cell r="Y9" t="str">
            <v>A</v>
          </cell>
          <cell r="Z9" t="str">
            <v>1</v>
          </cell>
          <cell r="AA9" t="str">
            <v>In</v>
          </cell>
          <cell r="AB9" t="str">
            <v>No</v>
          </cell>
          <cell r="AC9" t="str">
            <v>CSG.</v>
          </cell>
        </row>
        <row r="10">
          <cell r="A10" t="str">
            <v>2</v>
          </cell>
          <cell r="B10" t="str">
            <v>8 1/2"</v>
          </cell>
          <cell r="C10" t="str">
            <v>SMITH</v>
          </cell>
          <cell r="D10" t="str">
            <v>MFDGH</v>
          </cell>
          <cell r="E10" t="str">
            <v>1-3-7</v>
          </cell>
          <cell r="F10" t="str">
            <v>LF 1581</v>
          </cell>
          <cell r="G10" t="str">
            <v>12.12.13</v>
          </cell>
          <cell r="H10">
            <v>159</v>
          </cell>
          <cell r="I10">
            <v>900</v>
          </cell>
          <cell r="J10">
            <v>741</v>
          </cell>
          <cell r="K10">
            <v>33</v>
          </cell>
          <cell r="L10">
            <v>36.5</v>
          </cell>
          <cell r="M10">
            <v>22.5</v>
          </cell>
          <cell r="N10" t="str">
            <v>14 / 27</v>
          </cell>
          <cell r="O10" t="str">
            <v>150</v>
          </cell>
          <cell r="P10" t="str">
            <v>2.75</v>
          </cell>
          <cell r="Q10" t="str">
            <v>1400</v>
          </cell>
          <cell r="R10" t="str">
            <v>375 / 350</v>
          </cell>
          <cell r="S10">
            <v>9.8000000000000007</v>
          </cell>
          <cell r="T10">
            <v>19</v>
          </cell>
          <cell r="U10">
            <v>14</v>
          </cell>
          <cell r="V10" t="str">
            <v>3</v>
          </cell>
          <cell r="W10" t="str">
            <v>3</v>
          </cell>
          <cell r="X10" t="str">
            <v>Er</v>
          </cell>
          <cell r="Y10" t="str">
            <v>A</v>
          </cell>
          <cell r="Z10" t="str">
            <v>E</v>
          </cell>
          <cell r="AA10" t="str">
            <v>In</v>
          </cell>
          <cell r="AB10" t="str">
            <v>Ss</v>
          </cell>
          <cell r="AC10" t="str">
            <v>Hrs.</v>
          </cell>
        </row>
        <row r="11">
          <cell r="A11" t="str">
            <v>3</v>
          </cell>
          <cell r="B11" t="str">
            <v>8 1/2"</v>
          </cell>
          <cell r="C11" t="str">
            <v>SMITH</v>
          </cell>
          <cell r="D11" t="str">
            <v>F2-OD</v>
          </cell>
          <cell r="E11" t="str">
            <v>5-1-7</v>
          </cell>
          <cell r="F11" t="str">
            <v>LF 1249</v>
          </cell>
          <cell r="G11" t="str">
            <v>12.12.13</v>
          </cell>
          <cell r="H11">
            <v>900</v>
          </cell>
          <cell r="I11">
            <v>1245</v>
          </cell>
          <cell r="J11">
            <v>345</v>
          </cell>
          <cell r="K11">
            <v>32</v>
          </cell>
          <cell r="L11">
            <v>58.5</v>
          </cell>
          <cell r="M11">
            <v>10.8</v>
          </cell>
          <cell r="N11" t="str">
            <v>15 / 35</v>
          </cell>
          <cell r="O11" t="str">
            <v>90 / 110</v>
          </cell>
          <cell r="P11" t="str">
            <v>1.00</v>
          </cell>
          <cell r="Q11" t="str">
            <v>1450</v>
          </cell>
          <cell r="R11" t="str">
            <v>350</v>
          </cell>
          <cell r="S11">
            <v>10</v>
          </cell>
          <cell r="T11">
            <v>14</v>
          </cell>
          <cell r="U11">
            <v>13</v>
          </cell>
          <cell r="V11" t="str">
            <v>3</v>
          </cell>
          <cell r="W11" t="str">
            <v>3</v>
          </cell>
          <cell r="X11" t="str">
            <v>Er</v>
          </cell>
          <cell r="Y11" t="str">
            <v>A</v>
          </cell>
          <cell r="Z11" t="str">
            <v>E</v>
          </cell>
          <cell r="AA11" t="str">
            <v>1/16</v>
          </cell>
          <cell r="AB11" t="str">
            <v>Wt</v>
          </cell>
          <cell r="AC11" t="str">
            <v>TD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itions"/>
      <sheetName val="Risked Operational Plan"/>
    </sheetNames>
    <sheetDataSet>
      <sheetData sheetId="0">
        <row r="4">
          <cell r="H4" t="str">
            <v>V. Low</v>
          </cell>
          <cell r="I4" t="str">
            <v>Low</v>
          </cell>
          <cell r="J4" t="str">
            <v>Mod.</v>
          </cell>
          <cell r="K4" t="str">
            <v>High</v>
          </cell>
        </row>
        <row r="5">
          <cell r="G5" t="str">
            <v>V. High</v>
          </cell>
        </row>
        <row r="6">
          <cell r="G6" t="str">
            <v>High</v>
          </cell>
        </row>
        <row r="7">
          <cell r="G7" t="str">
            <v>Mod.</v>
          </cell>
        </row>
        <row r="8">
          <cell r="G8" t="str">
            <v>Low</v>
          </cell>
        </row>
        <row r="45">
          <cell r="C45" t="str">
            <v>WSS</v>
          </cell>
        </row>
        <row r="46">
          <cell r="C46" t="str">
            <v>Engineer</v>
          </cell>
        </row>
        <row r="47">
          <cell r="C47" t="str">
            <v xml:space="preserve">Team Leader </v>
          </cell>
        </row>
        <row r="48">
          <cell r="C48" t="str">
            <v>WSS + Engineer</v>
          </cell>
        </row>
        <row r="49">
          <cell r="C49" t="str">
            <v>Engineer + Team Leader</v>
          </cell>
        </row>
        <row r="51">
          <cell r="C51" t="str">
            <v>Wells Team Leader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DR_Form"/>
      <sheetName val="BHA 8.5 Reamer"/>
      <sheetName val="Bit Record"/>
      <sheetName val=" 7&quot; Casing"/>
      <sheetName val="SURVEY RECORD"/>
      <sheetName val="BOP TEST AND DRILL"/>
    </sheetNames>
    <sheetDataSet>
      <sheetData sheetId="0">
        <row r="70">
          <cell r="AW70" t="str">
            <v>T0</v>
          </cell>
        </row>
        <row r="71">
          <cell r="AW71" t="str">
            <v>T1</v>
          </cell>
        </row>
        <row r="72">
          <cell r="AW72" t="str">
            <v>T2</v>
          </cell>
        </row>
        <row r="73">
          <cell r="AW73" t="str">
            <v>T3</v>
          </cell>
        </row>
        <row r="74">
          <cell r="AW74" t="str">
            <v>T4</v>
          </cell>
        </row>
        <row r="75">
          <cell r="AW75" t="str">
            <v>T5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List"/>
      <sheetName val="Chart1"/>
      <sheetName val="DataInput"/>
      <sheetName val="DDR"/>
      <sheetName val="Bottom Hole Assembly"/>
      <sheetName val="Daily T. Breakdown"/>
      <sheetName val="Cumulative T. Breakdown"/>
      <sheetName val="Bit Record"/>
      <sheetName val="MudProducts "/>
      <sheetName val="BOP Test Report"/>
      <sheetName val="Personnel_on_Board"/>
      <sheetName val="Time Breakdown"/>
      <sheetName val="13 38&quot;CSG"/>
      <sheetName val="9 58&quot; CSG"/>
      <sheetName val="7&quot; CSG"/>
      <sheetName val="3.5&quot; Tbg"/>
    </sheetNames>
    <sheetDataSet>
      <sheetData sheetId="0">
        <row r="2">
          <cell r="A2" t="str">
            <v>0.N/A</v>
          </cell>
          <cell r="F2" t="str">
            <v>N00-</v>
          </cell>
        </row>
        <row r="3">
          <cell r="A3" t="str">
            <v>1.Rig up and Tear Down</v>
          </cell>
          <cell r="D3" t="str">
            <v>N</v>
          </cell>
          <cell r="F3" t="str">
            <v>Geological uncertainties</v>
          </cell>
          <cell r="I3" t="str">
            <v>T0</v>
          </cell>
        </row>
        <row r="4">
          <cell r="A4" t="str">
            <v>2.Drill Actual</v>
          </cell>
          <cell r="D4" t="str">
            <v>P</v>
          </cell>
          <cell r="F4" t="str">
            <v>Wait on escorts for programmed operations</v>
          </cell>
          <cell r="I4" t="str">
            <v>T1</v>
          </cell>
        </row>
        <row r="5">
          <cell r="A5" t="str">
            <v>3.Reaming</v>
          </cell>
          <cell r="F5" t="str">
            <v>Wait on SH decision or program</v>
          </cell>
          <cell r="I5" t="str">
            <v>T2</v>
          </cell>
        </row>
        <row r="6">
          <cell r="A6" t="str">
            <v>4.Coring</v>
          </cell>
          <cell r="F6" t="str">
            <v>Wait on civil works (implantation)</v>
          </cell>
          <cell r="I6" t="str">
            <v>T3</v>
          </cell>
        </row>
        <row r="7">
          <cell r="A7" t="str">
            <v>5.Condition mud &amp; Circulate</v>
          </cell>
          <cell r="F7" t="str">
            <v>Wait on weather</v>
          </cell>
          <cell r="I7" t="str">
            <v>T4</v>
          </cell>
        </row>
        <row r="8">
          <cell r="A8" t="str">
            <v>6.Trips</v>
          </cell>
          <cell r="F8" t="str">
            <v>Contractor's crew strike</v>
          </cell>
          <cell r="I8" t="str">
            <v>T5</v>
          </cell>
        </row>
        <row r="9">
          <cell r="A9" t="str">
            <v>7.Lubricate Rig</v>
          </cell>
          <cell r="F9" t="str">
            <v>Additional requirement</v>
          </cell>
        </row>
        <row r="10">
          <cell r="A10" t="str">
            <v>8.Repair Rig</v>
          </cell>
          <cell r="F10" t="str">
            <v>Activity Failed</v>
          </cell>
        </row>
        <row r="11">
          <cell r="A11" t="str">
            <v>9.Cut Off Drilling Line</v>
          </cell>
          <cell r="F11" t="str">
            <v>Activity Successful</v>
          </cell>
        </row>
        <row r="12">
          <cell r="A12" t="str">
            <v>10.Deviation Survey</v>
          </cell>
          <cell r="F12" t="str">
            <v>BOP EXCESS TIME</v>
          </cell>
        </row>
        <row r="13">
          <cell r="A13" t="str">
            <v>11.Wireline Logs</v>
          </cell>
          <cell r="F13" t="str">
            <v>CASING/LINER EXCESS TIME</v>
          </cell>
        </row>
        <row r="14">
          <cell r="A14" t="str">
            <v>12.Run Casing &amp; Cement</v>
          </cell>
          <cell r="F14" t="str">
            <v>CASING/LINER Failures</v>
          </cell>
        </row>
        <row r="15">
          <cell r="A15" t="str">
            <v>13.Wait On Cement</v>
          </cell>
          <cell r="F15" t="str">
            <v>Cement</v>
          </cell>
        </row>
        <row r="16">
          <cell r="A16" t="str">
            <v>14.Nipple up B.O.P.</v>
          </cell>
          <cell r="F16" t="str">
            <v>Downhole Failures</v>
          </cell>
        </row>
        <row r="17">
          <cell r="A17" t="str">
            <v>15.Test B.O.P.</v>
          </cell>
          <cell r="F17" t="str">
            <v>Downhole Problems</v>
          </cell>
        </row>
        <row r="18">
          <cell r="A18" t="str">
            <v>16.Drill Stem Test</v>
          </cell>
          <cell r="F18" t="str">
            <v>EXCESS TIME</v>
          </cell>
        </row>
        <row r="19">
          <cell r="A19" t="str">
            <v>17.Plug Back</v>
          </cell>
          <cell r="F19" t="str">
            <v>Fluids</v>
          </cell>
        </row>
        <row r="20">
          <cell r="A20" t="str">
            <v>18.Squeeze Cement</v>
          </cell>
          <cell r="F20" t="str">
            <v>Human Error</v>
          </cell>
        </row>
        <row r="21">
          <cell r="A21" t="str">
            <v>19.Fishing</v>
          </cell>
          <cell r="F21" t="str">
            <v>KICK</v>
          </cell>
        </row>
        <row r="22">
          <cell r="A22" t="str">
            <v>20.Dir. Work</v>
          </cell>
          <cell r="F22" t="str">
            <v>Miscellaneous</v>
          </cell>
        </row>
        <row r="23">
          <cell r="A23" t="str">
            <v>21.Others</v>
          </cell>
          <cell r="F23" t="str">
            <v>Rig Repairs</v>
          </cell>
        </row>
        <row r="24">
          <cell r="A24" t="str">
            <v>22.Others</v>
          </cell>
          <cell r="F24" t="str">
            <v>Stuck Pipe</v>
          </cell>
        </row>
        <row r="25">
          <cell r="A25" t="str">
            <v>23.Others</v>
          </cell>
          <cell r="F25" t="str">
            <v>Surface Failures</v>
          </cell>
        </row>
        <row r="26">
          <cell r="A26" t="str">
            <v>24.Completion</v>
          </cell>
          <cell r="F26" t="str">
            <v>Waiting</v>
          </cell>
        </row>
        <row r="27">
          <cell r="F27" t="str">
            <v>Fishing</v>
          </cell>
        </row>
      </sheetData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t Record"/>
    </sheetNames>
    <sheetDataSet>
      <sheetData sheetId="0">
        <row r="9">
          <cell r="A9" t="str">
            <v>1RR</v>
          </cell>
          <cell r="B9" t="str">
            <v>9 5/8"</v>
          </cell>
          <cell r="C9" t="str">
            <v>Smith</v>
          </cell>
          <cell r="D9" t="str">
            <v>SDS</v>
          </cell>
          <cell r="E9" t="str">
            <v>1-1-6</v>
          </cell>
          <cell r="F9" t="str">
            <v>EJ7492</v>
          </cell>
          <cell r="G9" t="str">
            <v>16-16-16</v>
          </cell>
          <cell r="H9">
            <v>0</v>
          </cell>
          <cell r="I9">
            <v>154</v>
          </cell>
          <cell r="J9">
            <v>154</v>
          </cell>
          <cell r="K9">
            <v>4</v>
          </cell>
          <cell r="L9">
            <v>4</v>
          </cell>
          <cell r="M9">
            <v>38.5</v>
          </cell>
          <cell r="N9" t="str">
            <v>10 / 20</v>
          </cell>
          <cell r="O9" t="str">
            <v>160</v>
          </cell>
          <cell r="P9" t="str">
            <v>1</v>
          </cell>
          <cell r="Q9" t="str">
            <v>1000</v>
          </cell>
          <cell r="R9" t="str">
            <v>658</v>
          </cell>
          <cell r="S9">
            <v>8.6999999999999993</v>
          </cell>
          <cell r="T9">
            <v>25</v>
          </cell>
          <cell r="U9">
            <v>6</v>
          </cell>
          <cell r="V9" t="str">
            <v>3</v>
          </cell>
          <cell r="W9" t="str">
            <v>3</v>
          </cell>
          <cell r="X9" t="str">
            <v>SS</v>
          </cell>
          <cell r="Y9" t="str">
            <v>A</v>
          </cell>
          <cell r="Z9" t="str">
            <v>3</v>
          </cell>
          <cell r="AA9" t="str">
            <v>In</v>
          </cell>
          <cell r="AB9" t="str">
            <v>Er</v>
          </cell>
          <cell r="AC9" t="str">
            <v>CSG</v>
          </cell>
        </row>
        <row r="10">
          <cell r="A10" t="str">
            <v>2</v>
          </cell>
          <cell r="B10" t="str">
            <v>8 1/2"</v>
          </cell>
          <cell r="C10" t="str">
            <v>x</v>
          </cell>
          <cell r="D10" t="str">
            <v>x</v>
          </cell>
          <cell r="E10" t="str">
            <v>x</v>
          </cell>
          <cell r="F10" t="str">
            <v>x</v>
          </cell>
          <cell r="G10" t="str">
            <v>x</v>
          </cell>
          <cell r="H10" t="str">
            <v>x</v>
          </cell>
          <cell r="I10" t="str">
            <v>x</v>
          </cell>
          <cell r="J10" t="str">
            <v>x</v>
          </cell>
          <cell r="K10" t="str">
            <v>x</v>
          </cell>
          <cell r="L10" t="str">
            <v>x</v>
          </cell>
          <cell r="M10" t="str">
            <v>x</v>
          </cell>
          <cell r="N10" t="str">
            <v>x</v>
          </cell>
          <cell r="O10" t="str">
            <v>x</v>
          </cell>
          <cell r="P10" t="str">
            <v>x</v>
          </cell>
          <cell r="Q10" t="str">
            <v>x</v>
          </cell>
          <cell r="R10" t="str">
            <v>x</v>
          </cell>
          <cell r="S10" t="str">
            <v>x</v>
          </cell>
          <cell r="T10" t="str">
            <v>x</v>
          </cell>
          <cell r="U10" t="str">
            <v>x</v>
          </cell>
          <cell r="V10" t="str">
            <v>x</v>
          </cell>
          <cell r="W10" t="str">
            <v>x</v>
          </cell>
          <cell r="X10" t="str">
            <v>x</v>
          </cell>
          <cell r="Y10" t="str">
            <v>x</v>
          </cell>
          <cell r="Z10" t="str">
            <v>x</v>
          </cell>
          <cell r="AA10" t="str">
            <v>x</v>
          </cell>
          <cell r="AB10" t="str">
            <v>x</v>
          </cell>
          <cell r="AC10" t="str">
            <v>x</v>
          </cell>
        </row>
        <row r="16">
          <cell r="AC16" t="str">
            <v xml:space="preserve"> 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"/>
      <sheetName val="Calc"/>
      <sheetName val="GRAPH"/>
    </sheetNames>
    <sheetDataSet>
      <sheetData sheetId="0"/>
      <sheetData sheetId="1">
        <row r="5">
          <cell r="A5">
            <v>0</v>
          </cell>
          <cell r="B5">
            <v>0</v>
          </cell>
        </row>
        <row r="6">
          <cell r="A6">
            <v>0</v>
          </cell>
          <cell r="B6">
            <v>0</v>
          </cell>
        </row>
        <row r="7">
          <cell r="A7">
            <v>0</v>
          </cell>
          <cell r="B7">
            <v>0</v>
          </cell>
        </row>
        <row r="8">
          <cell r="A8">
            <v>0</v>
          </cell>
          <cell r="B8">
            <v>0</v>
          </cell>
        </row>
        <row r="9">
          <cell r="A9">
            <v>0</v>
          </cell>
          <cell r="B9">
            <v>0</v>
          </cell>
        </row>
        <row r="10">
          <cell r="A10">
            <v>0</v>
          </cell>
          <cell r="B10">
            <v>0</v>
          </cell>
        </row>
        <row r="11">
          <cell r="A11">
            <v>0</v>
          </cell>
          <cell r="B11">
            <v>0</v>
          </cell>
        </row>
        <row r="12">
          <cell r="A12">
            <v>0</v>
          </cell>
          <cell r="B12">
            <v>0</v>
          </cell>
        </row>
        <row r="13">
          <cell r="A13">
            <v>0</v>
          </cell>
          <cell r="B13">
            <v>0</v>
          </cell>
        </row>
        <row r="14">
          <cell r="A14">
            <v>0</v>
          </cell>
          <cell r="B14">
            <v>0</v>
          </cell>
        </row>
        <row r="15">
          <cell r="A15">
            <v>0</v>
          </cell>
          <cell r="B15">
            <v>0</v>
          </cell>
        </row>
        <row r="16">
          <cell r="A16">
            <v>0</v>
          </cell>
          <cell r="B16">
            <v>0</v>
          </cell>
        </row>
        <row r="17">
          <cell r="A17">
            <v>0</v>
          </cell>
          <cell r="B17">
            <v>0</v>
          </cell>
        </row>
        <row r="18">
          <cell r="A18">
            <v>0</v>
          </cell>
          <cell r="B18">
            <v>0</v>
          </cell>
        </row>
        <row r="19">
          <cell r="A19">
            <v>0</v>
          </cell>
          <cell r="B19">
            <v>0</v>
          </cell>
        </row>
        <row r="20">
          <cell r="A20">
            <v>0</v>
          </cell>
          <cell r="B20">
            <v>0</v>
          </cell>
        </row>
        <row r="21">
          <cell r="A21">
            <v>0</v>
          </cell>
          <cell r="B21">
            <v>0</v>
          </cell>
        </row>
        <row r="22">
          <cell r="A22">
            <v>0</v>
          </cell>
          <cell r="B22">
            <v>0</v>
          </cell>
        </row>
        <row r="23">
          <cell r="A23">
            <v>0</v>
          </cell>
          <cell r="B23">
            <v>0</v>
          </cell>
        </row>
        <row r="24">
          <cell r="A24">
            <v>0</v>
          </cell>
          <cell r="B24">
            <v>0</v>
          </cell>
        </row>
        <row r="25">
          <cell r="A25">
            <v>0</v>
          </cell>
          <cell r="B25">
            <v>0</v>
          </cell>
        </row>
        <row r="26">
          <cell r="A26">
            <v>0</v>
          </cell>
          <cell r="B26">
            <v>0</v>
          </cell>
        </row>
        <row r="27">
          <cell r="A27">
            <v>0</v>
          </cell>
          <cell r="B27">
            <v>0</v>
          </cell>
        </row>
        <row r="28">
          <cell r="A28">
            <v>0</v>
          </cell>
          <cell r="B28">
            <v>0</v>
          </cell>
        </row>
        <row r="29">
          <cell r="A29">
            <v>0</v>
          </cell>
          <cell r="B29">
            <v>0</v>
          </cell>
        </row>
        <row r="30">
          <cell r="A30">
            <v>0</v>
          </cell>
          <cell r="B30">
            <v>0</v>
          </cell>
        </row>
        <row r="31">
          <cell r="B31">
            <v>0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_REP"/>
      <sheetName val="Cost Summary"/>
      <sheetName val="Cost Control Worksheet"/>
      <sheetName val="Matrl_REP"/>
      <sheetName val="Tabelle2"/>
      <sheetName val="Tabelle3"/>
      <sheetName val="Tabelle4"/>
    </sheetNames>
    <sheetDataSet>
      <sheetData sheetId="0" refreshError="1"/>
      <sheetData sheetId="1" refreshError="1"/>
      <sheetData sheetId="2">
        <row r="6">
          <cell r="DE6">
            <v>0</v>
          </cell>
        </row>
        <row r="10">
          <cell r="DE10">
            <v>0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Well Target KPI's"/>
      <sheetName val="Orgional PBI "/>
      <sheetName val="Revised "/>
      <sheetName val="PU Analysis "/>
    </sheetNames>
    <sheetDataSet>
      <sheetData sheetId="0">
        <row r="1">
          <cell r="H1">
            <v>0.33</v>
          </cell>
        </row>
      </sheetData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C820-EA64-4787-8D0D-194C1922F86D}">
  <sheetPr codeName="Sheet2">
    <pageSetUpPr fitToPage="1"/>
  </sheetPr>
  <dimension ref="A1:AV54"/>
  <sheetViews>
    <sheetView tabSelected="1" view="pageBreakPreview" topLeftCell="A26" zoomScale="73" zoomScaleNormal="73" zoomScaleSheetLayoutView="73" workbookViewId="0">
      <selection activeCell="A55" sqref="A55:XFD55"/>
    </sheetView>
  </sheetViews>
  <sheetFormatPr defaultColWidth="8.7109375" defaultRowHeight="15"/>
  <cols>
    <col min="1" max="1" width="4.5703125" bestFit="1" customWidth="1"/>
    <col min="2" max="2" width="17.42578125" bestFit="1" customWidth="1"/>
    <col min="3" max="3" width="19.7109375" style="1" customWidth="1"/>
    <col min="4" max="4" width="30.7109375" style="1" customWidth="1"/>
    <col min="5" max="5" width="13" style="1" bestFit="1" customWidth="1"/>
    <col min="6" max="6" width="15" style="1" customWidth="1"/>
    <col min="7" max="7" width="15.85546875" style="1" bestFit="1" customWidth="1"/>
    <col min="8" max="8" width="15.85546875" style="1" customWidth="1"/>
    <col min="9" max="9" width="16.85546875" style="1" customWidth="1"/>
    <col min="10" max="10" width="20" style="1" bestFit="1" customWidth="1"/>
    <col min="11" max="11" width="22" style="1" bestFit="1" customWidth="1"/>
    <col min="12" max="12" width="14.85546875" style="1" bestFit="1" customWidth="1"/>
    <col min="13" max="13" width="18.7109375" style="1" bestFit="1" customWidth="1"/>
    <col min="14" max="14" width="18.7109375" style="1" customWidth="1"/>
    <col min="15" max="15" width="21.5703125" style="1" bestFit="1" customWidth="1"/>
    <col min="16" max="16" width="18.28515625" style="1" customWidth="1"/>
    <col min="17" max="17" width="12.5703125" style="1" customWidth="1"/>
    <col min="18" max="18" width="10.5703125" style="1" customWidth="1"/>
    <col min="19" max="19" width="15.85546875" style="1" bestFit="1" customWidth="1"/>
    <col min="20" max="20" width="15.85546875" style="1" customWidth="1"/>
    <col min="21" max="21" width="21.5703125" style="1" bestFit="1" customWidth="1"/>
    <col min="22" max="22" width="19.28515625" style="1" customWidth="1"/>
    <col min="23" max="23" width="20.28515625" style="1" bestFit="1" customWidth="1"/>
    <col min="24" max="24" width="15" style="1" customWidth="1"/>
    <col min="25" max="25" width="14.85546875" style="1" bestFit="1" customWidth="1"/>
    <col min="26" max="26" width="14.85546875" style="1" customWidth="1"/>
    <col min="27" max="27" width="20.28515625" style="1" customWidth="1"/>
    <col min="28" max="28" width="18.7109375" style="1" bestFit="1" customWidth="1"/>
    <col min="29" max="29" width="16.7109375" style="1" bestFit="1" customWidth="1"/>
    <col min="30" max="30" width="14.42578125" style="1" bestFit="1" customWidth="1"/>
    <col min="31" max="32" width="19.28515625" style="1" customWidth="1"/>
    <col min="33" max="33" width="24.85546875" style="1" bestFit="1" customWidth="1"/>
    <col min="34" max="34" width="18.28515625" style="1" customWidth="1"/>
    <col min="35" max="35" width="16" style="1" customWidth="1"/>
    <col min="36" max="36" width="14" style="1" bestFit="1" customWidth="1"/>
    <col min="37" max="37" width="14.28515625" style="1" bestFit="1" customWidth="1"/>
    <col min="38" max="38" width="17.7109375" bestFit="1" customWidth="1"/>
    <col min="39" max="39" width="20.5703125" bestFit="1" customWidth="1"/>
    <col min="40" max="42" width="15.5703125" hidden="1" customWidth="1"/>
    <col min="43" max="43" width="14.85546875" bestFit="1" customWidth="1"/>
    <col min="44" max="44" width="14.85546875" customWidth="1"/>
    <col min="45" max="45" width="18.7109375" bestFit="1" customWidth="1"/>
    <col min="46" max="46" width="17.42578125" customWidth="1"/>
    <col min="47" max="47" width="18.7109375" bestFit="1" customWidth="1"/>
    <col min="48" max="48" width="16.7109375" bestFit="1" customWidth="1"/>
    <col min="49" max="49" width="15.140625" bestFit="1" customWidth="1"/>
    <col min="50" max="50" width="14.5703125" bestFit="1" customWidth="1"/>
    <col min="51" max="51" width="13.42578125" bestFit="1" customWidth="1"/>
    <col min="52" max="52" width="10.85546875" bestFit="1" customWidth="1"/>
  </cols>
  <sheetData>
    <row r="1" spans="1:48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"/>
      <c r="AS1" s="24" t="s">
        <v>1</v>
      </c>
      <c r="AT1" s="24"/>
      <c r="AU1" s="24"/>
      <c r="AV1" s="24"/>
    </row>
    <row r="2" spans="1:48">
      <c r="A2" s="2" t="s">
        <v>2</v>
      </c>
      <c r="B2" s="2" t="s">
        <v>90</v>
      </c>
      <c r="C2" s="2" t="s">
        <v>3</v>
      </c>
      <c r="D2" s="2" t="s">
        <v>97</v>
      </c>
      <c r="E2" s="2" t="s">
        <v>91</v>
      </c>
      <c r="F2" s="2" t="s">
        <v>100</v>
      </c>
      <c r="G2" s="2" t="s">
        <v>81</v>
      </c>
      <c r="H2" s="2" t="s">
        <v>175</v>
      </c>
      <c r="I2" s="2" t="s">
        <v>105</v>
      </c>
      <c r="J2" s="2" t="s">
        <v>98</v>
      </c>
      <c r="K2" s="2" t="s">
        <v>92</v>
      </c>
      <c r="L2" s="2" t="s">
        <v>99</v>
      </c>
      <c r="M2" s="2" t="s">
        <v>82</v>
      </c>
      <c r="N2" s="2" t="s">
        <v>176</v>
      </c>
      <c r="O2" s="2" t="s">
        <v>106</v>
      </c>
      <c r="P2" s="2" t="s">
        <v>83</v>
      </c>
      <c r="Q2" s="2" t="s">
        <v>93</v>
      </c>
      <c r="R2" s="2" t="s">
        <v>102</v>
      </c>
      <c r="S2" s="2" t="s">
        <v>84</v>
      </c>
      <c r="T2" s="2" t="s">
        <v>177</v>
      </c>
      <c r="U2" s="2" t="s">
        <v>107</v>
      </c>
      <c r="V2" s="2" t="s">
        <v>85</v>
      </c>
      <c r="W2" s="2" t="s">
        <v>94</v>
      </c>
      <c r="X2" s="2" t="s">
        <v>101</v>
      </c>
      <c r="Y2" s="2" t="s">
        <v>86</v>
      </c>
      <c r="Z2" s="2" t="s">
        <v>178</v>
      </c>
      <c r="AA2" s="2" t="s">
        <v>108</v>
      </c>
      <c r="AB2" s="2" t="s">
        <v>87</v>
      </c>
      <c r="AC2" s="2" t="s">
        <v>95</v>
      </c>
      <c r="AD2" s="2" t="s">
        <v>103</v>
      </c>
      <c r="AE2" s="2" t="s">
        <v>88</v>
      </c>
      <c r="AF2" s="2" t="s">
        <v>179</v>
      </c>
      <c r="AG2" s="2" t="s">
        <v>109</v>
      </c>
      <c r="AH2" s="2" t="s">
        <v>89</v>
      </c>
      <c r="AI2" s="2" t="s">
        <v>96</v>
      </c>
      <c r="AJ2" s="2" t="s">
        <v>104</v>
      </c>
      <c r="AK2" s="2" t="s">
        <v>4</v>
      </c>
      <c r="AL2" s="2" t="s">
        <v>5</v>
      </c>
      <c r="AM2" s="2" t="s">
        <v>6</v>
      </c>
      <c r="AN2" s="2" t="s">
        <v>7</v>
      </c>
      <c r="AO2" s="2" t="s">
        <v>8</v>
      </c>
      <c r="AP2" s="2" t="s">
        <v>9</v>
      </c>
      <c r="AQ2" s="2" t="s">
        <v>10</v>
      </c>
      <c r="AR2" s="2" t="s">
        <v>171</v>
      </c>
      <c r="AS2" s="2" t="s">
        <v>11</v>
      </c>
      <c r="AT2" s="2" t="s">
        <v>12</v>
      </c>
      <c r="AU2" s="2" t="s">
        <v>13</v>
      </c>
      <c r="AV2" s="2" t="s">
        <v>14</v>
      </c>
    </row>
    <row r="3" spans="1:48">
      <c r="A3" s="3">
        <v>1</v>
      </c>
      <c r="B3" s="3">
        <v>1</v>
      </c>
      <c r="C3" s="3">
        <v>1</v>
      </c>
      <c r="D3" s="4">
        <f>'IADC Data'!F2</f>
        <v>2.3020833333357587</v>
      </c>
      <c r="E3" s="5">
        <f>'IADC Data'!G2</f>
        <v>1630.04</v>
      </c>
      <c r="F3" s="5">
        <f>E3/D3</f>
        <v>708.07167420739881</v>
      </c>
      <c r="G3" s="4">
        <f>'IADC Data'!J2</f>
        <v>3.8333333333284827</v>
      </c>
      <c r="H3" s="5">
        <f>E3</f>
        <v>1630.04</v>
      </c>
      <c r="I3" s="5">
        <f>E3/G3</f>
        <v>425.22782608749458</v>
      </c>
      <c r="J3" s="4">
        <f>'IADC Data'!M2</f>
        <v>3.6770833333357587</v>
      </c>
      <c r="K3" s="5">
        <f>'IADC Data'!N2</f>
        <v>3165.04</v>
      </c>
      <c r="L3" s="5">
        <f>(K3-E3)/J3</f>
        <v>417.45042492890315</v>
      </c>
      <c r="M3" s="4">
        <f>'IADC Data'!Q2</f>
        <v>5.28125</v>
      </c>
      <c r="N3" s="5">
        <f>K3</f>
        <v>3165.04</v>
      </c>
      <c r="O3" s="5">
        <f>K3/M3</f>
        <v>599.29751479289939</v>
      </c>
      <c r="P3" s="4">
        <f>'IADC Data'!T2</f>
        <v>7.9166666666642413</v>
      </c>
      <c r="Q3" s="3">
        <f>'IADC Data'!U2</f>
        <v>7464</v>
      </c>
      <c r="R3" s="5">
        <f>(Q3-K3)/P3</f>
        <v>543.02652631595583</v>
      </c>
      <c r="S3" s="4">
        <f>'IADC Data'!X2</f>
        <v>4.2604166666715173</v>
      </c>
      <c r="T3" s="5">
        <f>Q3</f>
        <v>7464</v>
      </c>
      <c r="U3" s="5">
        <f>Q3/S3</f>
        <v>1751.9413202914038</v>
      </c>
      <c r="V3" s="4">
        <f>'IADC Data'!AA2</f>
        <v>3.1458333333284827</v>
      </c>
      <c r="W3" s="3">
        <f>'IADC Data'!AB2</f>
        <v>9130</v>
      </c>
      <c r="X3" s="5">
        <f>(W3-Q3)/V3</f>
        <v>529.5894039743265</v>
      </c>
      <c r="Y3" s="4">
        <f>'IADC Data'!AE2</f>
        <v>5.0833333333357587</v>
      </c>
      <c r="Z3" s="5">
        <f>W3</f>
        <v>9130</v>
      </c>
      <c r="AA3" s="5">
        <f>W3/Y3</f>
        <v>1796.065573769635</v>
      </c>
      <c r="AB3" s="4">
        <f>'IADC Data'!AH2</f>
        <v>6</v>
      </c>
      <c r="AC3" s="3">
        <f>'IADC Data'!AI2</f>
        <v>11578</v>
      </c>
      <c r="AD3" s="5">
        <f>(AC3-W3)/AB3</f>
        <v>408</v>
      </c>
      <c r="AE3" s="4">
        <f>'IADC Data'!AL2</f>
        <v>7.9583333333357587</v>
      </c>
      <c r="AF3" s="5">
        <f>AC3</f>
        <v>11578</v>
      </c>
      <c r="AG3" s="5">
        <f>AC3/AE3</f>
        <v>1454.8272251304468</v>
      </c>
      <c r="AH3" s="4">
        <f>'IADC Data'!AO2</f>
        <v>6.3229166666642413</v>
      </c>
      <c r="AI3" s="3">
        <f>'IADC Data'!AP2</f>
        <v>13440</v>
      </c>
      <c r="AJ3" s="5">
        <f>(AI3-AC3)/AH3</f>
        <v>294.48434925876205</v>
      </c>
      <c r="AK3" s="3">
        <v>55.6</v>
      </c>
      <c r="AL3" s="3">
        <v>22.4</v>
      </c>
      <c r="AM3" s="3">
        <f>SUM(AK3,AL3)</f>
        <v>78</v>
      </c>
      <c r="AN3" s="3"/>
      <c r="AO3" s="3"/>
      <c r="AP3" s="3"/>
      <c r="AQ3" s="3">
        <v>13440</v>
      </c>
      <c r="AR3" s="4">
        <f>AQ3/AM3</f>
        <v>172.30769230769232</v>
      </c>
      <c r="AS3" s="6" t="s">
        <v>16</v>
      </c>
      <c r="AT3" s="6">
        <v>69</v>
      </c>
      <c r="AU3" s="6">
        <v>13291</v>
      </c>
      <c r="AV3" s="6">
        <f>AU3/AT3</f>
        <v>192.62318840579709</v>
      </c>
    </row>
    <row r="4" spans="1:48">
      <c r="A4" s="3">
        <v>2</v>
      </c>
      <c r="B4" s="3">
        <v>1</v>
      </c>
      <c r="C4" s="3">
        <v>2</v>
      </c>
      <c r="D4" s="4">
        <f>'IADC Data'!F3</f>
        <v>2.3229166666642413</v>
      </c>
      <c r="E4" s="5">
        <f>'IADC Data'!G3</f>
        <v>1697</v>
      </c>
      <c r="F4" s="5">
        <f t="shared" ref="F4:F54" si="0">E4/D4</f>
        <v>730.54708520255645</v>
      </c>
      <c r="G4" s="4">
        <f>'IADC Data'!J3</f>
        <v>2.5625</v>
      </c>
      <c r="H4" s="5">
        <f t="shared" ref="H4:H54" si="1">E4</f>
        <v>1697</v>
      </c>
      <c r="I4" s="5">
        <f t="shared" ref="I4:I54" si="2">E4/G4</f>
        <v>662.2439024390244</v>
      </c>
      <c r="J4" s="4">
        <f>'IADC Data'!M3</f>
        <v>2.6875</v>
      </c>
      <c r="K4" s="5">
        <f>'IADC Data'!N3</f>
        <v>3340</v>
      </c>
      <c r="L4" s="5">
        <f t="shared" ref="L4:L53" si="3">(K4-E4)/J4</f>
        <v>611.34883720930236</v>
      </c>
      <c r="M4" s="4">
        <f>'IADC Data'!Q3</f>
        <v>3.8958333333357587</v>
      </c>
      <c r="N4" s="5">
        <f t="shared" ref="N4:N54" si="4">K4</f>
        <v>3340</v>
      </c>
      <c r="O4" s="5">
        <f t="shared" ref="O4:O54" si="5">K4/M4</f>
        <v>857.32620320802243</v>
      </c>
      <c r="P4" s="4">
        <f>'IADC Data'!T3</f>
        <v>7.21875</v>
      </c>
      <c r="Q4" s="3">
        <f>'IADC Data'!U3</f>
        <v>7874</v>
      </c>
      <c r="R4" s="5">
        <f t="shared" ref="R4:R54" si="6">(Q4-K4)/P4</f>
        <v>628.08658008658006</v>
      </c>
      <c r="S4" s="4">
        <f>'IADC Data'!X3</f>
        <v>4.8333333333284827</v>
      </c>
      <c r="T4" s="5">
        <f t="shared" ref="T4:T54" si="7">Q4</f>
        <v>7874</v>
      </c>
      <c r="U4" s="5">
        <f t="shared" ref="U4:U54" si="8">Q4/S4</f>
        <v>1629.1034482774969</v>
      </c>
      <c r="V4" s="4">
        <f>'IADC Data'!AA3</f>
        <v>2.09375</v>
      </c>
      <c r="W4" s="3">
        <f>'IADC Data'!AB3</f>
        <v>9617</v>
      </c>
      <c r="X4" s="5">
        <f>(W4-Q4)/V4</f>
        <v>832.47761194029852</v>
      </c>
      <c r="Y4" s="4">
        <f>'IADC Data'!AE3</f>
        <v>3.8125</v>
      </c>
      <c r="Z4" s="5">
        <f t="shared" ref="Z4:Z54" si="9">W4</f>
        <v>9617</v>
      </c>
      <c r="AA4" s="5">
        <f>W4/Y4</f>
        <v>2522.4918032786886</v>
      </c>
      <c r="AB4" s="4">
        <f>'IADC Data'!AH3</f>
        <v>3.9375</v>
      </c>
      <c r="AC4" s="3">
        <f>'IADC Data'!AI3</f>
        <v>12285</v>
      </c>
      <c r="AD4" s="5">
        <f>(AC4-W4)/AB4</f>
        <v>677.58730158730157</v>
      </c>
      <c r="AE4" s="4">
        <f>'IADC Data'!AL3</f>
        <v>15</v>
      </c>
      <c r="AF4" s="5">
        <f t="shared" ref="AF4:AF54" si="10">AC4</f>
        <v>12285</v>
      </c>
      <c r="AG4" s="5">
        <f>AC4/AE4</f>
        <v>819</v>
      </c>
      <c r="AH4" s="4">
        <f>'IADC Data'!AO3</f>
        <v>12.697916666671517</v>
      </c>
      <c r="AI4" s="3">
        <f>'IADC Data'!AP3</f>
        <v>14030</v>
      </c>
      <c r="AJ4" s="5">
        <f t="shared" ref="AJ4:AJ54" si="11">(AI4-AC4)/AH4</f>
        <v>137.42411812956195</v>
      </c>
      <c r="AK4" s="3">
        <v>62.2</v>
      </c>
      <c r="AL4" s="3">
        <v>14.6</v>
      </c>
      <c r="AM4" s="3">
        <f t="shared" ref="AM4:AM28" si="12">SUM(AK4,AL4)</f>
        <v>76.8</v>
      </c>
      <c r="AN4" s="3"/>
      <c r="AO4" s="3"/>
      <c r="AP4" s="3"/>
      <c r="AQ4" s="3">
        <v>14030</v>
      </c>
      <c r="AR4" s="4">
        <f t="shared" ref="AR4:AR54" si="13">AQ4/AM4</f>
        <v>182.68229166666669</v>
      </c>
      <c r="AS4" s="6" t="s">
        <v>18</v>
      </c>
      <c r="AT4" s="6">
        <v>64</v>
      </c>
      <c r="AU4" s="6">
        <v>14110</v>
      </c>
      <c r="AV4" s="6">
        <f t="shared" ref="AV4:AV39" si="14">AU4/AT4</f>
        <v>220.46875</v>
      </c>
    </row>
    <row r="5" spans="1:48">
      <c r="A5" s="3">
        <v>3</v>
      </c>
      <c r="B5" s="3">
        <v>1</v>
      </c>
      <c r="C5" s="3">
        <v>3</v>
      </c>
      <c r="D5" s="4">
        <f>'IADC Data'!F4</f>
        <v>2.53125</v>
      </c>
      <c r="E5" s="5">
        <f>'IADC Data'!G4</f>
        <v>1547</v>
      </c>
      <c r="F5" s="5">
        <f t="shared" si="0"/>
        <v>611.16049382716051</v>
      </c>
      <c r="G5" s="4">
        <f>'IADC Data'!J4</f>
        <v>10.239583333328483</v>
      </c>
      <c r="H5" s="5">
        <f t="shared" si="1"/>
        <v>1547</v>
      </c>
      <c r="I5" s="5">
        <f t="shared" si="2"/>
        <v>151.08036622591084</v>
      </c>
      <c r="J5" s="4">
        <f>'IADC Data'!M4</f>
        <v>2.4479166666715173</v>
      </c>
      <c r="K5" s="5">
        <f>'IADC Data'!N4</f>
        <v>2950</v>
      </c>
      <c r="L5" s="5">
        <f t="shared" si="3"/>
        <v>573.14042553077923</v>
      </c>
      <c r="M5" s="4">
        <f>'IADC Data'!Q4</f>
        <v>27.59375</v>
      </c>
      <c r="N5" s="5">
        <f t="shared" si="4"/>
        <v>2950</v>
      </c>
      <c r="O5" s="5">
        <f t="shared" si="5"/>
        <v>106.90826727066818</v>
      </c>
      <c r="P5" s="4">
        <f>'IADC Data'!T4</f>
        <v>12.083333333328483</v>
      </c>
      <c r="Q5" s="3">
        <f>'IADC Data'!U4</f>
        <v>7335</v>
      </c>
      <c r="R5" s="5">
        <f t="shared" si="6"/>
        <v>362.8965517242836</v>
      </c>
      <c r="S5" s="4">
        <f>'IADC Data'!X4</f>
        <v>3.75</v>
      </c>
      <c r="T5" s="5">
        <f t="shared" si="7"/>
        <v>7335</v>
      </c>
      <c r="U5" s="5">
        <f t="shared" si="8"/>
        <v>1956</v>
      </c>
      <c r="V5" s="4">
        <f>'IADC Data'!AA4</f>
        <v>3.375</v>
      </c>
      <c r="W5" s="3">
        <f>'IADC Data'!AB4</f>
        <v>9030</v>
      </c>
      <c r="X5" s="5">
        <f>(W5-Q5)/V5</f>
        <v>502.22222222222223</v>
      </c>
      <c r="Y5" s="4">
        <f>'IADC Data'!AE4</f>
        <v>4.9375</v>
      </c>
      <c r="Z5" s="5">
        <f t="shared" si="9"/>
        <v>9030</v>
      </c>
      <c r="AA5" s="5">
        <f>W5/Y5</f>
        <v>1828.8607594936709</v>
      </c>
      <c r="AB5" s="4">
        <f>'IADC Data'!AH4</f>
        <v>2.3333333333357587</v>
      </c>
      <c r="AC5" s="3">
        <f>'IADC Data'!AI4</f>
        <v>11513</v>
      </c>
      <c r="AD5" s="5">
        <f>(AC5-W5)/AB5</f>
        <v>1064.1428571417509</v>
      </c>
      <c r="AE5" s="4">
        <f>'IADC Data'!AL4</f>
        <v>4.3020833333357587</v>
      </c>
      <c r="AF5" s="5">
        <f t="shared" si="10"/>
        <v>11513</v>
      </c>
      <c r="AG5" s="5">
        <f>AC5/AE5</f>
        <v>2676.1452784488547</v>
      </c>
      <c r="AH5" s="4" t="str">
        <f>'IADC Data'!AO4</f>
        <v>N/A</v>
      </c>
      <c r="AI5" s="3" t="str">
        <f>'IADC Data'!AP4</f>
        <v>N/A</v>
      </c>
      <c r="AJ5" s="3" t="s">
        <v>65</v>
      </c>
      <c r="AK5" s="3">
        <v>69.2</v>
      </c>
      <c r="AL5" s="3">
        <v>7.4</v>
      </c>
      <c r="AM5" s="3">
        <f t="shared" si="12"/>
        <v>76.600000000000009</v>
      </c>
      <c r="AN5" s="3"/>
      <c r="AO5" s="3"/>
      <c r="AP5" s="3"/>
      <c r="AQ5" s="3">
        <v>11513</v>
      </c>
      <c r="AR5" s="4">
        <f t="shared" si="13"/>
        <v>150.30026109660574</v>
      </c>
      <c r="AS5" s="6" t="s">
        <v>20</v>
      </c>
      <c r="AT5" s="6">
        <v>54.3</v>
      </c>
      <c r="AU5" s="6">
        <v>11596</v>
      </c>
      <c r="AV5" s="6">
        <f t="shared" si="14"/>
        <v>213.55432780847147</v>
      </c>
    </row>
    <row r="6" spans="1:48">
      <c r="A6" s="3">
        <v>4</v>
      </c>
      <c r="B6" s="3">
        <v>1</v>
      </c>
      <c r="C6" s="3">
        <v>4</v>
      </c>
      <c r="D6" s="4">
        <f>'IADC Data'!F5</f>
        <v>2.65625</v>
      </c>
      <c r="E6" s="5">
        <f>'IADC Data'!G5</f>
        <v>1873</v>
      </c>
      <c r="F6" s="5">
        <f t="shared" si="0"/>
        <v>705.12941176470588</v>
      </c>
      <c r="G6" s="4">
        <f>'IADC Data'!J5</f>
        <v>4.1770833333284827</v>
      </c>
      <c r="H6" s="5">
        <f t="shared" si="1"/>
        <v>1873</v>
      </c>
      <c r="I6" s="5">
        <f t="shared" si="2"/>
        <v>448.39900249428626</v>
      </c>
      <c r="J6" s="4">
        <f>'IADC Data'!M5</f>
        <v>3.8854166666715173</v>
      </c>
      <c r="K6" s="5">
        <f>'IADC Data'!N5</f>
        <v>3463</v>
      </c>
      <c r="L6" s="5">
        <f t="shared" si="3"/>
        <v>409.2225201067277</v>
      </c>
      <c r="M6" s="4">
        <f>'IADC Data'!Q5</f>
        <v>4.2083333333284827</v>
      </c>
      <c r="N6" s="5">
        <f t="shared" si="4"/>
        <v>3463</v>
      </c>
      <c r="O6" s="5">
        <f t="shared" si="5"/>
        <v>822.89108910985942</v>
      </c>
      <c r="P6" s="4">
        <f>'IADC Data'!T5</f>
        <v>12.083333333335759</v>
      </c>
      <c r="Q6" s="3">
        <f>'IADC Data'!U5</f>
        <v>8290</v>
      </c>
      <c r="R6" s="5">
        <f t="shared" si="6"/>
        <v>399.47586206888536</v>
      </c>
      <c r="S6" s="4">
        <f>'IADC Data'!X5</f>
        <v>5.1875</v>
      </c>
      <c r="T6" s="5">
        <f t="shared" si="7"/>
        <v>8290</v>
      </c>
      <c r="U6" s="5">
        <f t="shared" si="8"/>
        <v>1598.0722891566265</v>
      </c>
      <c r="V6" s="4">
        <f>'IADC Data'!AA5</f>
        <v>2.7708333333357587</v>
      </c>
      <c r="W6" s="3">
        <f>'IADC Data'!AB5</f>
        <v>10465</v>
      </c>
      <c r="X6" s="5">
        <f t="shared" ref="X6:X52" si="15">(W6-Q6)/V6</f>
        <v>784.96240601435056</v>
      </c>
      <c r="Y6" s="4">
        <f>'IADC Data'!AE5</f>
        <v>4.09375</v>
      </c>
      <c r="Z6" s="5">
        <f t="shared" si="9"/>
        <v>10465</v>
      </c>
      <c r="AA6" s="5">
        <f t="shared" ref="AA6:AA52" si="16">W6/Y6</f>
        <v>2556.3358778625952</v>
      </c>
      <c r="AB6" s="4">
        <f>'IADC Data'!AH5</f>
        <v>4.8333333333284827</v>
      </c>
      <c r="AC6" s="3">
        <f>'IADC Data'!AI5</f>
        <v>13336</v>
      </c>
      <c r="AD6" s="5">
        <f t="shared" ref="AD6:AD52" si="17">(AC6-W6)/AB6</f>
        <v>594.00000000059617</v>
      </c>
      <c r="AE6" s="4">
        <f>'IADC Data'!AL5</f>
        <v>10.125</v>
      </c>
      <c r="AF6" s="5">
        <f t="shared" si="10"/>
        <v>13336</v>
      </c>
      <c r="AG6" s="5">
        <f t="shared" ref="AG6:AG54" si="18">AC6/AE6</f>
        <v>1317.1358024691358</v>
      </c>
      <c r="AH6" s="4">
        <f>'IADC Data'!AO5</f>
        <v>11.864583333335759</v>
      </c>
      <c r="AI6" s="3">
        <f>'IADC Data'!AP5</f>
        <v>15590</v>
      </c>
      <c r="AJ6" s="5">
        <f t="shared" si="11"/>
        <v>189.97717295869691</v>
      </c>
      <c r="AK6" s="3">
        <v>65.900000000000006</v>
      </c>
      <c r="AL6" s="3">
        <v>15.5</v>
      </c>
      <c r="AM6" s="3">
        <f t="shared" si="12"/>
        <v>81.400000000000006</v>
      </c>
      <c r="AN6" s="3"/>
      <c r="AO6" s="3"/>
      <c r="AP6" s="3"/>
      <c r="AQ6" s="3">
        <v>15590</v>
      </c>
      <c r="AR6" s="4">
        <f t="shared" si="13"/>
        <v>191.52334152334151</v>
      </c>
      <c r="AS6" s="6" t="s">
        <v>22</v>
      </c>
      <c r="AT6" s="6">
        <v>71</v>
      </c>
      <c r="AU6" s="6">
        <v>15250</v>
      </c>
      <c r="AV6" s="6">
        <f t="shared" si="14"/>
        <v>214.78873239436621</v>
      </c>
    </row>
    <row r="7" spans="1:48">
      <c r="A7" s="3">
        <v>5</v>
      </c>
      <c r="B7" s="3">
        <v>1</v>
      </c>
      <c r="C7" s="3">
        <v>5</v>
      </c>
      <c r="D7" s="4">
        <f>'IADC Data'!F6</f>
        <v>2.875</v>
      </c>
      <c r="E7" s="5">
        <f>'IADC Data'!G6</f>
        <v>1581</v>
      </c>
      <c r="F7" s="5">
        <f t="shared" si="0"/>
        <v>549.91304347826087</v>
      </c>
      <c r="G7" s="4">
        <f>'IADC Data'!J6</f>
        <v>1.875</v>
      </c>
      <c r="H7" s="5">
        <f t="shared" si="1"/>
        <v>1581</v>
      </c>
      <c r="I7" s="5">
        <f t="shared" si="2"/>
        <v>843.2</v>
      </c>
      <c r="J7" s="4">
        <f>'IADC Data'!M6</f>
        <v>2.1458333333357587</v>
      </c>
      <c r="K7" s="5">
        <f>'IADC Data'!N6</f>
        <v>3105</v>
      </c>
      <c r="L7" s="5">
        <f t="shared" si="3"/>
        <v>710.21359223220702</v>
      </c>
      <c r="M7" s="4">
        <f>'IADC Data'!Q6</f>
        <v>2.875</v>
      </c>
      <c r="N7" s="5">
        <f t="shared" si="4"/>
        <v>3105</v>
      </c>
      <c r="O7" s="5">
        <f t="shared" si="5"/>
        <v>1080</v>
      </c>
      <c r="P7" s="4">
        <f>'IADC Data'!T6</f>
        <v>5.40625</v>
      </c>
      <c r="Q7" s="3">
        <f>'IADC Data'!U6</f>
        <v>7272</v>
      </c>
      <c r="R7" s="5">
        <f t="shared" si="6"/>
        <v>770.77456647398844</v>
      </c>
      <c r="S7" s="4">
        <f>'IADC Data'!X6</f>
        <v>3.96875</v>
      </c>
      <c r="T7" s="5">
        <f t="shared" si="7"/>
        <v>7272</v>
      </c>
      <c r="U7" s="5">
        <f t="shared" si="8"/>
        <v>1832.3149606299212</v>
      </c>
      <c r="V7" s="4">
        <f>'IADC Data'!AA6</f>
        <v>1</v>
      </c>
      <c r="W7" s="3">
        <f>'IADC Data'!AB6</f>
        <v>8632</v>
      </c>
      <c r="X7" s="5">
        <f t="shared" si="15"/>
        <v>1360</v>
      </c>
      <c r="Y7" s="4">
        <f>'IADC Data'!AE6</f>
        <v>3.3229166666642413</v>
      </c>
      <c r="Z7" s="5">
        <f t="shared" si="9"/>
        <v>8632</v>
      </c>
      <c r="AA7" s="5">
        <f t="shared" si="16"/>
        <v>2597.7178683404541</v>
      </c>
      <c r="AB7" s="4">
        <f>'IADC Data'!AH6</f>
        <v>15.9375</v>
      </c>
      <c r="AC7" s="3">
        <f>'IADC Data'!AI6</f>
        <v>10092</v>
      </c>
      <c r="AD7" s="5">
        <f t="shared" si="17"/>
        <v>91.607843137254903</v>
      </c>
      <c r="AE7" s="4">
        <f>'IADC Data'!AL6</f>
        <v>2.4791666666715173</v>
      </c>
      <c r="AF7" s="5">
        <f t="shared" si="10"/>
        <v>10092</v>
      </c>
      <c r="AG7" s="5">
        <f t="shared" si="18"/>
        <v>4070.7226890676657</v>
      </c>
      <c r="AH7" s="4" t="str">
        <f>'IADC Data'!AO6</f>
        <v>N/A</v>
      </c>
      <c r="AI7" s="3" t="str">
        <f>'IADC Data'!AP6</f>
        <v>N/A</v>
      </c>
      <c r="AJ7" s="3" t="s">
        <v>65</v>
      </c>
      <c r="AK7" s="3">
        <v>39.5</v>
      </c>
      <c r="AL7" s="3">
        <v>5.5</v>
      </c>
      <c r="AM7" s="3">
        <f t="shared" si="12"/>
        <v>45</v>
      </c>
      <c r="AN7" s="7" t="e">
        <f>#REF!*75000</f>
        <v>#REF!</v>
      </c>
      <c r="AO7" s="7" t="e">
        <f>(#REF!*(30600*'[9]Summary '!$H$1))*0.9</f>
        <v>#REF!</v>
      </c>
      <c r="AP7" s="7" t="e">
        <f>(#REF!*(30600*0.65))*0.1</f>
        <v>#REF!</v>
      </c>
      <c r="AQ7" s="3">
        <v>10092</v>
      </c>
      <c r="AR7" s="4">
        <f t="shared" si="13"/>
        <v>224.26666666666668</v>
      </c>
      <c r="AS7" s="6" t="s">
        <v>16</v>
      </c>
      <c r="AT7" s="6">
        <v>59</v>
      </c>
      <c r="AU7" s="6">
        <v>11070</v>
      </c>
      <c r="AV7" s="6">
        <f t="shared" si="14"/>
        <v>187.62711864406779</v>
      </c>
    </row>
    <row r="8" spans="1:48">
      <c r="A8" s="3">
        <v>6</v>
      </c>
      <c r="B8" s="3">
        <v>1</v>
      </c>
      <c r="C8" s="3">
        <v>6</v>
      </c>
      <c r="D8" s="4">
        <f>'IADC Data'!F7</f>
        <v>2.375</v>
      </c>
      <c r="E8" s="5">
        <f>'IADC Data'!G7</f>
        <v>1842</v>
      </c>
      <c r="F8" s="5">
        <f t="shared" si="0"/>
        <v>775.57894736842104</v>
      </c>
      <c r="G8" s="4">
        <f>'IADC Data'!J7</f>
        <v>3.5208333333357587</v>
      </c>
      <c r="H8" s="5">
        <f t="shared" si="1"/>
        <v>1842</v>
      </c>
      <c r="I8" s="5">
        <f t="shared" si="2"/>
        <v>523.17159763277573</v>
      </c>
      <c r="J8" s="4">
        <f>'IADC Data'!M7</f>
        <v>3.5208333333284827</v>
      </c>
      <c r="K8" s="5">
        <f>'IADC Data'!N7</f>
        <v>3579</v>
      </c>
      <c r="L8" s="5">
        <f t="shared" si="3"/>
        <v>493.34911242671518</v>
      </c>
      <c r="M8" s="4">
        <f>'IADC Data'!Q7</f>
        <v>4.3958333333357587</v>
      </c>
      <c r="N8" s="5">
        <f t="shared" si="4"/>
        <v>3579</v>
      </c>
      <c r="O8" s="5">
        <f t="shared" si="5"/>
        <v>814.18009478628062</v>
      </c>
      <c r="P8" s="4">
        <f>'IADC Data'!T7</f>
        <v>7.1458333333357587</v>
      </c>
      <c r="Q8" s="3">
        <f>'IADC Data'!U7</f>
        <v>7952</v>
      </c>
      <c r="R8" s="5">
        <f t="shared" si="6"/>
        <v>611.96501457705176</v>
      </c>
      <c r="S8" s="4">
        <f>'IADC Data'!X7</f>
        <v>4.8125</v>
      </c>
      <c r="T8" s="5">
        <f t="shared" si="7"/>
        <v>7952</v>
      </c>
      <c r="U8" s="5">
        <f t="shared" si="8"/>
        <v>1652.3636363636363</v>
      </c>
      <c r="V8" s="4">
        <f>'IADC Data'!AA7</f>
        <v>1.7083333333284827</v>
      </c>
      <c r="W8" s="3">
        <f>'IADC Data'!AB7</f>
        <v>9742</v>
      </c>
      <c r="X8" s="5">
        <f t="shared" si="15"/>
        <v>1047.8048780517556</v>
      </c>
      <c r="Y8" s="4">
        <f>'IADC Data'!AE7</f>
        <v>3.5625</v>
      </c>
      <c r="Z8" s="5">
        <f t="shared" si="9"/>
        <v>9742</v>
      </c>
      <c r="AA8" s="5">
        <f t="shared" si="16"/>
        <v>2734.5964912280701</v>
      </c>
      <c r="AB8" s="4">
        <f>'IADC Data'!AH7</f>
        <v>4.5208333333357587</v>
      </c>
      <c r="AC8" s="3">
        <f>'IADC Data'!AI7</f>
        <v>12220</v>
      </c>
      <c r="AD8" s="5">
        <f t="shared" si="17"/>
        <v>548.1290322577704</v>
      </c>
      <c r="AE8" s="4">
        <f>'IADC Data'!AL7</f>
        <v>3.28125</v>
      </c>
      <c r="AF8" s="5">
        <f t="shared" si="10"/>
        <v>12220</v>
      </c>
      <c r="AG8" s="5">
        <f t="shared" si="18"/>
        <v>3724.1904761904761</v>
      </c>
      <c r="AH8" s="4" t="str">
        <f>'IADC Data'!AO7</f>
        <v>N/A</v>
      </c>
      <c r="AI8" s="3" t="str">
        <f>'IADC Data'!AP7</f>
        <v>N/A</v>
      </c>
      <c r="AJ8" s="3" t="s">
        <v>65</v>
      </c>
      <c r="AK8" s="3">
        <v>35.6</v>
      </c>
      <c r="AL8" s="3">
        <v>6.1</v>
      </c>
      <c r="AM8" s="3">
        <f t="shared" si="12"/>
        <v>41.7</v>
      </c>
      <c r="AN8" s="7" t="e">
        <f>#REF!*75000</f>
        <v>#REF!</v>
      </c>
      <c r="AO8" s="7" t="e">
        <f>(#REF!*(30600*'[9]Summary '!$H$1))*0.9</f>
        <v>#REF!</v>
      </c>
      <c r="AP8" s="7" t="e">
        <f>(#REF!*(30600*0.65))*0.1</f>
        <v>#REF!</v>
      </c>
      <c r="AQ8" s="3">
        <v>12220</v>
      </c>
      <c r="AR8" s="4">
        <f t="shared" si="13"/>
        <v>293.04556354916065</v>
      </c>
      <c r="AS8" s="6" t="s">
        <v>25</v>
      </c>
      <c r="AT8" s="6">
        <v>61</v>
      </c>
      <c r="AU8" s="6">
        <v>12200</v>
      </c>
      <c r="AV8" s="6">
        <f t="shared" si="14"/>
        <v>200</v>
      </c>
    </row>
    <row r="9" spans="1:48">
      <c r="A9" s="3">
        <v>7</v>
      </c>
      <c r="B9" s="3">
        <v>1</v>
      </c>
      <c r="C9" s="3">
        <v>7</v>
      </c>
      <c r="D9" s="4">
        <f>'IADC Data'!F8</f>
        <v>4.4479166666642413</v>
      </c>
      <c r="E9" s="5">
        <f>'IADC Data'!G8</f>
        <v>1777</v>
      </c>
      <c r="F9" s="5">
        <f t="shared" si="0"/>
        <v>399.51288056227872</v>
      </c>
      <c r="G9" s="4">
        <f>'IADC Data'!J8</f>
        <v>2.1041666666715173</v>
      </c>
      <c r="H9" s="5">
        <f t="shared" si="1"/>
        <v>1777</v>
      </c>
      <c r="I9" s="5">
        <f t="shared" si="2"/>
        <v>844.51485148320171</v>
      </c>
      <c r="J9" s="4">
        <f>'IADC Data'!M8</f>
        <v>2.4895833333284827</v>
      </c>
      <c r="K9" s="5">
        <f>'IADC Data'!N8</f>
        <v>3402</v>
      </c>
      <c r="L9" s="5">
        <f t="shared" si="3"/>
        <v>652.71966527323832</v>
      </c>
      <c r="M9" s="4">
        <f>'IADC Data'!Q8</f>
        <v>3.46875</v>
      </c>
      <c r="N9" s="5">
        <f t="shared" si="4"/>
        <v>3402</v>
      </c>
      <c r="O9" s="5">
        <f t="shared" si="5"/>
        <v>980.75675675675677</v>
      </c>
      <c r="P9" s="4">
        <f>'IADC Data'!T8</f>
        <v>6.75</v>
      </c>
      <c r="Q9" s="3">
        <f>'IADC Data'!U8</f>
        <v>7942</v>
      </c>
      <c r="R9" s="5">
        <f t="shared" si="6"/>
        <v>672.59259259259261</v>
      </c>
      <c r="S9" s="4">
        <f>'IADC Data'!X8</f>
        <v>4.40625</v>
      </c>
      <c r="T9" s="5">
        <f t="shared" si="7"/>
        <v>7942</v>
      </c>
      <c r="U9" s="5">
        <f t="shared" si="8"/>
        <v>1802.4397163120568</v>
      </c>
      <c r="V9" s="4">
        <f>'IADC Data'!AA8</f>
        <v>2.9895833333357587</v>
      </c>
      <c r="W9" s="3">
        <f>'IADC Data'!AB8</f>
        <v>10065</v>
      </c>
      <c r="X9" s="5">
        <f t="shared" si="15"/>
        <v>710.13240418060855</v>
      </c>
      <c r="Y9" s="4">
        <f>'IADC Data'!AE8</f>
        <v>3.625</v>
      </c>
      <c r="Z9" s="5">
        <f t="shared" si="9"/>
        <v>10065</v>
      </c>
      <c r="AA9" s="5">
        <f t="shared" si="16"/>
        <v>2776.5517241379312</v>
      </c>
      <c r="AB9" s="4">
        <f>'IADC Data'!AH8</f>
        <v>2.46875</v>
      </c>
      <c r="AC9" s="3">
        <f>'IADC Data'!AI8</f>
        <v>12670</v>
      </c>
      <c r="AD9" s="5">
        <f t="shared" si="17"/>
        <v>1055.1898734177216</v>
      </c>
      <c r="AE9" s="4">
        <f>'IADC Data'!AL8</f>
        <v>6.03125</v>
      </c>
      <c r="AF9" s="5">
        <f t="shared" si="10"/>
        <v>12670</v>
      </c>
      <c r="AG9" s="5">
        <f t="shared" si="18"/>
        <v>2100.7253886010362</v>
      </c>
      <c r="AH9" s="4" t="str">
        <f>'IADC Data'!AO8</f>
        <v>N/A</v>
      </c>
      <c r="AI9" s="3" t="str">
        <f>'IADC Data'!AP8</f>
        <v>N/A</v>
      </c>
      <c r="AJ9" s="3" t="s">
        <v>65</v>
      </c>
      <c r="AK9" s="3">
        <v>32.799999999999997</v>
      </c>
      <c r="AL9" s="3">
        <v>8.9</v>
      </c>
      <c r="AM9" s="3">
        <f t="shared" si="12"/>
        <v>41.699999999999996</v>
      </c>
      <c r="AN9" s="7" t="e">
        <f>#REF!*75000</f>
        <v>#REF!</v>
      </c>
      <c r="AO9" s="7" t="e">
        <f>(#REF!*(30600*'[9]Summary '!$H$1))*0.9</f>
        <v>#REF!</v>
      </c>
      <c r="AP9" s="7" t="e">
        <f>(#REF!*(30600*0.65))*0.1</f>
        <v>#REF!</v>
      </c>
      <c r="AQ9" s="3">
        <v>12670</v>
      </c>
      <c r="AR9" s="4">
        <f t="shared" si="13"/>
        <v>303.83693045563552</v>
      </c>
      <c r="AS9" s="6" t="s">
        <v>27</v>
      </c>
      <c r="AT9" s="6">
        <v>59.5</v>
      </c>
      <c r="AU9" s="6">
        <v>12744</v>
      </c>
      <c r="AV9" s="6">
        <f t="shared" si="14"/>
        <v>214.18487394957984</v>
      </c>
    </row>
    <row r="10" spans="1:48">
      <c r="A10" s="3">
        <v>8</v>
      </c>
      <c r="B10" s="3">
        <v>1</v>
      </c>
      <c r="C10" s="3">
        <v>8</v>
      </c>
      <c r="D10" s="4">
        <f>'IADC Data'!F9</f>
        <v>4.375</v>
      </c>
      <c r="E10" s="5">
        <f>'IADC Data'!G9</f>
        <v>2060</v>
      </c>
      <c r="F10" s="5">
        <f t="shared" si="0"/>
        <v>470.85714285714283</v>
      </c>
      <c r="G10" s="4">
        <f>'IADC Data'!J9</f>
        <v>5.7083333333357587</v>
      </c>
      <c r="H10" s="5">
        <f t="shared" si="1"/>
        <v>2060</v>
      </c>
      <c r="I10" s="5">
        <f t="shared" si="2"/>
        <v>360.87591240860581</v>
      </c>
      <c r="J10" s="4">
        <f>'IADC Data'!M9</f>
        <v>4.3645833333357587</v>
      </c>
      <c r="K10" s="5">
        <f>'IADC Data'!N9</f>
        <v>3741</v>
      </c>
      <c r="L10" s="5">
        <f t="shared" si="3"/>
        <v>385.14558472532298</v>
      </c>
      <c r="M10" s="4">
        <f>'IADC Data'!Q9</f>
        <v>3.4479166666642413</v>
      </c>
      <c r="N10" s="5">
        <f t="shared" si="4"/>
        <v>3741</v>
      </c>
      <c r="O10" s="5">
        <f t="shared" si="5"/>
        <v>1085.0030211487995</v>
      </c>
      <c r="P10" s="4">
        <f>'IADC Data'!T9</f>
        <v>11.364583333335759</v>
      </c>
      <c r="Q10" s="3">
        <f>'IADC Data'!U9</f>
        <v>8222</v>
      </c>
      <c r="R10" s="5">
        <f t="shared" si="6"/>
        <v>394.29514207140988</v>
      </c>
      <c r="S10" s="4">
        <f>'IADC Data'!X9</f>
        <v>11.979166666664241</v>
      </c>
      <c r="T10" s="5">
        <f t="shared" si="7"/>
        <v>8222</v>
      </c>
      <c r="U10" s="5">
        <f t="shared" si="8"/>
        <v>686.35826086970417</v>
      </c>
      <c r="V10" s="4">
        <f>'IADC Data'!AA9</f>
        <v>2.84375</v>
      </c>
      <c r="W10" s="3">
        <f>'IADC Data'!AB9</f>
        <v>10192</v>
      </c>
      <c r="X10" s="5">
        <f t="shared" si="15"/>
        <v>692.74725274725279</v>
      </c>
      <c r="Y10" s="4">
        <f>'IADC Data'!AE9</f>
        <v>3.96875</v>
      </c>
      <c r="Z10" s="5">
        <f t="shared" si="9"/>
        <v>10192</v>
      </c>
      <c r="AA10" s="5">
        <f t="shared" si="16"/>
        <v>2568.0629921259842</v>
      </c>
      <c r="AB10" s="4">
        <f>'IADC Data'!AH9</f>
        <v>3.3125</v>
      </c>
      <c r="AC10" s="3">
        <f>'IADC Data'!AI9</f>
        <v>12920</v>
      </c>
      <c r="AD10" s="5">
        <f t="shared" si="17"/>
        <v>823.54716981132071</v>
      </c>
      <c r="AE10" s="4">
        <f>'IADC Data'!AL9</f>
        <v>5.34375</v>
      </c>
      <c r="AF10" s="5">
        <f t="shared" si="10"/>
        <v>12920</v>
      </c>
      <c r="AG10" s="5">
        <f t="shared" si="18"/>
        <v>2417.7777777777778</v>
      </c>
      <c r="AH10" s="4" t="str">
        <f>'IADC Data'!AO9</f>
        <v>N/A</v>
      </c>
      <c r="AI10" s="3" t="str">
        <f>'IADC Data'!AP9</f>
        <v>N/A</v>
      </c>
      <c r="AJ10" s="3" t="s">
        <v>65</v>
      </c>
      <c r="AK10" s="3">
        <v>50.3</v>
      </c>
      <c r="AL10" s="3">
        <v>16.100000000000001</v>
      </c>
      <c r="AM10" s="3">
        <f t="shared" si="12"/>
        <v>66.400000000000006</v>
      </c>
      <c r="AN10" s="7"/>
      <c r="AO10" s="7"/>
      <c r="AP10" s="7"/>
      <c r="AQ10" s="3">
        <v>12920</v>
      </c>
      <c r="AR10" s="4">
        <f t="shared" si="13"/>
        <v>194.57831325301203</v>
      </c>
      <c r="AS10" s="6" t="s">
        <v>29</v>
      </c>
      <c r="AT10" s="6">
        <v>71</v>
      </c>
      <c r="AU10" s="6">
        <v>14640</v>
      </c>
      <c r="AV10" s="6">
        <f t="shared" si="14"/>
        <v>206.19718309859155</v>
      </c>
    </row>
    <row r="11" spans="1:48">
      <c r="A11" s="3">
        <v>9</v>
      </c>
      <c r="B11" s="3">
        <v>1</v>
      </c>
      <c r="C11" s="3">
        <v>9</v>
      </c>
      <c r="D11" s="4">
        <f>'IADC Data'!F10</f>
        <v>2.6875</v>
      </c>
      <c r="E11" s="5">
        <f>'IADC Data'!G10</f>
        <v>1950</v>
      </c>
      <c r="F11" s="5">
        <f t="shared" si="0"/>
        <v>725.58139534883719</v>
      </c>
      <c r="G11" s="4">
        <f>'IADC Data'!J10</f>
        <v>5.3854166666642413</v>
      </c>
      <c r="H11" s="5">
        <f t="shared" si="1"/>
        <v>1950</v>
      </c>
      <c r="I11" s="5">
        <f t="shared" si="2"/>
        <v>362.08897485509539</v>
      </c>
      <c r="J11" s="4">
        <f>'IADC Data'!M10</f>
        <v>5.5208333333357587</v>
      </c>
      <c r="K11" s="5">
        <f>'IADC Data'!N10</f>
        <v>3399</v>
      </c>
      <c r="L11" s="5">
        <f t="shared" si="3"/>
        <v>262.46037735837524</v>
      </c>
      <c r="M11" s="4">
        <f>'IADC Data'!Q10</f>
        <v>4.84375</v>
      </c>
      <c r="N11" s="5">
        <f t="shared" si="4"/>
        <v>3399</v>
      </c>
      <c r="O11" s="5">
        <f t="shared" si="5"/>
        <v>701.72903225806454</v>
      </c>
      <c r="P11" s="4">
        <f>'IADC Data'!T10</f>
        <v>9.5416666666642413</v>
      </c>
      <c r="Q11" s="3">
        <f>'IADC Data'!U10</f>
        <v>7427</v>
      </c>
      <c r="R11" s="5">
        <f t="shared" si="6"/>
        <v>422.14847161582782</v>
      </c>
      <c r="S11" s="4">
        <f>'IADC Data'!X10</f>
        <v>4.9270833333357587</v>
      </c>
      <c r="T11" s="5">
        <f t="shared" si="7"/>
        <v>7427</v>
      </c>
      <c r="U11" s="5">
        <f t="shared" si="8"/>
        <v>1507.3826638470382</v>
      </c>
      <c r="V11" s="4">
        <f>'IADC Data'!AA10</f>
        <v>1.9895833333357587</v>
      </c>
      <c r="W11" s="3">
        <f>'IADC Data'!AB10</f>
        <v>9025</v>
      </c>
      <c r="X11" s="5">
        <f t="shared" si="15"/>
        <v>803.18324607231932</v>
      </c>
      <c r="Y11" s="4">
        <f>'IADC Data'!AE10</f>
        <v>3.7708333333284827</v>
      </c>
      <c r="Z11" s="5">
        <f t="shared" si="9"/>
        <v>9025</v>
      </c>
      <c r="AA11" s="5">
        <f t="shared" si="16"/>
        <v>2393.3701657489351</v>
      </c>
      <c r="AB11" s="4">
        <f>'IADC Data'!AH10</f>
        <v>4.4479166666715173</v>
      </c>
      <c r="AC11" s="3">
        <f>'IADC Data'!AI10</f>
        <v>11525</v>
      </c>
      <c r="AD11" s="5">
        <f t="shared" si="17"/>
        <v>562.06088992912942</v>
      </c>
      <c r="AE11" s="4">
        <f>'IADC Data'!AL10</f>
        <v>5.8958333333284827</v>
      </c>
      <c r="AF11" s="5">
        <f t="shared" si="10"/>
        <v>11525</v>
      </c>
      <c r="AG11" s="5">
        <f t="shared" si="18"/>
        <v>1954.7703180228098</v>
      </c>
      <c r="AH11" s="4" t="str">
        <f>'IADC Data'!AO10</f>
        <v>N/A</v>
      </c>
      <c r="AI11" s="3" t="str">
        <f>'IADC Data'!AP10</f>
        <v>N/A</v>
      </c>
      <c r="AJ11" s="3" t="s">
        <v>65</v>
      </c>
      <c r="AK11" s="3">
        <v>43.1</v>
      </c>
      <c r="AL11" s="3">
        <v>12.8</v>
      </c>
      <c r="AM11" s="3">
        <f t="shared" si="12"/>
        <v>55.900000000000006</v>
      </c>
      <c r="AN11" s="7"/>
      <c r="AO11" s="7"/>
      <c r="AP11" s="7" t="e">
        <f>(#REF!*(30600*0.65))*0.1</f>
        <v>#REF!</v>
      </c>
      <c r="AQ11" s="3">
        <v>11525</v>
      </c>
      <c r="AR11" s="4">
        <f t="shared" si="13"/>
        <v>206.17173524150266</v>
      </c>
      <c r="AS11" s="6" t="s">
        <v>31</v>
      </c>
      <c r="AT11" s="6">
        <v>60.3</v>
      </c>
      <c r="AU11" s="6">
        <v>11571</v>
      </c>
      <c r="AV11" s="6">
        <f t="shared" si="14"/>
        <v>191.89054726368161</v>
      </c>
    </row>
    <row r="12" spans="1:48">
      <c r="A12" s="3">
        <v>10</v>
      </c>
      <c r="B12" s="3">
        <v>1</v>
      </c>
      <c r="C12" s="3">
        <v>10</v>
      </c>
      <c r="D12" s="4">
        <f>'IADC Data'!F11</f>
        <v>3.0208333333357587</v>
      </c>
      <c r="E12" s="5">
        <f>'IADC Data'!G11</f>
        <v>1628</v>
      </c>
      <c r="F12" s="5">
        <f t="shared" si="0"/>
        <v>538.92413793060177</v>
      </c>
      <c r="G12" s="4">
        <f>'IADC Data'!J11</f>
        <v>2.4270833333357587</v>
      </c>
      <c r="H12" s="5">
        <f t="shared" si="1"/>
        <v>1628</v>
      </c>
      <c r="I12" s="5">
        <f t="shared" si="2"/>
        <v>670.76394849718383</v>
      </c>
      <c r="J12" s="4">
        <f>'IADC Data'!M11</f>
        <v>2.40625</v>
      </c>
      <c r="K12" s="5">
        <f>'IADC Data'!N11</f>
        <v>3110</v>
      </c>
      <c r="L12" s="5">
        <f t="shared" si="3"/>
        <v>615.89610389610391</v>
      </c>
      <c r="M12" s="4">
        <f>'IADC Data'!Q11</f>
        <v>3.8333333333284827</v>
      </c>
      <c r="N12" s="5">
        <f t="shared" si="4"/>
        <v>3110</v>
      </c>
      <c r="O12" s="5">
        <f t="shared" si="5"/>
        <v>811.30434782711359</v>
      </c>
      <c r="P12" s="4">
        <f>'IADC Data'!T11</f>
        <v>9.3333333333357587</v>
      </c>
      <c r="Q12" s="3">
        <f>'IADC Data'!U11</f>
        <v>7890</v>
      </c>
      <c r="R12" s="5">
        <f t="shared" si="6"/>
        <v>512.1428571427241</v>
      </c>
      <c r="S12" s="4">
        <f>'IADC Data'!X11</f>
        <v>11.927083333335759</v>
      </c>
      <c r="T12" s="5">
        <f t="shared" si="7"/>
        <v>7890</v>
      </c>
      <c r="U12" s="5">
        <f t="shared" si="8"/>
        <v>661.5196506548873</v>
      </c>
      <c r="V12" s="4">
        <f>'IADC Data'!AA11</f>
        <v>3.2083333333284827</v>
      </c>
      <c r="W12" s="3">
        <f>'IADC Data'!AB11</f>
        <v>9860</v>
      </c>
      <c r="X12" s="5">
        <f t="shared" si="15"/>
        <v>614.02597402690242</v>
      </c>
      <c r="Y12" s="4">
        <f>'IADC Data'!AE11</f>
        <v>4.3020833333357587</v>
      </c>
      <c r="Z12" s="5">
        <f t="shared" si="9"/>
        <v>9860</v>
      </c>
      <c r="AA12" s="5">
        <f t="shared" si="16"/>
        <v>2291.9128329284899</v>
      </c>
      <c r="AB12" s="4">
        <f>'IADC Data'!AH11</f>
        <v>3.5416666666642413</v>
      </c>
      <c r="AC12" s="3">
        <f>'IADC Data'!AI11</f>
        <v>12120</v>
      </c>
      <c r="AD12" s="5">
        <f t="shared" si="17"/>
        <v>638.11764705926055</v>
      </c>
      <c r="AE12" s="4">
        <f>'IADC Data'!AL11</f>
        <v>5.0208333333357587</v>
      </c>
      <c r="AF12" s="5">
        <f t="shared" si="10"/>
        <v>12120</v>
      </c>
      <c r="AG12" s="5">
        <f t="shared" si="18"/>
        <v>2413.941908712527</v>
      </c>
      <c r="AH12" s="4" t="str">
        <f>'IADC Data'!AO11</f>
        <v>N/A</v>
      </c>
      <c r="AI12" s="3" t="str">
        <f>'IADC Data'!AP11</f>
        <v>N/A</v>
      </c>
      <c r="AJ12" s="3" t="s">
        <v>65</v>
      </c>
      <c r="AK12" s="3">
        <v>44.4</v>
      </c>
      <c r="AL12" s="3">
        <v>7.8</v>
      </c>
      <c r="AM12" s="3">
        <f t="shared" si="12"/>
        <v>52.199999999999996</v>
      </c>
      <c r="AN12" s="7" t="e">
        <f>#REF!*75000</f>
        <v>#REF!</v>
      </c>
      <c r="AO12" s="7" t="e">
        <f>(#REF!*(30600*'[9]Summary '!$H$1))*0.9</f>
        <v>#REF!</v>
      </c>
      <c r="AP12" s="7" t="e">
        <f>(#REF!*(30600*0.65))*0.1</f>
        <v>#REF!</v>
      </c>
      <c r="AQ12" s="3">
        <v>12120</v>
      </c>
      <c r="AR12" s="4">
        <f t="shared" si="13"/>
        <v>232.18390804597703</v>
      </c>
      <c r="AS12" s="6" t="s">
        <v>33</v>
      </c>
      <c r="AT12" s="6">
        <v>59.5</v>
      </c>
      <c r="AU12" s="6">
        <v>12133</v>
      </c>
      <c r="AV12" s="6">
        <f t="shared" si="14"/>
        <v>203.91596638655463</v>
      </c>
    </row>
    <row r="13" spans="1:48">
      <c r="A13" s="3">
        <v>11</v>
      </c>
      <c r="B13" s="3">
        <v>1</v>
      </c>
      <c r="C13" s="3">
        <v>11</v>
      </c>
      <c r="D13" s="4">
        <f>'IADC Data'!F12</f>
        <v>2.375</v>
      </c>
      <c r="E13" s="5">
        <f>'IADC Data'!G12</f>
        <v>1661</v>
      </c>
      <c r="F13" s="5">
        <f t="shared" si="0"/>
        <v>699.36842105263156</v>
      </c>
      <c r="G13" s="4">
        <f>'IADC Data'!J12</f>
        <v>1.7395833333284827</v>
      </c>
      <c r="H13" s="5">
        <f t="shared" si="1"/>
        <v>1661</v>
      </c>
      <c r="I13" s="5">
        <f t="shared" si="2"/>
        <v>954.8263473080516</v>
      </c>
      <c r="J13" s="4">
        <f>'IADC Data'!M12</f>
        <v>1.7291666666715173</v>
      </c>
      <c r="K13" s="5">
        <f>'IADC Data'!N12</f>
        <v>3032</v>
      </c>
      <c r="L13" s="5">
        <f t="shared" si="3"/>
        <v>792.86746987729396</v>
      </c>
      <c r="M13" s="4">
        <f>'IADC Data'!Q12</f>
        <v>3.15625</v>
      </c>
      <c r="N13" s="5">
        <f t="shared" si="4"/>
        <v>3032</v>
      </c>
      <c r="O13" s="5">
        <f t="shared" si="5"/>
        <v>960.63366336633658</v>
      </c>
      <c r="P13" s="4">
        <f>'IADC Data'!T12</f>
        <v>5.8229166666642413</v>
      </c>
      <c r="Q13" s="3">
        <f>'IADC Data'!U12</f>
        <v>8170</v>
      </c>
      <c r="R13" s="5">
        <f t="shared" si="6"/>
        <v>882.3756708411546</v>
      </c>
      <c r="S13" s="4">
        <f>'IADC Data'!X12</f>
        <v>7.0729166666642413</v>
      </c>
      <c r="T13" s="5">
        <f t="shared" si="7"/>
        <v>8170</v>
      </c>
      <c r="U13" s="5">
        <f t="shared" si="8"/>
        <v>1155.1104565541516</v>
      </c>
      <c r="V13" s="4">
        <f>'IADC Data'!AA12</f>
        <v>2.9270833333357587</v>
      </c>
      <c r="W13" s="3">
        <f>'IADC Data'!AB12</f>
        <v>10502</v>
      </c>
      <c r="X13" s="5">
        <f t="shared" si="15"/>
        <v>796.69750889613704</v>
      </c>
      <c r="Y13" s="4">
        <f>'IADC Data'!AE12</f>
        <v>4.2395833333357587</v>
      </c>
      <c r="Z13" s="5">
        <f t="shared" si="9"/>
        <v>10502</v>
      </c>
      <c r="AA13" s="5">
        <f t="shared" si="16"/>
        <v>2477.1302211288039</v>
      </c>
      <c r="AB13" s="4">
        <f>'IADC Data'!AH12</f>
        <v>8.3020833333284827</v>
      </c>
      <c r="AC13" s="3">
        <f>'IADC Data'!AI12</f>
        <v>13150</v>
      </c>
      <c r="AD13" s="5">
        <f t="shared" si="17"/>
        <v>318.95608532013614</v>
      </c>
      <c r="AE13" s="4">
        <f>'IADC Data'!AL12</f>
        <v>6.1354166666715173</v>
      </c>
      <c r="AF13" s="5">
        <f t="shared" si="10"/>
        <v>13150</v>
      </c>
      <c r="AG13" s="5">
        <f t="shared" si="18"/>
        <v>2143.2937181646894</v>
      </c>
      <c r="AH13" s="4" t="str">
        <f>'IADC Data'!AO12</f>
        <v>N/A</v>
      </c>
      <c r="AI13" s="3" t="str">
        <f>'IADC Data'!AP12</f>
        <v>N/A</v>
      </c>
      <c r="AJ13" s="3" t="s">
        <v>65</v>
      </c>
      <c r="AK13" s="3">
        <v>37.299999999999997</v>
      </c>
      <c r="AL13" s="3">
        <v>9.6999999999999993</v>
      </c>
      <c r="AM13" s="3">
        <f t="shared" si="12"/>
        <v>47</v>
      </c>
      <c r="AN13" s="7" t="e">
        <f>#REF!*75000</f>
        <v>#REF!</v>
      </c>
      <c r="AO13" s="7" t="e">
        <f>(#REF!*(30600*'[9]Summary '!$H$1))*0.9</f>
        <v>#REF!</v>
      </c>
      <c r="AP13" s="7" t="e">
        <f>(#REF!*(30600*0.65))*0.1</f>
        <v>#REF!</v>
      </c>
      <c r="AQ13" s="3">
        <v>13150</v>
      </c>
      <c r="AR13" s="4">
        <f t="shared" si="13"/>
        <v>279.78723404255317</v>
      </c>
      <c r="AS13" s="6" t="s">
        <v>35</v>
      </c>
      <c r="AT13" s="6">
        <v>61</v>
      </c>
      <c r="AU13" s="6">
        <v>13400</v>
      </c>
      <c r="AV13" s="6">
        <f t="shared" si="14"/>
        <v>219.67213114754099</v>
      </c>
    </row>
    <row r="14" spans="1:48">
      <c r="A14" s="3">
        <v>12</v>
      </c>
      <c r="B14" s="3">
        <v>1</v>
      </c>
      <c r="C14" s="3">
        <v>12</v>
      </c>
      <c r="D14" s="4">
        <f>'IADC Data'!F13</f>
        <v>3.9791666666642413</v>
      </c>
      <c r="E14" s="5">
        <f>'IADC Data'!G13</f>
        <v>1810</v>
      </c>
      <c r="F14" s="5">
        <f t="shared" si="0"/>
        <v>454.86910994792123</v>
      </c>
      <c r="G14" s="4">
        <f>'IADC Data'!J13</f>
        <v>1.8541666666642413</v>
      </c>
      <c r="H14" s="5">
        <f t="shared" si="1"/>
        <v>1810</v>
      </c>
      <c r="I14" s="5">
        <f t="shared" si="2"/>
        <v>976.1797752821758</v>
      </c>
      <c r="J14" s="4">
        <f>'IADC Data'!M13</f>
        <v>2.8333333333357587</v>
      </c>
      <c r="K14" s="5">
        <f>'IADC Data'!N13</f>
        <v>3520</v>
      </c>
      <c r="L14" s="5">
        <f t="shared" si="3"/>
        <v>603.52941176418926</v>
      </c>
      <c r="M14" s="4">
        <f>'IADC Data'!Q13</f>
        <v>3.0625</v>
      </c>
      <c r="N14" s="5">
        <f t="shared" si="4"/>
        <v>3520</v>
      </c>
      <c r="O14" s="5">
        <f t="shared" si="5"/>
        <v>1149.3877551020407</v>
      </c>
      <c r="P14" s="4">
        <f>'IADC Data'!T13</f>
        <v>7.375</v>
      </c>
      <c r="Q14" s="3">
        <f>'IADC Data'!U13</f>
        <v>8445</v>
      </c>
      <c r="R14" s="5">
        <f t="shared" si="6"/>
        <v>667.79661016949149</v>
      </c>
      <c r="S14" s="4">
        <f>'IADC Data'!X13</f>
        <v>4.125</v>
      </c>
      <c r="T14" s="5">
        <f t="shared" si="7"/>
        <v>8445</v>
      </c>
      <c r="U14" s="5">
        <f t="shared" si="8"/>
        <v>2047.2727272727273</v>
      </c>
      <c r="V14" s="4">
        <f>'IADC Data'!AA13</f>
        <v>9.46875</v>
      </c>
      <c r="W14" s="3">
        <f>'IADC Data'!AB13</f>
        <v>10600</v>
      </c>
      <c r="X14" s="5">
        <f t="shared" si="15"/>
        <v>227.59075907590758</v>
      </c>
      <c r="Y14" s="4">
        <f>'IADC Data'!AE13</f>
        <v>6.3541666666642413</v>
      </c>
      <c r="Z14" s="5">
        <f t="shared" si="9"/>
        <v>10600</v>
      </c>
      <c r="AA14" s="5">
        <f t="shared" si="16"/>
        <v>1668.1967213121122</v>
      </c>
      <c r="AB14" s="4">
        <f>'IADC Data'!AH13</f>
        <v>3.7708333333357587</v>
      </c>
      <c r="AC14" s="3">
        <f>'IADC Data'!AI13</f>
        <v>13302</v>
      </c>
      <c r="AD14" s="5">
        <f t="shared" si="17"/>
        <v>716.55248618738449</v>
      </c>
      <c r="AE14" s="4">
        <f>'IADC Data'!AL13</f>
        <v>7.6770833333357587</v>
      </c>
      <c r="AF14" s="5">
        <f t="shared" si="10"/>
        <v>13302</v>
      </c>
      <c r="AG14" s="5">
        <f t="shared" si="18"/>
        <v>1732.6892808678379</v>
      </c>
      <c r="AH14" s="4">
        <f>'IADC Data'!AO13</f>
        <v>13.166666666664241</v>
      </c>
      <c r="AI14" s="3">
        <f>'IADC Data'!AP13</f>
        <v>15563</v>
      </c>
      <c r="AJ14" s="5">
        <f t="shared" si="11"/>
        <v>171.7215189873734</v>
      </c>
      <c r="AK14" s="3">
        <v>64.2</v>
      </c>
      <c r="AL14" s="3">
        <v>12</v>
      </c>
      <c r="AM14" s="3">
        <f t="shared" si="12"/>
        <v>76.2</v>
      </c>
      <c r="AN14" s="7"/>
      <c r="AO14" s="7"/>
      <c r="AP14" s="7"/>
      <c r="AQ14" s="3">
        <v>15563</v>
      </c>
      <c r="AR14" s="4">
        <f t="shared" si="13"/>
        <v>204.23884514435696</v>
      </c>
      <c r="AS14" s="6" t="s">
        <v>37</v>
      </c>
      <c r="AT14" s="6">
        <v>74</v>
      </c>
      <c r="AU14" s="6">
        <v>15203</v>
      </c>
      <c r="AV14" s="6">
        <f t="shared" si="14"/>
        <v>205.44594594594594</v>
      </c>
    </row>
    <row r="15" spans="1:48">
      <c r="A15" s="3">
        <v>13</v>
      </c>
      <c r="B15" s="3">
        <v>1</v>
      </c>
      <c r="C15" s="3">
        <v>13</v>
      </c>
      <c r="D15" s="4">
        <f>'IADC Data'!F14</f>
        <v>3.25</v>
      </c>
      <c r="E15" s="5">
        <f>'IADC Data'!G14</f>
        <v>1712</v>
      </c>
      <c r="F15" s="5">
        <f t="shared" si="0"/>
        <v>526.76923076923072</v>
      </c>
      <c r="G15" s="4">
        <f>'IADC Data'!J14</f>
        <v>1.8020833333357587</v>
      </c>
      <c r="H15" s="5">
        <f t="shared" si="1"/>
        <v>1712</v>
      </c>
      <c r="I15" s="5">
        <f t="shared" si="2"/>
        <v>950.0115606923631</v>
      </c>
      <c r="J15" s="4">
        <f>'IADC Data'!M14</f>
        <v>2.6458333333284827</v>
      </c>
      <c r="K15" s="5">
        <f>'IADC Data'!N14</f>
        <v>3255</v>
      </c>
      <c r="L15" s="5">
        <f t="shared" si="3"/>
        <v>583.18110236327391</v>
      </c>
      <c r="M15" s="4">
        <f>'IADC Data'!Q14</f>
        <v>3.5416666666715173</v>
      </c>
      <c r="N15" s="5">
        <f t="shared" si="4"/>
        <v>3255</v>
      </c>
      <c r="O15" s="5">
        <f t="shared" si="5"/>
        <v>919.05882352815308</v>
      </c>
      <c r="P15" s="4">
        <f>'IADC Data'!T14</f>
        <v>9.1875</v>
      </c>
      <c r="Q15" s="3">
        <f>'IADC Data'!U14</f>
        <v>8099</v>
      </c>
      <c r="R15" s="5">
        <f t="shared" si="6"/>
        <v>527.23809523809518</v>
      </c>
      <c r="S15" s="4">
        <f>'IADC Data'!X14</f>
        <v>5.15625</v>
      </c>
      <c r="T15" s="5">
        <f t="shared" si="7"/>
        <v>8099</v>
      </c>
      <c r="U15" s="5">
        <f t="shared" si="8"/>
        <v>1570.7151515151515</v>
      </c>
      <c r="V15" s="4">
        <f>'IADC Data'!AA14</f>
        <v>2.2083333333284827</v>
      </c>
      <c r="W15" s="3">
        <f>'IADC Data'!AB14</f>
        <v>9969</v>
      </c>
      <c r="X15" s="5">
        <f t="shared" si="15"/>
        <v>846.79245283204864</v>
      </c>
      <c r="Y15" s="4">
        <f>'IADC Data'!AE14</f>
        <v>3.9375</v>
      </c>
      <c r="Z15" s="5">
        <f t="shared" si="9"/>
        <v>9969</v>
      </c>
      <c r="AA15" s="5">
        <f t="shared" si="16"/>
        <v>2531.8095238095239</v>
      </c>
      <c r="AB15" s="4">
        <f>'IADC Data'!AH14</f>
        <v>2.1979166666715173</v>
      </c>
      <c r="AC15" s="3">
        <f>'IADC Data'!AI14</f>
        <v>11696</v>
      </c>
      <c r="AD15" s="5">
        <f t="shared" si="17"/>
        <v>785.74407582764979</v>
      </c>
      <c r="AE15" s="4">
        <f>'IADC Data'!AL14</f>
        <v>4.90625</v>
      </c>
      <c r="AF15" s="5">
        <f t="shared" si="10"/>
        <v>11696</v>
      </c>
      <c r="AG15" s="5">
        <f t="shared" si="18"/>
        <v>2383.8980891719743</v>
      </c>
      <c r="AH15" s="4" t="str">
        <f>'IADC Data'!AO14</f>
        <v>N/A</v>
      </c>
      <c r="AI15" s="3" t="str">
        <f>'IADC Data'!AP14</f>
        <v>N/A</v>
      </c>
      <c r="AJ15" s="3" t="s">
        <v>65</v>
      </c>
      <c r="AK15" s="3">
        <v>33.9</v>
      </c>
      <c r="AL15" s="3">
        <v>7.6</v>
      </c>
      <c r="AM15" s="3">
        <f t="shared" si="12"/>
        <v>41.5</v>
      </c>
      <c r="AN15" s="7" t="e">
        <f>#REF!*75000</f>
        <v>#REF!</v>
      </c>
      <c r="AO15" s="7" t="e">
        <f>(#REF!*(30600*'[9]Summary '!$H$1))*0.9</f>
        <v>#REF!</v>
      </c>
      <c r="AP15" s="7" t="e">
        <f>(#REF!*(30600*0.65))*0.1</f>
        <v>#REF!</v>
      </c>
      <c r="AQ15" s="3">
        <v>11696</v>
      </c>
      <c r="AR15" s="4">
        <f t="shared" si="13"/>
        <v>281.8313253012048</v>
      </c>
      <c r="AS15" s="6" t="s">
        <v>39</v>
      </c>
      <c r="AT15" s="6">
        <v>58.3</v>
      </c>
      <c r="AU15" s="6">
        <v>11800</v>
      </c>
      <c r="AV15" s="6">
        <f t="shared" si="14"/>
        <v>202.40137221269299</v>
      </c>
    </row>
    <row r="16" spans="1:48">
      <c r="A16" s="3">
        <v>14</v>
      </c>
      <c r="B16" s="3">
        <v>1</v>
      </c>
      <c r="C16" s="3">
        <v>14</v>
      </c>
      <c r="D16" s="4">
        <f>'IADC Data'!F15</f>
        <v>2.4375</v>
      </c>
      <c r="E16" s="5">
        <f>'IADC Data'!G15</f>
        <v>1867</v>
      </c>
      <c r="F16" s="5">
        <f t="shared" si="0"/>
        <v>765.9487179487179</v>
      </c>
      <c r="G16" s="4">
        <f>'IADC Data'!J15</f>
        <v>1.7604166666642413</v>
      </c>
      <c r="H16" s="5">
        <f t="shared" si="1"/>
        <v>1867</v>
      </c>
      <c r="I16" s="5">
        <f t="shared" si="2"/>
        <v>1060.5443786996859</v>
      </c>
      <c r="J16" s="4">
        <f>'IADC Data'!M15</f>
        <v>2.28125</v>
      </c>
      <c r="K16" s="5">
        <f>'IADC Data'!N15</f>
        <v>3445</v>
      </c>
      <c r="L16" s="5">
        <f t="shared" si="3"/>
        <v>691.72602739726028</v>
      </c>
      <c r="M16" s="4">
        <f>'IADC Data'!Q15</f>
        <v>2.625</v>
      </c>
      <c r="N16" s="5">
        <f t="shared" si="4"/>
        <v>3445</v>
      </c>
      <c r="O16" s="5">
        <f t="shared" si="5"/>
        <v>1312.3809523809523</v>
      </c>
      <c r="P16" s="4">
        <f>'IADC Data'!T15</f>
        <v>9.3541666666715173</v>
      </c>
      <c r="Q16" s="3">
        <f>'IADC Data'!U15</f>
        <v>7840</v>
      </c>
      <c r="R16" s="5">
        <f t="shared" si="6"/>
        <v>469.84409799530204</v>
      </c>
      <c r="S16" s="4">
        <f>'IADC Data'!X15</f>
        <v>3.6458333333284827</v>
      </c>
      <c r="T16" s="5">
        <f t="shared" si="7"/>
        <v>7840</v>
      </c>
      <c r="U16" s="5">
        <f t="shared" si="8"/>
        <v>2150.4000000028609</v>
      </c>
      <c r="V16" s="4">
        <f>'IADC Data'!AA15</f>
        <v>1.96875</v>
      </c>
      <c r="W16" s="3">
        <f>'IADC Data'!AB15</f>
        <v>9662</v>
      </c>
      <c r="X16" s="5">
        <f t="shared" si="15"/>
        <v>925.46031746031747</v>
      </c>
      <c r="Y16" s="4">
        <f>'IADC Data'!AE15</f>
        <v>3.8020833333357587</v>
      </c>
      <c r="Z16" s="5">
        <f t="shared" si="9"/>
        <v>9662</v>
      </c>
      <c r="AA16" s="5">
        <f t="shared" si="16"/>
        <v>2541.2383561627626</v>
      </c>
      <c r="AB16" s="4">
        <f>'IADC Data'!AH15</f>
        <v>2.5520833333357587</v>
      </c>
      <c r="AC16" s="3">
        <f>'IADC Data'!AI15</f>
        <v>12120</v>
      </c>
      <c r="AD16" s="5">
        <f t="shared" si="17"/>
        <v>963.13469387663577</v>
      </c>
      <c r="AE16" s="4">
        <f>'IADC Data'!AL15</f>
        <v>3.3333333333284827</v>
      </c>
      <c r="AF16" s="5">
        <f t="shared" si="10"/>
        <v>12120</v>
      </c>
      <c r="AG16" s="5">
        <f t="shared" si="18"/>
        <v>3636.000000005291</v>
      </c>
      <c r="AH16" s="4" t="str">
        <f>'IADC Data'!AO15</f>
        <v>N/A</v>
      </c>
      <c r="AI16" s="3" t="str">
        <f>'IADC Data'!AP15</f>
        <v>N/A</v>
      </c>
      <c r="AJ16" s="3" t="s">
        <v>65</v>
      </c>
      <c r="AK16" s="3">
        <v>30.6</v>
      </c>
      <c r="AL16" s="3">
        <v>8.6</v>
      </c>
      <c r="AM16" s="3">
        <f t="shared" si="12"/>
        <v>39.200000000000003</v>
      </c>
      <c r="AN16" s="7" t="e">
        <f>#REF!*75000</f>
        <v>#REF!</v>
      </c>
      <c r="AO16" s="7" t="e">
        <f>(#REF!*(30600*'[9]Summary '!$H$1))*0.9</f>
        <v>#REF!</v>
      </c>
      <c r="AP16" s="7" t="e">
        <f>(#REF!*(30600*0.65))*0.1</f>
        <v>#REF!</v>
      </c>
      <c r="AQ16" s="3">
        <v>12120</v>
      </c>
      <c r="AR16" s="4">
        <f t="shared" si="13"/>
        <v>309.18367346938771</v>
      </c>
      <c r="AS16" s="6" t="s">
        <v>41</v>
      </c>
      <c r="AT16" s="6">
        <v>59.5</v>
      </c>
      <c r="AU16" s="6">
        <v>12400</v>
      </c>
      <c r="AV16" s="6">
        <f t="shared" si="14"/>
        <v>208.40336134453781</v>
      </c>
    </row>
    <row r="17" spans="1:48">
      <c r="A17" s="3">
        <v>15</v>
      </c>
      <c r="B17" s="3">
        <v>1</v>
      </c>
      <c r="C17" s="3">
        <v>15</v>
      </c>
      <c r="D17" s="4">
        <f>'IADC Data'!F16</f>
        <v>4.2708333333357587</v>
      </c>
      <c r="E17" s="5">
        <f>'IADC Data'!G16</f>
        <v>1804</v>
      </c>
      <c r="F17" s="5">
        <f t="shared" si="0"/>
        <v>422.39999999976015</v>
      </c>
      <c r="G17" s="4">
        <f>'IADC Data'!J16</f>
        <v>1.8541666666642413</v>
      </c>
      <c r="H17" s="5">
        <f t="shared" si="1"/>
        <v>1804</v>
      </c>
      <c r="I17" s="5">
        <f t="shared" si="2"/>
        <v>972.94382022599177</v>
      </c>
      <c r="J17" s="4">
        <f>'IADC Data'!M16</f>
        <v>2.8645833333357587</v>
      </c>
      <c r="K17" s="5">
        <f>'IADC Data'!N16</f>
        <v>3433</v>
      </c>
      <c r="L17" s="5">
        <f t="shared" si="3"/>
        <v>568.66909090860941</v>
      </c>
      <c r="M17" s="4">
        <f>'IADC Data'!Q16</f>
        <v>2.9583333333284827</v>
      </c>
      <c r="N17" s="5">
        <f t="shared" si="4"/>
        <v>3433</v>
      </c>
      <c r="O17" s="5">
        <f t="shared" si="5"/>
        <v>1160.4507042272548</v>
      </c>
      <c r="P17" s="4">
        <f>'IADC Data'!T16</f>
        <v>10.479166666671517</v>
      </c>
      <c r="Q17" s="3">
        <f>'IADC Data'!U16</f>
        <v>7900</v>
      </c>
      <c r="R17" s="5">
        <f t="shared" si="6"/>
        <v>426.27435387654225</v>
      </c>
      <c r="S17" s="4">
        <f>'IADC Data'!X16</f>
        <v>4.7083333333284827</v>
      </c>
      <c r="T17" s="5">
        <f t="shared" si="7"/>
        <v>7900</v>
      </c>
      <c r="U17" s="5">
        <f t="shared" si="8"/>
        <v>1677.876106196419</v>
      </c>
      <c r="V17" s="4">
        <f>'IADC Data'!AA16</f>
        <v>2.6979166666715173</v>
      </c>
      <c r="W17" s="3">
        <f>'IADC Data'!AB16</f>
        <v>9857</v>
      </c>
      <c r="X17" s="5">
        <f t="shared" si="15"/>
        <v>725.37451737321317</v>
      </c>
      <c r="Y17" s="4">
        <f>'IADC Data'!AE16</f>
        <v>4.21875</v>
      </c>
      <c r="Z17" s="5">
        <f t="shared" si="9"/>
        <v>9857</v>
      </c>
      <c r="AA17" s="5">
        <f t="shared" si="16"/>
        <v>2336.474074074074</v>
      </c>
      <c r="AB17" s="4">
        <f>'IADC Data'!AH16</f>
        <v>3.8125</v>
      </c>
      <c r="AC17" s="3">
        <f>'IADC Data'!AI16</f>
        <v>12367</v>
      </c>
      <c r="AD17" s="5">
        <f t="shared" si="17"/>
        <v>658.36065573770497</v>
      </c>
      <c r="AE17" s="4">
        <f>'IADC Data'!AL16</f>
        <v>6.1875</v>
      </c>
      <c r="AF17" s="5">
        <f t="shared" si="10"/>
        <v>12367</v>
      </c>
      <c r="AG17" s="5">
        <f t="shared" si="18"/>
        <v>1998.7070707070707</v>
      </c>
      <c r="AH17" s="4" t="str">
        <f>'IADC Data'!AO16</f>
        <v>N/A</v>
      </c>
      <c r="AI17" s="3" t="str">
        <f>'IADC Data'!AP16</f>
        <v>N/A</v>
      </c>
      <c r="AJ17" s="3" t="s">
        <v>65</v>
      </c>
      <c r="AK17" s="3">
        <v>37.799999999999997</v>
      </c>
      <c r="AL17" s="3">
        <v>8.9</v>
      </c>
      <c r="AM17" s="3">
        <f t="shared" si="12"/>
        <v>46.699999999999996</v>
      </c>
      <c r="AN17" s="7" t="e">
        <f>#REF!*75000</f>
        <v>#REF!</v>
      </c>
      <c r="AO17" s="7" t="e">
        <f>(#REF!*(30600*'[9]Summary '!$H$1))*0.9</f>
        <v>#REF!</v>
      </c>
      <c r="AP17" s="7" t="e">
        <f>(#REF!*(30600*0.65))*0.1</f>
        <v>#REF!</v>
      </c>
      <c r="AQ17" s="3">
        <v>12367</v>
      </c>
      <c r="AR17" s="4">
        <f t="shared" si="13"/>
        <v>264.81798715203428</v>
      </c>
      <c r="AS17" s="6" t="s">
        <v>43</v>
      </c>
      <c r="AT17" s="6">
        <v>59.5</v>
      </c>
      <c r="AU17" s="6">
        <v>12230</v>
      </c>
      <c r="AV17" s="6">
        <f t="shared" si="14"/>
        <v>205.54621848739495</v>
      </c>
    </row>
    <row r="18" spans="1:48">
      <c r="A18" s="3">
        <v>16</v>
      </c>
      <c r="B18" s="3">
        <v>1</v>
      </c>
      <c r="C18" s="3">
        <v>16</v>
      </c>
      <c r="D18" s="4">
        <f>'IADC Data'!F17</f>
        <v>3.3020833333357587</v>
      </c>
      <c r="E18" s="5">
        <f>'IADC Data'!G17</f>
        <v>1602</v>
      </c>
      <c r="F18" s="5">
        <f t="shared" si="0"/>
        <v>485.14826498387077</v>
      </c>
      <c r="G18" s="4">
        <f>'IADC Data'!J17</f>
        <v>13.65625</v>
      </c>
      <c r="H18" s="5">
        <f t="shared" si="1"/>
        <v>1602</v>
      </c>
      <c r="I18" s="5">
        <f t="shared" si="2"/>
        <v>117.30892448512586</v>
      </c>
      <c r="J18" s="4">
        <f>'IADC Data'!M17</f>
        <v>2.25</v>
      </c>
      <c r="K18" s="5">
        <f>'IADC Data'!N17</f>
        <v>3119</v>
      </c>
      <c r="L18" s="5">
        <f t="shared" si="3"/>
        <v>674.22222222222217</v>
      </c>
      <c r="M18" s="4">
        <f>'IADC Data'!Q17</f>
        <v>6.3125</v>
      </c>
      <c r="N18" s="5">
        <f t="shared" si="4"/>
        <v>3119</v>
      </c>
      <c r="O18" s="5">
        <f t="shared" si="5"/>
        <v>494.0990099009901</v>
      </c>
      <c r="P18" s="4">
        <f>'IADC Data'!T17</f>
        <v>8.9375</v>
      </c>
      <c r="Q18" s="3">
        <f>'IADC Data'!U17</f>
        <v>7986</v>
      </c>
      <c r="R18" s="5">
        <f t="shared" si="6"/>
        <v>544.55944055944053</v>
      </c>
      <c r="S18" s="4">
        <f>'IADC Data'!X17</f>
        <v>4.3125</v>
      </c>
      <c r="T18" s="5">
        <f t="shared" si="7"/>
        <v>7986</v>
      </c>
      <c r="U18" s="5">
        <f t="shared" si="8"/>
        <v>1851.8260869565217</v>
      </c>
      <c r="V18" s="4">
        <f>'IADC Data'!AA17</f>
        <v>4.7395833333357587</v>
      </c>
      <c r="W18" s="3">
        <f>'IADC Data'!AB17</f>
        <v>10300</v>
      </c>
      <c r="X18" s="5">
        <f t="shared" si="15"/>
        <v>488.22857142832157</v>
      </c>
      <c r="Y18" s="4">
        <f>'IADC Data'!AE17</f>
        <v>4.0833333333284827</v>
      </c>
      <c r="Z18" s="5">
        <f t="shared" si="9"/>
        <v>10300</v>
      </c>
      <c r="AA18" s="5">
        <f t="shared" si="16"/>
        <v>2522.448979594833</v>
      </c>
      <c r="AB18" s="4">
        <f>'IADC Data'!AH17</f>
        <v>6.5104166666715173</v>
      </c>
      <c r="AC18" s="3">
        <f>'IADC Data'!AI17</f>
        <v>13935</v>
      </c>
      <c r="AD18" s="5">
        <f t="shared" si="17"/>
        <v>558.33599999958403</v>
      </c>
      <c r="AE18" s="4">
        <f>'IADC Data'!AL17</f>
        <v>4.0208333333284827</v>
      </c>
      <c r="AF18" s="5">
        <f t="shared" si="10"/>
        <v>13935</v>
      </c>
      <c r="AG18" s="5">
        <f t="shared" si="18"/>
        <v>3465.6994818694661</v>
      </c>
      <c r="AH18" s="4" t="str">
        <f>'IADC Data'!AO17</f>
        <v>N/A</v>
      </c>
      <c r="AI18" s="3" t="str">
        <f>'IADC Data'!AP17</f>
        <v>N/A</v>
      </c>
      <c r="AJ18" s="3" t="s">
        <v>65</v>
      </c>
      <c r="AK18" s="3">
        <v>48.8</v>
      </c>
      <c r="AL18" s="3">
        <v>7.7</v>
      </c>
      <c r="AM18" s="3">
        <f t="shared" si="12"/>
        <v>56.5</v>
      </c>
      <c r="AN18" s="7" t="e">
        <f>#REF!*75000</f>
        <v>#REF!</v>
      </c>
      <c r="AO18" s="7" t="e">
        <f>(#REF!*(30600*'[9]Summary '!$H$1))*0.9</f>
        <v>#REF!</v>
      </c>
      <c r="AP18" s="7" t="e">
        <f>(#REF!*(30600*0.65))*0.1</f>
        <v>#REF!</v>
      </c>
      <c r="AQ18" s="3">
        <v>13935</v>
      </c>
      <c r="AR18" s="4">
        <f t="shared" si="13"/>
        <v>246.63716814159292</v>
      </c>
      <c r="AS18" s="6" t="s">
        <v>45</v>
      </c>
      <c r="AT18" s="6">
        <v>59</v>
      </c>
      <c r="AU18" s="6">
        <v>13260</v>
      </c>
      <c r="AV18" s="6">
        <f t="shared" si="14"/>
        <v>224.74576271186442</v>
      </c>
    </row>
    <row r="19" spans="1:48">
      <c r="A19" s="3">
        <v>17</v>
      </c>
      <c r="B19" s="3">
        <v>2</v>
      </c>
      <c r="C19" s="3">
        <v>17</v>
      </c>
      <c r="D19" s="4">
        <f>'IADC Data'!F18</f>
        <v>3.7604166666642413</v>
      </c>
      <c r="E19" s="5">
        <f>'IADC Data'!G18</f>
        <v>1627</v>
      </c>
      <c r="F19" s="5">
        <f t="shared" si="0"/>
        <v>432.66481994487737</v>
      </c>
      <c r="G19" s="4">
        <f>'IADC Data'!J18</f>
        <v>6.3645833333357587</v>
      </c>
      <c r="H19" s="5">
        <f t="shared" si="1"/>
        <v>1627</v>
      </c>
      <c r="I19" s="5">
        <f t="shared" si="2"/>
        <v>255.63338788860963</v>
      </c>
      <c r="J19" s="4">
        <f>'IADC Data'!M18</f>
        <v>3.3854166666642413</v>
      </c>
      <c r="K19" s="5">
        <f>'IADC Data'!N18</f>
        <v>3070</v>
      </c>
      <c r="L19" s="5">
        <f t="shared" si="3"/>
        <v>426.24000000030537</v>
      </c>
      <c r="M19" s="4">
        <f>'IADC Data'!Q18</f>
        <v>4.3333333333357587</v>
      </c>
      <c r="N19" s="5">
        <f t="shared" si="4"/>
        <v>3070</v>
      </c>
      <c r="O19" s="5">
        <f t="shared" si="5"/>
        <v>708.46153846114191</v>
      </c>
      <c r="P19" s="4">
        <f>'IADC Data'!T18</f>
        <v>6.0208333333284827</v>
      </c>
      <c r="Q19" s="3">
        <f>'IADC Data'!U18</f>
        <v>7366</v>
      </c>
      <c r="R19" s="5">
        <f t="shared" si="6"/>
        <v>713.52249135005582</v>
      </c>
      <c r="S19" s="4">
        <f>'IADC Data'!X18</f>
        <v>6.0104166666715173</v>
      </c>
      <c r="T19" s="5">
        <f t="shared" si="7"/>
        <v>7366</v>
      </c>
      <c r="U19" s="5">
        <f t="shared" si="8"/>
        <v>1225.5389947997041</v>
      </c>
      <c r="V19" s="4">
        <f>'IADC Data'!AA18</f>
        <v>7.2291666666642413</v>
      </c>
      <c r="W19" s="3">
        <f>'IADC Data'!AB18</f>
        <v>9100</v>
      </c>
      <c r="X19" s="5">
        <f t="shared" si="15"/>
        <v>239.86167146982112</v>
      </c>
      <c r="Y19" s="4">
        <f>'IADC Data'!AE18</f>
        <v>4.53125</v>
      </c>
      <c r="Z19" s="5">
        <f t="shared" si="9"/>
        <v>9100</v>
      </c>
      <c r="AA19" s="5">
        <f t="shared" si="16"/>
        <v>2008.2758620689656</v>
      </c>
      <c r="AB19" s="4">
        <f>'IADC Data'!AH18</f>
        <v>2.6354166666642413</v>
      </c>
      <c r="AC19" s="3">
        <f>'IADC Data'!AI18</f>
        <v>11570</v>
      </c>
      <c r="AD19" s="5">
        <f t="shared" si="17"/>
        <v>937.23320158189017</v>
      </c>
      <c r="AE19" s="4">
        <f>'IADC Data'!AL18</f>
        <v>7.7708333333357587</v>
      </c>
      <c r="AF19" s="5">
        <f t="shared" si="10"/>
        <v>11570</v>
      </c>
      <c r="AG19" s="5">
        <f t="shared" si="18"/>
        <v>1488.9008042890796</v>
      </c>
      <c r="AH19" s="4" t="str">
        <f>'IADC Data'!AO18</f>
        <v>N/A</v>
      </c>
      <c r="AI19" s="3" t="str">
        <f>'IADC Data'!AP18</f>
        <v>N/A</v>
      </c>
      <c r="AJ19" s="3" t="s">
        <v>65</v>
      </c>
      <c r="AK19" s="3">
        <v>44.7</v>
      </c>
      <c r="AL19" s="3">
        <v>11.8</v>
      </c>
      <c r="AM19" s="3">
        <f t="shared" si="12"/>
        <v>56.5</v>
      </c>
      <c r="AN19" s="7"/>
      <c r="AO19" s="7"/>
      <c r="AP19" s="7"/>
      <c r="AQ19" s="3">
        <v>11571</v>
      </c>
      <c r="AR19" s="4">
        <f t="shared" si="13"/>
        <v>204.79646017699116</v>
      </c>
      <c r="AS19" s="6" t="s">
        <v>47</v>
      </c>
      <c r="AT19" s="6">
        <v>61.6</v>
      </c>
      <c r="AU19" s="6">
        <v>11576</v>
      </c>
      <c r="AV19" s="6">
        <f t="shared" si="14"/>
        <v>187.9220779220779</v>
      </c>
    </row>
    <row r="20" spans="1:48">
      <c r="A20" s="3">
        <v>18</v>
      </c>
      <c r="B20" s="3">
        <v>2</v>
      </c>
      <c r="C20" s="3">
        <v>18</v>
      </c>
      <c r="D20" s="4">
        <f>'IADC Data'!F19</f>
        <v>3.6354166666642413</v>
      </c>
      <c r="E20" s="5">
        <f>'IADC Data'!G19</f>
        <v>1585</v>
      </c>
      <c r="F20" s="5">
        <f t="shared" si="0"/>
        <v>435.98853868223927</v>
      </c>
      <c r="G20" s="4">
        <f>'IADC Data'!J19</f>
        <v>2.03125</v>
      </c>
      <c r="H20" s="5">
        <f t="shared" si="1"/>
        <v>1585</v>
      </c>
      <c r="I20" s="5">
        <f t="shared" si="2"/>
        <v>780.30769230769226</v>
      </c>
      <c r="J20" s="4">
        <f>'IADC Data'!M19</f>
        <v>2.46875</v>
      </c>
      <c r="K20" s="5">
        <f>'IADC Data'!N19</f>
        <v>3148</v>
      </c>
      <c r="L20" s="5">
        <f t="shared" si="3"/>
        <v>633.11392405063293</v>
      </c>
      <c r="M20" s="4">
        <f>'IADC Data'!Q19</f>
        <v>3.2916666666715173</v>
      </c>
      <c r="N20" s="5">
        <f t="shared" si="4"/>
        <v>3148</v>
      </c>
      <c r="O20" s="5">
        <f t="shared" si="5"/>
        <v>956.3544303783375</v>
      </c>
      <c r="P20" s="4">
        <f>'IADC Data'!T19</f>
        <v>5.65625</v>
      </c>
      <c r="Q20" s="3">
        <f>'IADC Data'!U19</f>
        <v>7370</v>
      </c>
      <c r="R20" s="5">
        <f t="shared" si="6"/>
        <v>746.43093922651929</v>
      </c>
      <c r="S20" s="4">
        <f>'IADC Data'!X19</f>
        <v>4.5</v>
      </c>
      <c r="T20" s="5">
        <f t="shared" si="7"/>
        <v>7370</v>
      </c>
      <c r="U20" s="5">
        <f t="shared" si="8"/>
        <v>1637.7777777777778</v>
      </c>
      <c r="V20" s="4">
        <f>'IADC Data'!AA19</f>
        <v>1.28125</v>
      </c>
      <c r="W20" s="3">
        <f>'IADC Data'!AB19</f>
        <v>8748</v>
      </c>
      <c r="X20" s="5">
        <f t="shared" si="15"/>
        <v>1075.5121951219512</v>
      </c>
      <c r="Y20" s="4">
        <f>'IADC Data'!AE19</f>
        <v>3.4583333333284827</v>
      </c>
      <c r="Z20" s="5">
        <f t="shared" si="9"/>
        <v>8748</v>
      </c>
      <c r="AA20" s="5">
        <f t="shared" si="16"/>
        <v>2529.5421686782465</v>
      </c>
      <c r="AB20" s="4">
        <f>'IADC Data'!AH19</f>
        <v>2.0833333333357587</v>
      </c>
      <c r="AC20" s="3">
        <f>'IADC Data'!AI19</f>
        <v>11140</v>
      </c>
      <c r="AD20" s="5">
        <f t="shared" si="17"/>
        <v>1148.1599999986634</v>
      </c>
      <c r="AE20" s="4">
        <f>'IADC Data'!AL19</f>
        <v>4.375</v>
      </c>
      <c r="AF20" s="5">
        <f t="shared" si="10"/>
        <v>11140</v>
      </c>
      <c r="AG20" s="5">
        <f t="shared" si="18"/>
        <v>2546.2857142857142</v>
      </c>
      <c r="AH20" s="4" t="str">
        <f>'IADC Data'!AO19</f>
        <v>N/A</v>
      </c>
      <c r="AI20" s="3" t="str">
        <f>'IADC Data'!AP19</f>
        <v>N/A</v>
      </c>
      <c r="AJ20" s="3" t="s">
        <v>65</v>
      </c>
      <c r="AK20" s="3">
        <v>27.8</v>
      </c>
      <c r="AL20" s="3">
        <v>7.5</v>
      </c>
      <c r="AM20" s="3">
        <f t="shared" si="12"/>
        <v>35.299999999999997</v>
      </c>
      <c r="AN20" s="7" t="e">
        <f>#REF!*75000</f>
        <v>#REF!</v>
      </c>
      <c r="AO20" s="7" t="e">
        <f>(#REF!*(30600*'[9]Summary '!$H$1))*0.9</f>
        <v>#REF!</v>
      </c>
      <c r="AP20" s="7" t="e">
        <f>(#REF!*(30600*0.65))*0.1</f>
        <v>#REF!</v>
      </c>
      <c r="AQ20" s="3">
        <v>11140</v>
      </c>
      <c r="AR20" s="4">
        <f t="shared" si="13"/>
        <v>315.58073654390938</v>
      </c>
      <c r="AS20" s="6" t="s">
        <v>49</v>
      </c>
      <c r="AT20" s="6">
        <v>67</v>
      </c>
      <c r="AU20" s="6">
        <v>11126</v>
      </c>
      <c r="AV20" s="6">
        <f t="shared" si="14"/>
        <v>166.0597014925373</v>
      </c>
    </row>
    <row r="21" spans="1:48">
      <c r="A21" s="3">
        <v>19</v>
      </c>
      <c r="B21" s="3">
        <v>2</v>
      </c>
      <c r="C21" s="3">
        <v>19</v>
      </c>
      <c r="D21" s="4">
        <f>'IADC Data'!F20</f>
        <v>3.40625</v>
      </c>
      <c r="E21" s="5">
        <f>'IADC Data'!G20</f>
        <v>1513</v>
      </c>
      <c r="F21" s="5">
        <f t="shared" si="0"/>
        <v>444.18348623853211</v>
      </c>
      <c r="G21" s="4">
        <f>'IADC Data'!J20</f>
        <v>5.2083333333284827</v>
      </c>
      <c r="H21" s="5">
        <f t="shared" si="1"/>
        <v>1513</v>
      </c>
      <c r="I21" s="5">
        <f t="shared" si="2"/>
        <v>290.49600000027056</v>
      </c>
      <c r="J21" s="4">
        <f>'IADC Data'!M20</f>
        <v>13.34375</v>
      </c>
      <c r="K21" s="5">
        <f>'IADC Data'!N20</f>
        <v>2401</v>
      </c>
      <c r="L21" s="5">
        <f t="shared" si="3"/>
        <v>66.548009367681502</v>
      </c>
      <c r="M21" s="4">
        <f>'IADC Data'!Q20</f>
        <v>16.822916666671517</v>
      </c>
      <c r="N21" s="5">
        <f t="shared" si="4"/>
        <v>2401</v>
      </c>
      <c r="O21" s="5">
        <f t="shared" si="5"/>
        <v>142.72198142410747</v>
      </c>
      <c r="P21" s="4">
        <f>'IADC Data'!T20</f>
        <v>6.2083333333284827</v>
      </c>
      <c r="Q21" s="3">
        <f>'IADC Data'!U20</f>
        <v>7220</v>
      </c>
      <c r="R21" s="5">
        <f t="shared" si="6"/>
        <v>776.21476510127764</v>
      </c>
      <c r="S21" s="4">
        <f>'IADC Data'!X20</f>
        <v>4.4583333333357587</v>
      </c>
      <c r="T21" s="5">
        <f t="shared" si="7"/>
        <v>7220</v>
      </c>
      <c r="U21" s="5">
        <f t="shared" si="8"/>
        <v>1619.4392523355675</v>
      </c>
      <c r="V21" s="4">
        <f>'IADC Data'!AA20</f>
        <v>2.5833333333357587</v>
      </c>
      <c r="W21" s="3">
        <f>'IADC Data'!AB20</f>
        <v>8970</v>
      </c>
      <c r="X21" s="5">
        <f t="shared" si="15"/>
        <v>677.41935483807367</v>
      </c>
      <c r="Y21" s="4">
        <f>'IADC Data'!AE20</f>
        <v>4.9479166666642413</v>
      </c>
      <c r="Z21" s="5">
        <f t="shared" si="9"/>
        <v>8970</v>
      </c>
      <c r="AA21" s="5">
        <f t="shared" si="16"/>
        <v>1812.8842105272045</v>
      </c>
      <c r="AB21" s="4">
        <f>'IADC Data'!AH20</f>
        <v>2.0104166666642413</v>
      </c>
      <c r="AC21" s="3">
        <f>'IADC Data'!AI20</f>
        <v>11265</v>
      </c>
      <c r="AD21" s="5">
        <f t="shared" si="17"/>
        <v>1141.5544041464548</v>
      </c>
      <c r="AE21" s="4">
        <f>'IADC Data'!AL20</f>
        <v>6.5104166666715173</v>
      </c>
      <c r="AF21" s="5">
        <f t="shared" si="10"/>
        <v>11265</v>
      </c>
      <c r="AG21" s="5">
        <f t="shared" si="18"/>
        <v>1730.3039999987109</v>
      </c>
      <c r="AH21" s="4" t="str">
        <f>'IADC Data'!AO20</f>
        <v>N/A</v>
      </c>
      <c r="AI21" s="3" t="str">
        <f>'IADC Data'!AP20</f>
        <v>N/A</v>
      </c>
      <c r="AJ21" s="3" t="s">
        <v>65</v>
      </c>
      <c r="AK21" s="3">
        <v>58.8</v>
      </c>
      <c r="AL21" s="3">
        <v>10.199999999999999</v>
      </c>
      <c r="AM21" s="3">
        <f t="shared" si="12"/>
        <v>69</v>
      </c>
      <c r="AN21" s="7"/>
      <c r="AO21" s="7"/>
      <c r="AP21" s="7"/>
      <c r="AQ21" s="3">
        <v>11266</v>
      </c>
      <c r="AR21" s="4">
        <f t="shared" si="13"/>
        <v>163.27536231884059</v>
      </c>
      <c r="AS21" s="6" t="s">
        <v>16</v>
      </c>
      <c r="AT21" s="6">
        <v>67.099999999999994</v>
      </c>
      <c r="AU21" s="6">
        <v>11258</v>
      </c>
      <c r="AV21" s="6">
        <f t="shared" si="14"/>
        <v>167.77943368107304</v>
      </c>
    </row>
    <row r="22" spans="1:48">
      <c r="A22" s="3">
        <v>20</v>
      </c>
      <c r="B22" s="3">
        <v>2</v>
      </c>
      <c r="C22" s="3">
        <v>20</v>
      </c>
      <c r="D22" s="4">
        <f>'IADC Data'!F21</f>
        <v>3.1041666666715173</v>
      </c>
      <c r="E22" s="5">
        <f>'IADC Data'!G21</f>
        <v>1748</v>
      </c>
      <c r="F22" s="5">
        <f t="shared" si="0"/>
        <v>563.11409395885164</v>
      </c>
      <c r="G22" s="4">
        <f>'IADC Data'!J21</f>
        <v>5.3229166666642413</v>
      </c>
      <c r="H22" s="5">
        <f t="shared" si="1"/>
        <v>1748</v>
      </c>
      <c r="I22" s="5">
        <f t="shared" si="2"/>
        <v>328.39138943263492</v>
      </c>
      <c r="J22" s="4">
        <f>'IADC Data'!M21</f>
        <v>3.1458333333357587</v>
      </c>
      <c r="K22" s="5">
        <f>'IADC Data'!N21</f>
        <v>3250</v>
      </c>
      <c r="L22" s="5">
        <f t="shared" si="3"/>
        <v>477.456953642016</v>
      </c>
      <c r="M22" s="4">
        <f>'IADC Data'!Q21</f>
        <v>8.4166666666642413</v>
      </c>
      <c r="N22" s="5">
        <f t="shared" si="4"/>
        <v>3250</v>
      </c>
      <c r="O22" s="5">
        <f t="shared" si="5"/>
        <v>386.13861386149739</v>
      </c>
      <c r="P22" s="4">
        <f>'IADC Data'!T21</f>
        <v>4.9791666666642413</v>
      </c>
      <c r="Q22" s="3">
        <f>'IADC Data'!U21</f>
        <v>7498</v>
      </c>
      <c r="R22" s="5">
        <f t="shared" si="6"/>
        <v>853.1548117158967</v>
      </c>
      <c r="S22" s="4">
        <f>'IADC Data'!X21</f>
        <v>7.03125</v>
      </c>
      <c r="T22" s="5">
        <f t="shared" si="7"/>
        <v>7498</v>
      </c>
      <c r="U22" s="5">
        <f t="shared" si="8"/>
        <v>1066.3822222222223</v>
      </c>
      <c r="V22" s="4">
        <f>'IADC Data'!AA21</f>
        <v>2.625</v>
      </c>
      <c r="W22" s="3">
        <f>'IADC Data'!AB21</f>
        <v>9210</v>
      </c>
      <c r="X22" s="5">
        <f t="shared" si="15"/>
        <v>652.19047619047615</v>
      </c>
      <c r="Y22" s="4">
        <f>'IADC Data'!AE21</f>
        <v>10.229166666671517</v>
      </c>
      <c r="Z22" s="5">
        <f t="shared" si="9"/>
        <v>9210</v>
      </c>
      <c r="AA22" s="5">
        <f t="shared" si="16"/>
        <v>900.36659877757711</v>
      </c>
      <c r="AB22" s="4">
        <f>'IADC Data'!AH21</f>
        <v>8.8645833333284827</v>
      </c>
      <c r="AC22" s="3">
        <f>'IADC Data'!AI21</f>
        <v>11586</v>
      </c>
      <c r="AD22" s="5">
        <f t="shared" si="17"/>
        <v>268.03290246783172</v>
      </c>
      <c r="AE22" s="4">
        <f>'IADC Data'!AL21</f>
        <v>4.5729166666642413</v>
      </c>
      <c r="AF22" s="5">
        <f t="shared" si="10"/>
        <v>11586</v>
      </c>
      <c r="AG22" s="5">
        <f t="shared" si="18"/>
        <v>2533.6127562655806</v>
      </c>
      <c r="AH22" s="4" t="str">
        <f>'IADC Data'!AO21</f>
        <v>N/A</v>
      </c>
      <c r="AI22" s="3" t="str">
        <f>'IADC Data'!AP21</f>
        <v>N/A</v>
      </c>
      <c r="AJ22" s="3" t="s">
        <v>65</v>
      </c>
      <c r="AK22" s="3">
        <v>53.4</v>
      </c>
      <c r="AL22" s="3">
        <v>14</v>
      </c>
      <c r="AM22" s="3">
        <f t="shared" si="12"/>
        <v>67.400000000000006</v>
      </c>
      <c r="AN22" s="7"/>
      <c r="AO22" s="7"/>
      <c r="AP22" s="7"/>
      <c r="AQ22" s="3">
        <v>11586</v>
      </c>
      <c r="AR22" s="4">
        <f t="shared" si="13"/>
        <v>171.89910979228486</v>
      </c>
      <c r="AS22" s="6" t="s">
        <v>52</v>
      </c>
      <c r="AT22" s="6">
        <v>52</v>
      </c>
      <c r="AU22" s="6">
        <v>11600</v>
      </c>
      <c r="AV22" s="6">
        <f t="shared" si="14"/>
        <v>223.07692307692307</v>
      </c>
    </row>
    <row r="23" spans="1:48">
      <c r="A23" s="3">
        <v>21</v>
      </c>
      <c r="B23" s="3">
        <v>2</v>
      </c>
      <c r="C23" s="3">
        <v>21</v>
      </c>
      <c r="D23" s="4">
        <f>'IADC Data'!F22</f>
        <v>4.78125</v>
      </c>
      <c r="E23" s="5">
        <f>'IADC Data'!G22</f>
        <v>1988</v>
      </c>
      <c r="F23" s="5">
        <f t="shared" si="0"/>
        <v>415.79084967320262</v>
      </c>
      <c r="G23" s="4">
        <f>'IADC Data'!J22</f>
        <v>10.052083333335759</v>
      </c>
      <c r="H23" s="5">
        <f t="shared" si="1"/>
        <v>1988</v>
      </c>
      <c r="I23" s="5">
        <f t="shared" si="2"/>
        <v>197.76994818648078</v>
      </c>
      <c r="J23" s="4">
        <f>'IADC Data'!M22</f>
        <v>5.03125</v>
      </c>
      <c r="K23" s="5">
        <f>'IADC Data'!N22</f>
        <v>3770</v>
      </c>
      <c r="L23" s="5">
        <f t="shared" si="3"/>
        <v>354.18633540372673</v>
      </c>
      <c r="M23" s="4">
        <f>'IADC Data'!Q22</f>
        <v>5.2604166666642413</v>
      </c>
      <c r="N23" s="5">
        <f t="shared" si="4"/>
        <v>3770</v>
      </c>
      <c r="O23" s="5">
        <f t="shared" si="5"/>
        <v>716.67326732706306</v>
      </c>
      <c r="P23" s="4">
        <f>'IADC Data'!T22</f>
        <v>11.354166666671517</v>
      </c>
      <c r="Q23" s="3">
        <f>'IADC Data'!U22</f>
        <v>8430</v>
      </c>
      <c r="R23" s="5">
        <f t="shared" si="6"/>
        <v>410.42201834844849</v>
      </c>
      <c r="S23" s="4">
        <f>'IADC Data'!X22</f>
        <v>6.15625</v>
      </c>
      <c r="T23" s="5">
        <f t="shared" si="7"/>
        <v>8430</v>
      </c>
      <c r="U23" s="5">
        <f t="shared" si="8"/>
        <v>1369.3401015228426</v>
      </c>
      <c r="V23" s="4">
        <f>'IADC Data'!AA22</f>
        <v>2.8854166666642413</v>
      </c>
      <c r="W23" s="3">
        <f>'IADC Data'!AB22</f>
        <v>10520</v>
      </c>
      <c r="X23" s="5">
        <f t="shared" si="15"/>
        <v>724.33212996450777</v>
      </c>
      <c r="Y23" s="4">
        <f>'IADC Data'!AE22</f>
        <v>4.7395833333357587</v>
      </c>
      <c r="Z23" s="5">
        <f t="shared" si="9"/>
        <v>10520</v>
      </c>
      <c r="AA23" s="5">
        <f t="shared" si="16"/>
        <v>2219.6043956032599</v>
      </c>
      <c r="AB23" s="4">
        <f>'IADC Data'!AH22</f>
        <v>2.40625</v>
      </c>
      <c r="AC23" s="3">
        <f>'IADC Data'!AI22</f>
        <v>12180</v>
      </c>
      <c r="AD23" s="5">
        <f t="shared" si="17"/>
        <v>689.87012987012986</v>
      </c>
      <c r="AE23" s="4">
        <f>'IADC Data'!AL22</f>
        <v>9</v>
      </c>
      <c r="AF23" s="5">
        <f t="shared" si="10"/>
        <v>12180</v>
      </c>
      <c r="AG23" s="5">
        <f t="shared" si="18"/>
        <v>1353.3333333333333</v>
      </c>
      <c r="AH23" s="4" t="str">
        <f>'IADC Data'!AO22</f>
        <v>N/A</v>
      </c>
      <c r="AI23" s="3" t="str">
        <f>'IADC Data'!AP22</f>
        <v>N/A</v>
      </c>
      <c r="AJ23" s="3" t="s">
        <v>65</v>
      </c>
      <c r="AK23" s="3">
        <v>53</v>
      </c>
      <c r="AL23" s="3">
        <v>21.1</v>
      </c>
      <c r="AM23" s="3">
        <f t="shared" si="12"/>
        <v>74.099999999999994</v>
      </c>
      <c r="AN23" s="7"/>
      <c r="AO23" s="7"/>
      <c r="AP23" s="7"/>
      <c r="AQ23" s="3">
        <v>12180</v>
      </c>
      <c r="AR23" s="4">
        <f t="shared" si="13"/>
        <v>164.37246963562754</v>
      </c>
      <c r="AS23" s="6" t="s">
        <v>54</v>
      </c>
      <c r="AT23" s="6">
        <v>78</v>
      </c>
      <c r="AU23" s="6">
        <v>15766</v>
      </c>
      <c r="AV23" s="6">
        <f t="shared" si="14"/>
        <v>202.12820512820514</v>
      </c>
    </row>
    <row r="24" spans="1:48">
      <c r="A24" s="3">
        <v>22</v>
      </c>
      <c r="B24" s="3">
        <v>2</v>
      </c>
      <c r="C24" s="3">
        <v>22</v>
      </c>
      <c r="D24" s="4">
        <f>'IADC Data'!F23</f>
        <v>3.5416666666715173</v>
      </c>
      <c r="E24" s="5">
        <f>'IADC Data'!G23</f>
        <v>1549</v>
      </c>
      <c r="F24" s="5">
        <f t="shared" si="0"/>
        <v>437.36470588175393</v>
      </c>
      <c r="G24" s="4">
        <f>'IADC Data'!J23</f>
        <v>2.7083333333284827</v>
      </c>
      <c r="H24" s="5">
        <f t="shared" si="1"/>
        <v>1549</v>
      </c>
      <c r="I24" s="5">
        <f t="shared" si="2"/>
        <v>571.93846153948584</v>
      </c>
      <c r="J24" s="4">
        <f>'IADC Data'!M23</f>
        <v>1.65625</v>
      </c>
      <c r="K24" s="5">
        <f>'IADC Data'!N23</f>
        <v>2511</v>
      </c>
      <c r="L24" s="5">
        <f t="shared" si="3"/>
        <v>580.83018867924534</v>
      </c>
      <c r="M24" s="4">
        <f>'IADC Data'!Q23</f>
        <v>7.5104166666715173</v>
      </c>
      <c r="N24" s="5">
        <f t="shared" si="4"/>
        <v>2511</v>
      </c>
      <c r="O24" s="5">
        <f t="shared" si="5"/>
        <v>334.33564493737077</v>
      </c>
      <c r="P24" s="4">
        <f>'IADC Data'!T23</f>
        <v>6.4791666666642413</v>
      </c>
      <c r="Q24" s="3">
        <f>'IADC Data'!U23</f>
        <v>7658</v>
      </c>
      <c r="R24" s="5">
        <f t="shared" si="6"/>
        <v>794.39228295849671</v>
      </c>
      <c r="S24" s="4">
        <f>'IADC Data'!X23</f>
        <v>4.7291666666642413</v>
      </c>
      <c r="T24" s="5">
        <f t="shared" si="7"/>
        <v>7658</v>
      </c>
      <c r="U24" s="5">
        <f t="shared" si="8"/>
        <v>1619.3127753312269</v>
      </c>
      <c r="V24" s="4">
        <f>'IADC Data'!AA23</f>
        <v>2.4166666666715173</v>
      </c>
      <c r="W24" s="3">
        <f>'IADC Data'!AB23</f>
        <v>9530</v>
      </c>
      <c r="X24" s="5">
        <f t="shared" si="15"/>
        <v>774.62068965361766</v>
      </c>
      <c r="Y24" s="4">
        <f>'IADC Data'!AE23</f>
        <v>3.8854166666642413</v>
      </c>
      <c r="Z24" s="5">
        <f t="shared" si="9"/>
        <v>9530</v>
      </c>
      <c r="AA24" s="5">
        <f t="shared" si="16"/>
        <v>2452.7613941034078</v>
      </c>
      <c r="AB24" s="4">
        <f>'IADC Data'!AH23</f>
        <v>3.2083333333357587</v>
      </c>
      <c r="AC24" s="3">
        <f>'IADC Data'!AI23</f>
        <v>11800</v>
      </c>
      <c r="AD24" s="5">
        <f t="shared" si="17"/>
        <v>707.53246753193264</v>
      </c>
      <c r="AE24" s="4">
        <f>'IADC Data'!AL23</f>
        <v>6.3020833333284827</v>
      </c>
      <c r="AF24" s="5">
        <f t="shared" si="10"/>
        <v>11800</v>
      </c>
      <c r="AG24" s="5">
        <f t="shared" si="18"/>
        <v>1872.3966942163172</v>
      </c>
      <c r="AH24" s="4" t="str">
        <f>'IADC Data'!AO23</f>
        <v>N/A</v>
      </c>
      <c r="AI24" s="3" t="str">
        <f>'IADC Data'!AP23</f>
        <v>N/A</v>
      </c>
      <c r="AJ24" s="3" t="s">
        <v>65</v>
      </c>
      <c r="AK24" s="3">
        <v>36.1</v>
      </c>
      <c r="AL24" s="3">
        <v>9.1999999999999993</v>
      </c>
      <c r="AM24" s="3">
        <f t="shared" si="12"/>
        <v>45.3</v>
      </c>
      <c r="AN24" s="7" t="e">
        <f>#REF!*75000</f>
        <v>#REF!</v>
      </c>
      <c r="AO24" s="7" t="e">
        <f>(#REF!*(30600*'[9]Summary '!$H$1))*0.9</f>
        <v>#REF!</v>
      </c>
      <c r="AP24" s="7" t="e">
        <f>(#REF!*(30600*0.65))*0.1</f>
        <v>#REF!</v>
      </c>
      <c r="AQ24" s="3">
        <v>11801</v>
      </c>
      <c r="AR24" s="4">
        <f t="shared" si="13"/>
        <v>260.5077262693157</v>
      </c>
      <c r="AS24" s="6" t="s">
        <v>56</v>
      </c>
      <c r="AT24" s="6">
        <v>60.8</v>
      </c>
      <c r="AU24" s="6">
        <v>11930.75</v>
      </c>
      <c r="AV24" s="6">
        <f t="shared" si="14"/>
        <v>196.2294407894737</v>
      </c>
    </row>
    <row r="25" spans="1:48">
      <c r="A25" s="3">
        <v>23</v>
      </c>
      <c r="B25" s="3">
        <v>2</v>
      </c>
      <c r="C25" s="3">
        <v>23</v>
      </c>
      <c r="D25" s="4">
        <f>'IADC Data'!F24</f>
        <v>3.5416666666715173</v>
      </c>
      <c r="E25" s="5">
        <f>'IADC Data'!G24</f>
        <v>1631</v>
      </c>
      <c r="F25" s="5">
        <f t="shared" si="0"/>
        <v>460.51764705819284</v>
      </c>
      <c r="G25" s="4">
        <f>'IADC Data'!J24</f>
        <v>2.46875</v>
      </c>
      <c r="H25" s="5">
        <f t="shared" si="1"/>
        <v>1631</v>
      </c>
      <c r="I25" s="5">
        <f t="shared" si="2"/>
        <v>660.65822784810132</v>
      </c>
      <c r="J25" s="4">
        <f>'IADC Data'!M24</f>
        <v>3.3020833333284827</v>
      </c>
      <c r="K25" s="5">
        <f>'IADC Data'!N24</f>
        <v>3145</v>
      </c>
      <c r="L25" s="5">
        <f t="shared" si="3"/>
        <v>458.49842271360728</v>
      </c>
      <c r="M25" s="4">
        <f>'IADC Data'!Q24</f>
        <v>4.2708333333357587</v>
      </c>
      <c r="N25" s="5">
        <f t="shared" si="4"/>
        <v>3145</v>
      </c>
      <c r="O25" s="5">
        <f t="shared" si="5"/>
        <v>736.39024390202087</v>
      </c>
      <c r="P25" s="4">
        <f>'IADC Data'!T24</f>
        <v>5.7708333333357587</v>
      </c>
      <c r="Q25" s="3">
        <f>'IADC Data'!U24</f>
        <v>7845</v>
      </c>
      <c r="R25" s="5">
        <f t="shared" si="6"/>
        <v>814.44043321265406</v>
      </c>
      <c r="S25" s="4">
        <f>'IADC Data'!X24</f>
        <v>5.2708333333284827</v>
      </c>
      <c r="T25" s="5">
        <f t="shared" si="7"/>
        <v>7845</v>
      </c>
      <c r="U25" s="5">
        <f t="shared" si="8"/>
        <v>1488.3794466416859</v>
      </c>
      <c r="V25" s="4">
        <f>'IADC Data'!AA24</f>
        <v>2.4895833333357587</v>
      </c>
      <c r="W25" s="3">
        <f>'IADC Data'!AB24</f>
        <v>9833</v>
      </c>
      <c r="X25" s="5">
        <f t="shared" si="15"/>
        <v>798.52719665194172</v>
      </c>
      <c r="Y25" s="4">
        <f>'IADC Data'!AE24</f>
        <v>4.6979166666642413</v>
      </c>
      <c r="Z25" s="5">
        <f t="shared" si="9"/>
        <v>9833</v>
      </c>
      <c r="AA25" s="5">
        <f t="shared" si="16"/>
        <v>2093.055432373586</v>
      </c>
      <c r="AB25" s="4">
        <f>'IADC Data'!AH24</f>
        <v>3.1041666666715173</v>
      </c>
      <c r="AC25" s="3">
        <f>'IADC Data'!AI24</f>
        <v>12247</v>
      </c>
      <c r="AD25" s="5">
        <f t="shared" si="17"/>
        <v>777.66442952898615</v>
      </c>
      <c r="AE25" s="4">
        <f>'IADC Data'!AL24</f>
        <v>5.8958333333284827</v>
      </c>
      <c r="AF25" s="5">
        <f t="shared" si="10"/>
        <v>12247</v>
      </c>
      <c r="AG25" s="5">
        <f t="shared" si="18"/>
        <v>2077.2296819805074</v>
      </c>
      <c r="AH25" s="4" t="str">
        <f>'IADC Data'!AO24</f>
        <v>N/A</v>
      </c>
      <c r="AI25" s="3" t="str">
        <f>'IADC Data'!AP24</f>
        <v>N/A</v>
      </c>
      <c r="AJ25" s="3" t="s">
        <v>65</v>
      </c>
      <c r="AK25" s="3">
        <v>35</v>
      </c>
      <c r="AL25" s="3">
        <v>13.2</v>
      </c>
      <c r="AM25" s="3">
        <f t="shared" si="12"/>
        <v>48.2</v>
      </c>
      <c r="AN25" s="7" t="e">
        <f>#REF!*75000</f>
        <v>#REF!</v>
      </c>
      <c r="AO25" s="7" t="e">
        <f>(#REF!*(30600*'[9]Summary '!$H$1))*0.9</f>
        <v>#REF!</v>
      </c>
      <c r="AP25" s="7" t="e">
        <f>(#REF!*(30600*0.65))*0.1</f>
        <v>#REF!</v>
      </c>
      <c r="AQ25" s="3">
        <v>12247</v>
      </c>
      <c r="AR25" s="4">
        <f t="shared" si="13"/>
        <v>254.08713692946057</v>
      </c>
      <c r="AS25" s="6" t="s">
        <v>58</v>
      </c>
      <c r="AT25" s="6">
        <v>67</v>
      </c>
      <c r="AU25" s="6">
        <v>12232</v>
      </c>
      <c r="AV25" s="6">
        <f t="shared" si="14"/>
        <v>182.56716417910448</v>
      </c>
    </row>
    <row r="26" spans="1:48">
      <c r="A26" s="3">
        <v>24</v>
      </c>
      <c r="B26" s="3">
        <v>2</v>
      </c>
      <c r="C26" s="3">
        <v>24</v>
      </c>
      <c r="D26" s="4">
        <f>'IADC Data'!F25</f>
        <v>3.5416666666642413</v>
      </c>
      <c r="E26" s="5">
        <f>'IADC Data'!G25</f>
        <v>1518</v>
      </c>
      <c r="F26" s="5">
        <f t="shared" si="0"/>
        <v>428.61176470617585</v>
      </c>
      <c r="G26" s="4">
        <f>'IADC Data'!J25</f>
        <v>3.8854166666642413</v>
      </c>
      <c r="H26" s="5">
        <f t="shared" si="1"/>
        <v>1518</v>
      </c>
      <c r="I26" s="5">
        <f t="shared" si="2"/>
        <v>390.69168900828674</v>
      </c>
      <c r="J26" s="4">
        <f>'IADC Data'!M25</f>
        <v>2.90625</v>
      </c>
      <c r="K26" s="5">
        <f>'IADC Data'!N25</f>
        <v>2889</v>
      </c>
      <c r="L26" s="5">
        <f t="shared" si="3"/>
        <v>471.74193548387098</v>
      </c>
      <c r="M26" s="4">
        <f>'IADC Data'!Q25</f>
        <v>4.8333333333357587</v>
      </c>
      <c r="N26" s="5">
        <f t="shared" si="4"/>
        <v>2889</v>
      </c>
      <c r="O26" s="5">
        <f t="shared" si="5"/>
        <v>597.72413793073451</v>
      </c>
      <c r="P26" s="4">
        <f>'IADC Data'!T25</f>
        <v>5.9791666666642413</v>
      </c>
      <c r="Q26" s="3">
        <f>'IADC Data'!U25</f>
        <v>7144</v>
      </c>
      <c r="R26" s="5">
        <f t="shared" si="6"/>
        <v>711.63763066230956</v>
      </c>
      <c r="S26" s="4">
        <f>'IADC Data'!X25</f>
        <v>8.7395833333357587</v>
      </c>
      <c r="T26" s="5">
        <f t="shared" si="7"/>
        <v>7144</v>
      </c>
      <c r="U26" s="5">
        <f t="shared" si="8"/>
        <v>817.43027413564914</v>
      </c>
      <c r="V26" s="4">
        <f>'IADC Data'!AA25</f>
        <v>2.1145833333357587</v>
      </c>
      <c r="W26" s="3">
        <f>'IADC Data'!AB25</f>
        <v>8662</v>
      </c>
      <c r="X26" s="5">
        <f t="shared" si="15"/>
        <v>717.87192118144264</v>
      </c>
      <c r="Y26" s="4">
        <f>'IADC Data'!AE25</f>
        <v>8.40625</v>
      </c>
      <c r="Z26" s="5">
        <f t="shared" si="9"/>
        <v>8662</v>
      </c>
      <c r="AA26" s="5">
        <f t="shared" si="16"/>
        <v>1030.4237918215613</v>
      </c>
      <c r="AB26" s="4">
        <f>'IADC Data'!AH25</f>
        <v>2.6875</v>
      </c>
      <c r="AC26" s="3">
        <f>'IADC Data'!AI25</f>
        <v>10757</v>
      </c>
      <c r="AD26" s="5">
        <f t="shared" si="17"/>
        <v>779.53488372093022</v>
      </c>
      <c r="AE26" s="4">
        <f>'IADC Data'!AL25</f>
        <v>5.5104166666642413</v>
      </c>
      <c r="AF26" s="5">
        <f t="shared" si="10"/>
        <v>10757</v>
      </c>
      <c r="AG26" s="5">
        <f t="shared" si="18"/>
        <v>1952.1209829876266</v>
      </c>
      <c r="AH26" s="4" t="str">
        <f>'IADC Data'!AO25</f>
        <v>N/A</v>
      </c>
      <c r="AI26" s="3" t="str">
        <f>'IADC Data'!AP25</f>
        <v>N/A</v>
      </c>
      <c r="AJ26" s="3" t="s">
        <v>65</v>
      </c>
      <c r="AK26" s="3">
        <v>43.1</v>
      </c>
      <c r="AL26" s="3">
        <v>8.8000000000000007</v>
      </c>
      <c r="AM26" s="3">
        <f t="shared" si="12"/>
        <v>51.900000000000006</v>
      </c>
      <c r="AN26" s="7"/>
      <c r="AO26" s="7"/>
      <c r="AP26" s="7" t="e">
        <f>(#REF!*(30600*0.65))*0.1</f>
        <v>#REF!</v>
      </c>
      <c r="AQ26" s="3">
        <v>10757</v>
      </c>
      <c r="AR26" s="4">
        <f t="shared" si="13"/>
        <v>207.26396917148361</v>
      </c>
      <c r="AS26" s="6" t="s">
        <v>60</v>
      </c>
      <c r="AT26" s="6">
        <v>61.5</v>
      </c>
      <c r="AU26" s="6">
        <v>11210</v>
      </c>
      <c r="AV26" s="6">
        <f t="shared" si="14"/>
        <v>182.27642276422765</v>
      </c>
    </row>
    <row r="27" spans="1:48">
      <c r="A27" s="3">
        <v>25</v>
      </c>
      <c r="B27" s="3">
        <v>2</v>
      </c>
      <c r="C27" s="3">
        <v>25</v>
      </c>
      <c r="D27" s="4">
        <f>'IADC Data'!F26</f>
        <v>4.1041666666715173</v>
      </c>
      <c r="E27" s="5">
        <f>'IADC Data'!G26</f>
        <v>1805</v>
      </c>
      <c r="F27" s="5">
        <f t="shared" si="0"/>
        <v>439.796954314201</v>
      </c>
      <c r="G27" s="4">
        <f>'IADC Data'!J26</f>
        <v>2.1875</v>
      </c>
      <c r="H27" s="5">
        <f t="shared" si="1"/>
        <v>1805</v>
      </c>
      <c r="I27" s="5">
        <f t="shared" si="2"/>
        <v>825.14285714285711</v>
      </c>
      <c r="J27" s="4">
        <f>'IADC Data'!M26</f>
        <v>4.4791666666642413</v>
      </c>
      <c r="K27" s="5">
        <f>'IADC Data'!N26</f>
        <v>3559</v>
      </c>
      <c r="L27" s="5">
        <f t="shared" si="3"/>
        <v>391.59069767463063</v>
      </c>
      <c r="M27" s="4">
        <f>'IADC Data'!Q26</f>
        <v>4.8854166666642413</v>
      </c>
      <c r="N27" s="5">
        <f t="shared" si="4"/>
        <v>3559</v>
      </c>
      <c r="O27" s="5">
        <f t="shared" si="5"/>
        <v>728.49466950995657</v>
      </c>
      <c r="P27" s="4">
        <f>'IADC Data'!T26</f>
        <v>9.1354166666715173</v>
      </c>
      <c r="Q27" s="3">
        <f>'IADC Data'!U26</f>
        <v>7932</v>
      </c>
      <c r="R27" s="5">
        <f t="shared" si="6"/>
        <v>478.68643101456911</v>
      </c>
      <c r="S27" s="4">
        <f>'IADC Data'!X26</f>
        <v>3.8020833333284827</v>
      </c>
      <c r="T27" s="5">
        <f t="shared" si="7"/>
        <v>7932</v>
      </c>
      <c r="U27" s="5">
        <f t="shared" si="8"/>
        <v>2086.2246575369081</v>
      </c>
      <c r="V27" s="4">
        <f>'IADC Data'!AA26</f>
        <v>2.71875</v>
      </c>
      <c r="W27" s="3">
        <f>'IADC Data'!AB26</f>
        <v>9745</v>
      </c>
      <c r="X27" s="5">
        <f t="shared" si="15"/>
        <v>666.85057471264372</v>
      </c>
      <c r="Y27" s="4">
        <f>'IADC Data'!AE26</f>
        <v>3.5833333333357587</v>
      </c>
      <c r="Z27" s="5">
        <f t="shared" si="9"/>
        <v>9745</v>
      </c>
      <c r="AA27" s="5">
        <f t="shared" si="16"/>
        <v>2719.5348837190895</v>
      </c>
      <c r="AB27" s="4">
        <f>'IADC Data'!AH26</f>
        <v>2.5625</v>
      </c>
      <c r="AC27" s="3">
        <f>'IADC Data'!AI26</f>
        <v>12218</v>
      </c>
      <c r="AD27" s="5">
        <f t="shared" si="17"/>
        <v>965.07317073170736</v>
      </c>
      <c r="AE27" s="4">
        <f>'IADC Data'!AL26</f>
        <v>3.5520833333357587</v>
      </c>
      <c r="AF27" s="5">
        <f t="shared" si="10"/>
        <v>12218</v>
      </c>
      <c r="AG27" s="5">
        <f t="shared" si="18"/>
        <v>3439.6715542498509</v>
      </c>
      <c r="AH27" s="4" t="str">
        <f>'IADC Data'!AO26</f>
        <v>N/A</v>
      </c>
      <c r="AI27" s="3" t="str">
        <f>'IADC Data'!AP26</f>
        <v>N/A</v>
      </c>
      <c r="AJ27" s="3" t="s">
        <v>65</v>
      </c>
      <c r="AK27" s="3">
        <v>38.07</v>
      </c>
      <c r="AL27" s="3">
        <v>7.58</v>
      </c>
      <c r="AM27" s="3">
        <f t="shared" si="12"/>
        <v>45.65</v>
      </c>
      <c r="AN27" s="7" t="e">
        <f>#REF!*75000</f>
        <v>#REF!</v>
      </c>
      <c r="AO27" s="7" t="e">
        <f>(#REF!*(30600*'[9]Summary '!$H$1))*0.9</f>
        <v>#REF!</v>
      </c>
      <c r="AP27" s="7" t="e">
        <f>(#REF!*(30600*0.65))*0.1</f>
        <v>#REF!</v>
      </c>
      <c r="AQ27" s="3">
        <v>12218</v>
      </c>
      <c r="AR27" s="4">
        <f t="shared" si="13"/>
        <v>267.64512595837897</v>
      </c>
      <c r="AS27" s="6" t="s">
        <v>16</v>
      </c>
      <c r="AT27" s="6">
        <v>60.8</v>
      </c>
      <c r="AU27" s="6">
        <v>12279</v>
      </c>
      <c r="AV27" s="6">
        <f t="shared" si="14"/>
        <v>201.95723684210526</v>
      </c>
    </row>
    <row r="28" spans="1:48">
      <c r="A28" s="3">
        <v>26</v>
      </c>
      <c r="B28" s="3">
        <v>2</v>
      </c>
      <c r="C28" s="3">
        <v>26</v>
      </c>
      <c r="D28" s="4">
        <f>'IADC Data'!F27</f>
        <v>2.6458333333357587</v>
      </c>
      <c r="E28" s="5">
        <f>'IADC Data'!G27</f>
        <v>1521</v>
      </c>
      <c r="F28" s="5">
        <f t="shared" si="0"/>
        <v>574.86614173175656</v>
      </c>
      <c r="G28" s="4">
        <f>'IADC Data'!J27</f>
        <v>6.3541666666642413</v>
      </c>
      <c r="H28" s="5">
        <f t="shared" si="1"/>
        <v>1521</v>
      </c>
      <c r="I28" s="5">
        <f t="shared" si="2"/>
        <v>239.37049180337004</v>
      </c>
      <c r="J28" s="4">
        <f>'IADC Data'!M27</f>
        <v>2.1041666666715173</v>
      </c>
      <c r="K28" s="5">
        <f>'IADC Data'!N27</f>
        <v>2984</v>
      </c>
      <c r="L28" s="5">
        <f t="shared" si="3"/>
        <v>695.28712871126845</v>
      </c>
      <c r="M28" s="4">
        <f>'IADC Data'!Q27</f>
        <v>6.7708333333284827</v>
      </c>
      <c r="N28" s="5">
        <f t="shared" si="4"/>
        <v>2984</v>
      </c>
      <c r="O28" s="5">
        <f t="shared" si="5"/>
        <v>440.7138461541619</v>
      </c>
      <c r="P28" s="4">
        <f>'IADC Data'!T27</f>
        <v>5.6875</v>
      </c>
      <c r="Q28" s="3">
        <f>'IADC Data'!U27</f>
        <v>7084</v>
      </c>
      <c r="R28" s="5">
        <f t="shared" si="6"/>
        <v>720.87912087912093</v>
      </c>
      <c r="S28" s="4">
        <f>'IADC Data'!X27</f>
        <v>6.0833333333357587</v>
      </c>
      <c r="T28" s="5">
        <f t="shared" si="7"/>
        <v>7084</v>
      </c>
      <c r="U28" s="5">
        <f t="shared" si="8"/>
        <v>1164.4931506844673</v>
      </c>
      <c r="V28" s="4">
        <f>'IADC Data'!AA27</f>
        <v>1.3020833333357587</v>
      </c>
      <c r="W28" s="3">
        <f>'IADC Data'!AB27</f>
        <v>8352</v>
      </c>
      <c r="X28" s="5">
        <f t="shared" si="15"/>
        <v>973.82399999818608</v>
      </c>
      <c r="Y28" s="4">
        <f>'IADC Data'!AE27</f>
        <v>4.2395833333284827</v>
      </c>
      <c r="Z28" s="5">
        <f t="shared" si="9"/>
        <v>8352</v>
      </c>
      <c r="AA28" s="5">
        <f t="shared" si="16"/>
        <v>1970.0049140071681</v>
      </c>
      <c r="AB28" s="4">
        <f>'IADC Data'!AH27</f>
        <v>3.1041666666715173</v>
      </c>
      <c r="AC28" s="3">
        <f>'IADC Data'!AI27</f>
        <v>10715</v>
      </c>
      <c r="AD28" s="5">
        <f t="shared" si="17"/>
        <v>761.2348993276695</v>
      </c>
      <c r="AE28" s="4">
        <f>'IADC Data'!AL27</f>
        <v>4.8645833333284827</v>
      </c>
      <c r="AF28" s="5">
        <f t="shared" si="10"/>
        <v>10715</v>
      </c>
      <c r="AG28" s="5">
        <f t="shared" si="18"/>
        <v>2202.655246254873</v>
      </c>
      <c r="AH28" s="4">
        <f>'IADC Data'!AO27</f>
        <v>82.28125</v>
      </c>
      <c r="AI28" s="3">
        <f>'IADC Data'!AP27</f>
        <v>12827</v>
      </c>
      <c r="AJ28" s="5">
        <f t="shared" si="11"/>
        <v>25.668059248006077</v>
      </c>
      <c r="AK28" s="3">
        <v>125.3</v>
      </c>
      <c r="AL28" s="3">
        <v>25.7</v>
      </c>
      <c r="AM28" s="3">
        <f t="shared" si="12"/>
        <v>151</v>
      </c>
      <c r="AN28" s="7"/>
      <c r="AO28" s="7"/>
      <c r="AP28" s="7"/>
      <c r="AQ28" s="3">
        <v>12827</v>
      </c>
      <c r="AR28" s="4">
        <f t="shared" si="13"/>
        <v>84.94701986754967</v>
      </c>
      <c r="AS28" s="6"/>
      <c r="AT28" s="6"/>
      <c r="AU28" s="6"/>
      <c r="AV28" s="6"/>
    </row>
    <row r="29" spans="1:48">
      <c r="A29" s="3">
        <v>27</v>
      </c>
      <c r="B29" s="3">
        <v>1</v>
      </c>
      <c r="C29" s="3">
        <v>27</v>
      </c>
      <c r="D29" s="4">
        <f>'IADC Data'!F28</f>
        <v>2.5520833333284827</v>
      </c>
      <c r="E29" s="5">
        <f>'IADC Data'!G28</f>
        <v>1525</v>
      </c>
      <c r="F29" s="5">
        <f t="shared" si="0"/>
        <v>597.55102040929899</v>
      </c>
      <c r="G29" s="4">
        <f>'IADC Data'!J28</f>
        <v>7.8333333333357587</v>
      </c>
      <c r="H29" s="5">
        <f t="shared" si="1"/>
        <v>1525</v>
      </c>
      <c r="I29" s="5">
        <f t="shared" si="2"/>
        <v>194.68085106376952</v>
      </c>
      <c r="J29" s="4">
        <f>'IADC Data'!M28</f>
        <v>3.6979166666642413</v>
      </c>
      <c r="K29" s="5">
        <f>'IADC Data'!N28</f>
        <v>2900</v>
      </c>
      <c r="L29" s="5">
        <f t="shared" si="3"/>
        <v>371.83098591573685</v>
      </c>
      <c r="M29" s="4">
        <f>'IADC Data'!Q28</f>
        <v>4.4375</v>
      </c>
      <c r="N29" s="5">
        <f t="shared" si="4"/>
        <v>2900</v>
      </c>
      <c r="O29" s="5">
        <f t="shared" si="5"/>
        <v>653.52112676056333</v>
      </c>
      <c r="P29" s="4">
        <f>'IADC Data'!T28</f>
        <v>6.0208333333357587</v>
      </c>
      <c r="Q29" s="3">
        <f>'IADC Data'!U28</f>
        <v>7092</v>
      </c>
      <c r="R29" s="5">
        <f t="shared" si="6"/>
        <v>696.2491349478164</v>
      </c>
      <c r="S29" s="4">
        <f>'IADC Data'!X28</f>
        <v>5.0833333333357587</v>
      </c>
      <c r="T29" s="5">
        <f t="shared" si="7"/>
        <v>7092</v>
      </c>
      <c r="U29" s="5">
        <f t="shared" si="8"/>
        <v>1395.1475409829409</v>
      </c>
      <c r="V29" s="4">
        <f>'IADC Data'!AA28</f>
        <v>2.1041666666642413</v>
      </c>
      <c r="W29" s="3">
        <f>'IADC Data'!AB28</f>
        <v>8736</v>
      </c>
      <c r="X29" s="5">
        <f t="shared" si="15"/>
        <v>781.30693069396989</v>
      </c>
      <c r="Y29" s="4">
        <f>'IADC Data'!AE28</f>
        <v>4.6041666666642413</v>
      </c>
      <c r="Z29" s="5">
        <f t="shared" si="9"/>
        <v>8736</v>
      </c>
      <c r="AA29" s="5">
        <f t="shared" si="16"/>
        <v>1897.4117647068817</v>
      </c>
      <c r="AB29" s="4">
        <f>'IADC Data'!AH28</f>
        <v>6.1041666666715173</v>
      </c>
      <c r="AC29" s="3">
        <f>'IADC Data'!AI28</f>
        <v>10940</v>
      </c>
      <c r="AD29" s="5">
        <f t="shared" si="17"/>
        <v>361.06484641609535</v>
      </c>
      <c r="AE29" s="4">
        <f>'IADC Data'!AL28</f>
        <v>15.802083333328483</v>
      </c>
      <c r="AF29" s="5">
        <f t="shared" si="10"/>
        <v>10940</v>
      </c>
      <c r="AG29" s="5">
        <f t="shared" si="18"/>
        <v>692.31377719203851</v>
      </c>
      <c r="AH29" s="4">
        <f>'IADC Data'!AO28</f>
        <v>27.666666666671517</v>
      </c>
      <c r="AI29" s="3">
        <f>'IADC Data'!AP28</f>
        <v>12530</v>
      </c>
      <c r="AJ29" s="5">
        <f t="shared" si="11"/>
        <v>57.469879518062214</v>
      </c>
      <c r="AK29" s="3">
        <v>85.8</v>
      </c>
      <c r="AL29" s="3">
        <v>21.1</v>
      </c>
      <c r="AM29" s="4">
        <f>AK29+AL29</f>
        <v>106.9</v>
      </c>
      <c r="AN29" s="7"/>
      <c r="AO29" s="7"/>
      <c r="AP29" s="7"/>
      <c r="AQ29" s="3">
        <v>12530</v>
      </c>
      <c r="AR29" s="4">
        <f t="shared" si="13"/>
        <v>117.21234798877455</v>
      </c>
      <c r="AS29" s="6" t="s">
        <v>64</v>
      </c>
      <c r="AT29" s="6">
        <v>139</v>
      </c>
      <c r="AU29" s="6">
        <v>14164</v>
      </c>
      <c r="AV29" s="6">
        <f>AU29/AT29</f>
        <v>101.89928057553956</v>
      </c>
    </row>
    <row r="30" spans="1:48">
      <c r="A30" s="3">
        <v>28</v>
      </c>
      <c r="B30" s="3">
        <v>2</v>
      </c>
      <c r="C30" s="3">
        <v>28</v>
      </c>
      <c r="D30" s="4">
        <f>'IADC Data'!F29</f>
        <v>3.8645833333357587</v>
      </c>
      <c r="E30" s="5">
        <f>'IADC Data'!G29</f>
        <v>1635.46</v>
      </c>
      <c r="F30" s="5">
        <f t="shared" si="0"/>
        <v>423.19180592965358</v>
      </c>
      <c r="G30" s="4">
        <f>'IADC Data'!J29</f>
        <v>2.28125</v>
      </c>
      <c r="H30" s="5">
        <f t="shared" si="1"/>
        <v>1635.46</v>
      </c>
      <c r="I30" s="5">
        <f t="shared" si="2"/>
        <v>716.9139726027397</v>
      </c>
      <c r="J30" s="4">
        <f>'IADC Data'!M29</f>
        <v>2.8125</v>
      </c>
      <c r="K30" s="5">
        <f>'IADC Data'!N29</f>
        <v>3090</v>
      </c>
      <c r="L30" s="5">
        <f t="shared" si="3"/>
        <v>517.16977777777777</v>
      </c>
      <c r="M30" s="4">
        <f>'IADC Data'!Q29</f>
        <v>3.1041666666642413</v>
      </c>
      <c r="N30" s="5">
        <f t="shared" si="4"/>
        <v>3090</v>
      </c>
      <c r="O30" s="5">
        <f t="shared" si="5"/>
        <v>995.43624161151604</v>
      </c>
      <c r="P30" s="4">
        <f>'IADC Data'!T29</f>
        <v>6.5520833333357587</v>
      </c>
      <c r="Q30" s="3">
        <f>'IADC Data'!U29</f>
        <v>7277</v>
      </c>
      <c r="R30" s="5">
        <f t="shared" si="6"/>
        <v>639.03338632726741</v>
      </c>
      <c r="S30" s="4">
        <f>'IADC Data'!X29</f>
        <v>3.7604166666642413</v>
      </c>
      <c r="T30" s="5">
        <f t="shared" si="7"/>
        <v>7277</v>
      </c>
      <c r="U30" s="5">
        <f t="shared" si="8"/>
        <v>1935.1578947380901</v>
      </c>
      <c r="V30" s="4">
        <f>'IADC Data'!AA29</f>
        <v>23.125</v>
      </c>
      <c r="W30" s="3">
        <f>'IADC Data'!AB29</f>
        <v>11195</v>
      </c>
      <c r="X30" s="5">
        <f t="shared" si="15"/>
        <v>169.42702702702704</v>
      </c>
      <c r="Y30" s="4">
        <f>'IADC Data'!AE29</f>
        <v>4.75</v>
      </c>
      <c r="Z30" s="5">
        <f t="shared" si="9"/>
        <v>11195</v>
      </c>
      <c r="AA30" s="5">
        <f t="shared" si="16"/>
        <v>2356.8421052631579</v>
      </c>
      <c r="AB30" s="4" t="str">
        <f>'IADC Data'!AH29</f>
        <v>N/A</v>
      </c>
      <c r="AC30" s="3" t="str">
        <f>'IADC Data'!AI29</f>
        <v>N/A</v>
      </c>
      <c r="AD30" s="5" t="s">
        <v>65</v>
      </c>
      <c r="AE30" s="4" t="str">
        <f>'IADC Data'!AL29</f>
        <v>N/A</v>
      </c>
      <c r="AF30" s="5" t="str">
        <f t="shared" si="10"/>
        <v>N/A</v>
      </c>
      <c r="AG30" s="5" t="s">
        <v>65</v>
      </c>
      <c r="AH30" s="4">
        <f>'IADC Data'!AO29</f>
        <v>3.59375</v>
      </c>
      <c r="AI30" s="3">
        <f>'IADC Data'!AP29</f>
        <v>12210</v>
      </c>
      <c r="AJ30" s="5">
        <f>(AI30-W30)/AH30</f>
        <v>282.43478260869563</v>
      </c>
      <c r="AK30" s="3">
        <v>53.8</v>
      </c>
      <c r="AL30" s="3">
        <v>12.8</v>
      </c>
      <c r="AM30" s="3">
        <f>SUM(AK30:AL30)</f>
        <v>66.599999999999994</v>
      </c>
      <c r="AN30" s="7"/>
      <c r="AO30" s="7"/>
      <c r="AP30" s="7"/>
      <c r="AQ30" s="3">
        <v>12210</v>
      </c>
      <c r="AR30" s="4">
        <f t="shared" si="13"/>
        <v>183.33333333333334</v>
      </c>
      <c r="AS30" s="6" t="s">
        <v>16</v>
      </c>
      <c r="AT30" s="6">
        <v>125</v>
      </c>
      <c r="AU30" s="6">
        <v>15637.96</v>
      </c>
      <c r="AV30" s="6">
        <f t="shared" si="14"/>
        <v>125.10368</v>
      </c>
    </row>
    <row r="31" spans="1:48">
      <c r="A31" s="3">
        <v>29</v>
      </c>
      <c r="B31" s="3">
        <v>2</v>
      </c>
      <c r="C31" s="3">
        <v>29</v>
      </c>
      <c r="D31" s="4">
        <f>'IADC Data'!F30</f>
        <v>4</v>
      </c>
      <c r="E31" s="5">
        <f>'IADC Data'!G30</f>
        <v>1505.26</v>
      </c>
      <c r="F31" s="5">
        <f t="shared" si="0"/>
        <v>376.315</v>
      </c>
      <c r="G31" s="4">
        <f>'IADC Data'!J30</f>
        <v>2.25</v>
      </c>
      <c r="H31" s="5">
        <f t="shared" si="1"/>
        <v>1505.26</v>
      </c>
      <c r="I31" s="5">
        <f t="shared" si="2"/>
        <v>669.0044444444444</v>
      </c>
      <c r="J31" s="4">
        <f>'IADC Data'!M30</f>
        <v>2.3125</v>
      </c>
      <c r="K31" s="5">
        <f>'IADC Data'!N30</f>
        <v>2847</v>
      </c>
      <c r="L31" s="5">
        <f t="shared" si="3"/>
        <v>580.21189189189192</v>
      </c>
      <c r="M31" s="4">
        <f>'IADC Data'!Q30</f>
        <v>3.2395833333284827</v>
      </c>
      <c r="N31" s="5">
        <f t="shared" si="4"/>
        <v>2847</v>
      </c>
      <c r="O31" s="5">
        <f t="shared" si="5"/>
        <v>878.81672025855062</v>
      </c>
      <c r="P31" s="4">
        <f>'IADC Data'!T30</f>
        <v>5.7916666666715173</v>
      </c>
      <c r="Q31" s="3">
        <f>'IADC Data'!U30</f>
        <v>7047</v>
      </c>
      <c r="R31" s="5">
        <f t="shared" si="6"/>
        <v>725.17985611450058</v>
      </c>
      <c r="S31" s="4">
        <f>'IADC Data'!X30</f>
        <v>3.7395833333284827</v>
      </c>
      <c r="T31" s="5">
        <f t="shared" si="7"/>
        <v>7047</v>
      </c>
      <c r="U31" s="5">
        <f t="shared" si="8"/>
        <v>1884.4345403924165</v>
      </c>
      <c r="V31" s="4">
        <f>'IADC Data'!AA30</f>
        <v>15.979166666671517</v>
      </c>
      <c r="W31" s="3">
        <f>'IADC Data'!AB30</f>
        <v>11100</v>
      </c>
      <c r="X31" s="5">
        <f t="shared" si="15"/>
        <v>253.64276401556839</v>
      </c>
      <c r="Y31" s="4">
        <f>'IADC Data'!AE30</f>
        <v>10.260416666664241</v>
      </c>
      <c r="Z31" s="5">
        <f t="shared" si="9"/>
        <v>11100</v>
      </c>
      <c r="AA31" s="5">
        <f t="shared" si="16"/>
        <v>1081.8274111677683</v>
      </c>
      <c r="AB31" s="4">
        <f>'IADC Data'!AH30</f>
        <v>10.260416666664241</v>
      </c>
      <c r="AC31" s="3">
        <f>'IADC Data'!AI30</f>
        <v>13230</v>
      </c>
      <c r="AD31" s="5">
        <f t="shared" si="17"/>
        <v>207.5939086294907</v>
      </c>
      <c r="AE31" s="4">
        <f>'IADC Data'!AL30</f>
        <v>15.677083333335759</v>
      </c>
      <c r="AF31" s="5">
        <f t="shared" si="10"/>
        <v>13230</v>
      </c>
      <c r="AG31" s="5">
        <f t="shared" si="18"/>
        <v>843.90697674405544</v>
      </c>
      <c r="AH31" s="4" t="str">
        <f>'IADC Data'!AO30</f>
        <v>N/A</v>
      </c>
      <c r="AI31" s="3" t="str">
        <f>'IADC Data'!AP30</f>
        <v>N/A</v>
      </c>
      <c r="AJ31" s="3" t="s">
        <v>65</v>
      </c>
      <c r="AK31" s="3">
        <v>56.9</v>
      </c>
      <c r="AL31" s="3">
        <v>28.8</v>
      </c>
      <c r="AM31" s="3">
        <f>SUM(AK31,AL31)</f>
        <v>85.7</v>
      </c>
      <c r="AN31" s="7"/>
      <c r="AO31" s="7"/>
      <c r="AP31" s="7"/>
      <c r="AQ31" s="3">
        <v>13232</v>
      </c>
      <c r="AR31" s="4">
        <f t="shared" si="13"/>
        <v>154.39906651108518</v>
      </c>
      <c r="AS31" s="6" t="s">
        <v>68</v>
      </c>
      <c r="AT31" s="6">
        <v>80</v>
      </c>
      <c r="AU31" s="6">
        <v>13417.92</v>
      </c>
      <c r="AV31" s="6">
        <f t="shared" si="14"/>
        <v>167.72399999999999</v>
      </c>
    </row>
    <row r="32" spans="1:48">
      <c r="A32" s="3">
        <v>30</v>
      </c>
      <c r="B32" s="3">
        <v>2</v>
      </c>
      <c r="C32" s="3">
        <v>30</v>
      </c>
      <c r="D32" s="4">
        <f>'IADC Data'!F31</f>
        <v>4.28125</v>
      </c>
      <c r="E32" s="5">
        <f>'IADC Data'!G31</f>
        <v>1525</v>
      </c>
      <c r="F32" s="5">
        <f t="shared" si="0"/>
        <v>356.20437956204381</v>
      </c>
      <c r="G32" s="4">
        <f>'IADC Data'!J31</f>
        <v>2.5</v>
      </c>
      <c r="H32" s="5">
        <f t="shared" si="1"/>
        <v>1525</v>
      </c>
      <c r="I32" s="5">
        <f t="shared" si="2"/>
        <v>610</v>
      </c>
      <c r="J32" s="4">
        <f>'IADC Data'!M31</f>
        <v>2.9479166666715173</v>
      </c>
      <c r="K32" s="5">
        <f>'IADC Data'!N31</f>
        <v>2875</v>
      </c>
      <c r="L32" s="5">
        <f t="shared" si="3"/>
        <v>457.95053003458213</v>
      </c>
      <c r="M32" s="4">
        <f>'IADC Data'!Q31</f>
        <v>3.7708333333284827</v>
      </c>
      <c r="N32" s="5">
        <f t="shared" si="4"/>
        <v>2875</v>
      </c>
      <c r="O32" s="5">
        <f t="shared" si="5"/>
        <v>762.43093922750006</v>
      </c>
      <c r="P32" s="4">
        <f>'IADC Data'!T31</f>
        <v>15.84375</v>
      </c>
      <c r="Q32" s="3">
        <f>'IADC Data'!U31</f>
        <v>6965</v>
      </c>
      <c r="R32" s="5">
        <f t="shared" si="6"/>
        <v>258.14595660749507</v>
      </c>
      <c r="S32" s="4">
        <f>'IADC Data'!X31</f>
        <v>4.0104166666715173</v>
      </c>
      <c r="T32" s="5">
        <f t="shared" si="7"/>
        <v>6965</v>
      </c>
      <c r="U32" s="5">
        <f t="shared" si="8"/>
        <v>1736.727272725172</v>
      </c>
      <c r="V32" s="4">
        <f>'IADC Data'!AA31</f>
        <v>19.677083333328483</v>
      </c>
      <c r="W32" s="3">
        <f>'IADC Data'!AB31</f>
        <v>10790</v>
      </c>
      <c r="X32" s="5">
        <f t="shared" si="15"/>
        <v>194.38856537855506</v>
      </c>
      <c r="Y32" s="4">
        <f>'IADC Data'!AE31</f>
        <v>7.3125</v>
      </c>
      <c r="Z32" s="5">
        <f t="shared" si="9"/>
        <v>10790</v>
      </c>
      <c r="AA32" s="5">
        <f t="shared" si="16"/>
        <v>1475.5555555555557</v>
      </c>
      <c r="AB32" s="4">
        <f>'IADC Data'!AH31</f>
        <v>9.59375</v>
      </c>
      <c r="AC32" s="3">
        <f>'IADC Data'!AI31</f>
        <v>12320</v>
      </c>
      <c r="AD32" s="5">
        <f t="shared" si="17"/>
        <v>159.47882736156353</v>
      </c>
      <c r="AE32" s="4">
        <f>'IADC Data'!AL31</f>
        <v>5.4895833333357587</v>
      </c>
      <c r="AF32" s="5">
        <f t="shared" si="10"/>
        <v>12320</v>
      </c>
      <c r="AG32" s="5">
        <f t="shared" si="18"/>
        <v>2244.2504743823101</v>
      </c>
      <c r="AH32" s="4" t="str">
        <f>'IADC Data'!AO31</f>
        <v>N/A</v>
      </c>
      <c r="AI32" s="3" t="str">
        <f>'IADC Data'!AP31</f>
        <v>N/A</v>
      </c>
      <c r="AJ32" s="3" t="s">
        <v>65</v>
      </c>
      <c r="AK32" s="3">
        <v>69.8</v>
      </c>
      <c r="AL32" s="3">
        <v>11.1</v>
      </c>
      <c r="AM32" s="3">
        <f>SUM(AK32,AL32)</f>
        <v>80.899999999999991</v>
      </c>
      <c r="AN32" s="7"/>
      <c r="AO32" s="7"/>
      <c r="AP32" s="7"/>
      <c r="AQ32" s="3">
        <v>12320</v>
      </c>
      <c r="AR32" s="4">
        <f t="shared" si="13"/>
        <v>152.28677379480843</v>
      </c>
      <c r="AS32" s="6" t="s">
        <v>16</v>
      </c>
      <c r="AT32" s="6">
        <v>75</v>
      </c>
      <c r="AU32" s="6">
        <v>12208</v>
      </c>
      <c r="AV32" s="6">
        <f t="shared" si="14"/>
        <v>162.77333333333334</v>
      </c>
    </row>
    <row r="33" spans="1:48">
      <c r="A33" s="3">
        <v>31</v>
      </c>
      <c r="B33" s="3">
        <v>1</v>
      </c>
      <c r="C33" s="3">
        <v>31</v>
      </c>
      <c r="D33" s="4">
        <f>'IADC Data'!F32</f>
        <v>3.0625</v>
      </c>
      <c r="E33" s="5">
        <f>'IADC Data'!G32</f>
        <v>1642</v>
      </c>
      <c r="F33" s="5">
        <f t="shared" si="0"/>
        <v>536.16326530612241</v>
      </c>
      <c r="G33" s="4">
        <f>'IADC Data'!J32</f>
        <v>1.71875</v>
      </c>
      <c r="H33" s="5">
        <f t="shared" si="1"/>
        <v>1642</v>
      </c>
      <c r="I33" s="5">
        <f t="shared" si="2"/>
        <v>955.34545454545457</v>
      </c>
      <c r="J33" s="4">
        <f>'IADC Data'!M32</f>
        <v>2.6145833333357587</v>
      </c>
      <c r="K33" s="5">
        <f>'IADC Data'!N32</f>
        <v>3127</v>
      </c>
      <c r="L33" s="5">
        <f t="shared" si="3"/>
        <v>567.96812748951299</v>
      </c>
      <c r="M33" s="4">
        <f>'IADC Data'!Q32</f>
        <v>3.1875</v>
      </c>
      <c r="N33" s="5">
        <f t="shared" si="4"/>
        <v>3127</v>
      </c>
      <c r="O33" s="5">
        <f t="shared" si="5"/>
        <v>981.01960784313724</v>
      </c>
      <c r="P33" s="4">
        <f>'IADC Data'!T32</f>
        <v>5.8125</v>
      </c>
      <c r="Q33" s="3">
        <f>'IADC Data'!U32</f>
        <v>7427</v>
      </c>
      <c r="R33" s="5">
        <f t="shared" si="6"/>
        <v>739.78494623655911</v>
      </c>
      <c r="S33" s="4">
        <f>'IADC Data'!X32</f>
        <v>4.09375</v>
      </c>
      <c r="T33" s="5">
        <f t="shared" si="7"/>
        <v>7427</v>
      </c>
      <c r="U33" s="5">
        <f t="shared" si="8"/>
        <v>1814.2290076335878</v>
      </c>
      <c r="V33" s="4">
        <f>'IADC Data'!AA32</f>
        <v>15.666666666664241</v>
      </c>
      <c r="W33" s="3">
        <f>'IADC Data'!AB32</f>
        <v>11513</v>
      </c>
      <c r="X33" s="5">
        <f t="shared" si="15"/>
        <v>260.80851063833825</v>
      </c>
      <c r="Y33" s="4">
        <f>'IADC Data'!AE32</f>
        <v>8.9895833333357587</v>
      </c>
      <c r="Z33" s="5">
        <f t="shared" si="9"/>
        <v>11513</v>
      </c>
      <c r="AA33" s="5">
        <f t="shared" si="16"/>
        <v>1280.7045191190057</v>
      </c>
      <c r="AB33" s="4">
        <f>'IADC Data'!AH32</f>
        <v>27.229166666664241</v>
      </c>
      <c r="AC33" s="3">
        <f>'IADC Data'!AI32</f>
        <v>11875</v>
      </c>
      <c r="AD33" s="5">
        <f t="shared" si="17"/>
        <v>13.29456771231947</v>
      </c>
      <c r="AE33" s="4">
        <f>'IADC Data'!AL32</f>
        <v>5.9583333333357587</v>
      </c>
      <c r="AF33" s="5">
        <f t="shared" si="10"/>
        <v>11875</v>
      </c>
      <c r="AG33" s="5">
        <f t="shared" si="18"/>
        <v>1993.0069930061818</v>
      </c>
      <c r="AH33" s="4">
        <f>'IADC Data'!AO32</f>
        <v>19.520833333335759</v>
      </c>
      <c r="AI33" s="3">
        <f>'IADC Data'!AP32</f>
        <v>17550</v>
      </c>
      <c r="AJ33" s="5">
        <f t="shared" si="11"/>
        <v>290.71504802557752</v>
      </c>
      <c r="AK33" s="3">
        <v>98.11</v>
      </c>
      <c r="AL33" s="3">
        <v>9.15</v>
      </c>
      <c r="AM33" s="4">
        <v>107.26</v>
      </c>
      <c r="AN33" s="7"/>
      <c r="AO33" s="7"/>
      <c r="AP33" s="7"/>
      <c r="AQ33" s="3">
        <v>17550</v>
      </c>
      <c r="AR33" s="4">
        <f t="shared" si="13"/>
        <v>163.62110758903597</v>
      </c>
      <c r="AS33" s="6" t="s">
        <v>71</v>
      </c>
      <c r="AT33" s="6">
        <v>75</v>
      </c>
      <c r="AU33" s="6">
        <v>15738</v>
      </c>
      <c r="AV33" s="6">
        <f t="shared" si="14"/>
        <v>209.84</v>
      </c>
    </row>
    <row r="34" spans="1:48">
      <c r="A34" s="3">
        <v>32</v>
      </c>
      <c r="B34" s="3">
        <v>2</v>
      </c>
      <c r="C34" s="3">
        <v>32</v>
      </c>
      <c r="D34" s="4">
        <f>'IADC Data'!F33</f>
        <v>3.6354166666642413</v>
      </c>
      <c r="E34" s="5">
        <f>'IADC Data'!G33</f>
        <v>1578.28</v>
      </c>
      <c r="F34" s="5">
        <f t="shared" si="0"/>
        <v>434.1400573068799</v>
      </c>
      <c r="G34" s="4">
        <f>'IADC Data'!J33</f>
        <v>2.53125</v>
      </c>
      <c r="H34" s="5">
        <f t="shared" si="1"/>
        <v>1578.28</v>
      </c>
      <c r="I34" s="5">
        <f t="shared" si="2"/>
        <v>623.51802469135805</v>
      </c>
      <c r="J34" s="4">
        <f>'IADC Data'!M33</f>
        <v>1.96875</v>
      </c>
      <c r="K34" s="5">
        <f>'IADC Data'!N33</f>
        <v>3035</v>
      </c>
      <c r="L34" s="5">
        <f t="shared" si="3"/>
        <v>739.9212698412698</v>
      </c>
      <c r="M34" s="4">
        <f>'IADC Data'!Q33</f>
        <v>3.1666666666715173</v>
      </c>
      <c r="N34" s="5">
        <f t="shared" si="4"/>
        <v>3035</v>
      </c>
      <c r="O34" s="5">
        <f t="shared" si="5"/>
        <v>958.42105263011081</v>
      </c>
      <c r="P34" s="4">
        <f>'IADC Data'!T33</f>
        <v>5.4270833333284827</v>
      </c>
      <c r="Q34" s="3">
        <f>'IADC Data'!U33</f>
        <v>7240</v>
      </c>
      <c r="R34" s="5">
        <f t="shared" si="6"/>
        <v>774.81765835002068</v>
      </c>
      <c r="S34" s="4">
        <f>'IADC Data'!X33</f>
        <v>3.8125</v>
      </c>
      <c r="T34" s="5">
        <f t="shared" si="7"/>
        <v>7240</v>
      </c>
      <c r="U34" s="5">
        <f t="shared" si="8"/>
        <v>1899.016393442623</v>
      </c>
      <c r="V34" s="4">
        <f>'IADC Data'!AA33</f>
        <v>22.09375</v>
      </c>
      <c r="W34" s="3">
        <f>'IADC Data'!AB33</f>
        <v>11285</v>
      </c>
      <c r="X34" s="5">
        <f t="shared" si="15"/>
        <v>183.08345120226309</v>
      </c>
      <c r="Y34" s="4">
        <f>'IADC Data'!AE33</f>
        <v>5.0520833333357587</v>
      </c>
      <c r="Z34" s="5">
        <f t="shared" si="9"/>
        <v>11285</v>
      </c>
      <c r="AA34" s="5">
        <f t="shared" si="16"/>
        <v>2233.7319587618144</v>
      </c>
      <c r="AB34" s="4">
        <f>'IADC Data'!AH33</f>
        <v>5.1770833333357587</v>
      </c>
      <c r="AC34" s="3">
        <f>'IADC Data'!AI33</f>
        <v>13264</v>
      </c>
      <c r="AD34" s="5">
        <f t="shared" si="17"/>
        <v>382.2615694163199</v>
      </c>
      <c r="AE34" s="4">
        <f>'IADC Data'!AL33</f>
        <v>12.677083333328483</v>
      </c>
      <c r="AF34" s="5">
        <f t="shared" si="10"/>
        <v>13264</v>
      </c>
      <c r="AG34" s="5">
        <f t="shared" si="18"/>
        <v>1046.297452753071</v>
      </c>
      <c r="AH34" s="4" t="str">
        <f>'IADC Data'!AO33</f>
        <v>N/A</v>
      </c>
      <c r="AI34" s="3" t="str">
        <f>'IADC Data'!AP33</f>
        <v>N/A</v>
      </c>
      <c r="AJ34" s="3" t="s">
        <v>65</v>
      </c>
      <c r="AK34" s="3">
        <v>52.8</v>
      </c>
      <c r="AL34" s="3">
        <v>17.8</v>
      </c>
      <c r="AM34" s="4">
        <f>SUM(AK34:AL34)</f>
        <v>70.599999999999994</v>
      </c>
      <c r="AN34" s="7"/>
      <c r="AO34" s="7"/>
      <c r="AP34" s="7"/>
      <c r="AQ34" s="3">
        <v>13265</v>
      </c>
      <c r="AR34" s="4">
        <f t="shared" si="13"/>
        <v>187.88951841359776</v>
      </c>
      <c r="AS34" s="6" t="s">
        <v>73</v>
      </c>
      <c r="AT34" s="6">
        <v>75</v>
      </c>
      <c r="AU34" s="6">
        <v>15459</v>
      </c>
      <c r="AV34" s="6">
        <f t="shared" si="14"/>
        <v>206.12</v>
      </c>
    </row>
    <row r="35" spans="1:48">
      <c r="A35" s="3">
        <v>33</v>
      </c>
      <c r="B35" s="3">
        <v>2</v>
      </c>
      <c r="C35" s="3">
        <v>33</v>
      </c>
      <c r="D35" s="4">
        <f>'IADC Data'!F34</f>
        <v>3.28125</v>
      </c>
      <c r="E35" s="5">
        <f>'IADC Data'!G34</f>
        <v>1512</v>
      </c>
      <c r="F35" s="5">
        <f t="shared" si="0"/>
        <v>460.8</v>
      </c>
      <c r="G35" s="4">
        <f>'IADC Data'!J34</f>
        <v>2.03125</v>
      </c>
      <c r="H35" s="5">
        <f t="shared" si="1"/>
        <v>1512</v>
      </c>
      <c r="I35" s="5">
        <f t="shared" si="2"/>
        <v>744.36923076923074</v>
      </c>
      <c r="J35" s="4">
        <f>'IADC Data'!M34</f>
        <v>2.53125</v>
      </c>
      <c r="K35" s="5">
        <f>'IADC Data'!N34</f>
        <v>2881</v>
      </c>
      <c r="L35" s="5">
        <f t="shared" si="3"/>
        <v>540.83950617283949</v>
      </c>
      <c r="M35" s="4">
        <f>'IADC Data'!Q34</f>
        <v>3.96875</v>
      </c>
      <c r="N35" s="5">
        <f t="shared" si="4"/>
        <v>2881</v>
      </c>
      <c r="O35" s="5">
        <f t="shared" si="5"/>
        <v>725.9212598425197</v>
      </c>
      <c r="P35" s="4">
        <f>'IADC Data'!T34</f>
        <v>4.9583333333357587</v>
      </c>
      <c r="Q35" s="3">
        <f>'IADC Data'!U34</f>
        <v>7158</v>
      </c>
      <c r="R35" s="5">
        <f t="shared" si="6"/>
        <v>862.58823529369567</v>
      </c>
      <c r="S35" s="4">
        <f>'IADC Data'!X34</f>
        <v>4.0416666666642413</v>
      </c>
      <c r="T35" s="5">
        <f t="shared" si="7"/>
        <v>7158</v>
      </c>
      <c r="U35" s="5">
        <f t="shared" si="8"/>
        <v>1771.0515463928155</v>
      </c>
      <c r="V35" s="4">
        <f>'IADC Data'!AA34</f>
        <v>17.395833333335759</v>
      </c>
      <c r="W35" s="3">
        <f>'IADC Data'!AB34</f>
        <v>10890</v>
      </c>
      <c r="X35" s="5">
        <f t="shared" si="15"/>
        <v>214.53413173649705</v>
      </c>
      <c r="Y35" s="4">
        <f>'IADC Data'!AE34</f>
        <v>5.1979166666642413</v>
      </c>
      <c r="Z35" s="5">
        <f t="shared" si="9"/>
        <v>10890</v>
      </c>
      <c r="AA35" s="5">
        <f t="shared" si="16"/>
        <v>2095.0701402815389</v>
      </c>
      <c r="AB35" s="4">
        <f>'IADC Data'!AH34</f>
        <v>3.3541666666715173</v>
      </c>
      <c r="AC35" s="3">
        <f>'IADC Data'!AI34</f>
        <v>12320</v>
      </c>
      <c r="AD35" s="5">
        <f t="shared" si="17"/>
        <v>426.33540372609156</v>
      </c>
      <c r="AE35" s="4">
        <f>'IADC Data'!AL34</f>
        <v>8.6770833333284827</v>
      </c>
      <c r="AF35" s="5">
        <f t="shared" si="10"/>
        <v>12320</v>
      </c>
      <c r="AG35" s="5">
        <f t="shared" si="18"/>
        <v>1419.831932773903</v>
      </c>
      <c r="AH35" s="4" t="str">
        <f>'IADC Data'!AO34</f>
        <v>N/A</v>
      </c>
      <c r="AI35" s="3" t="str">
        <f>'IADC Data'!AP34</f>
        <v>N/A</v>
      </c>
      <c r="AJ35" s="3" t="s">
        <v>65</v>
      </c>
      <c r="AK35" s="3">
        <v>46.7</v>
      </c>
      <c r="AL35" s="3">
        <v>13</v>
      </c>
      <c r="AM35" s="4">
        <f>SUM(AK35:AL35)</f>
        <v>59.7</v>
      </c>
      <c r="AN35" s="20"/>
      <c r="AO35" s="20"/>
      <c r="AP35" s="20"/>
      <c r="AQ35" s="3">
        <v>12320</v>
      </c>
      <c r="AR35" s="4">
        <f t="shared" si="13"/>
        <v>206.36515912897821</v>
      </c>
      <c r="AS35" s="6" t="s">
        <v>75</v>
      </c>
      <c r="AT35" s="6">
        <v>75</v>
      </c>
      <c r="AU35" s="6">
        <v>12289</v>
      </c>
      <c r="AV35" s="6">
        <f t="shared" si="14"/>
        <v>163.85333333333332</v>
      </c>
    </row>
    <row r="36" spans="1:48">
      <c r="A36" s="3">
        <v>34</v>
      </c>
      <c r="B36" s="3">
        <v>1</v>
      </c>
      <c r="C36" s="3">
        <v>34</v>
      </c>
      <c r="D36" s="4">
        <f>'IADC Data'!F35</f>
        <v>2.6041666666642413</v>
      </c>
      <c r="E36" s="5">
        <f>'IADC Data'!G35</f>
        <v>1548</v>
      </c>
      <c r="F36" s="5">
        <f t="shared" si="0"/>
        <v>594.43200000055356</v>
      </c>
      <c r="G36" s="4">
        <f>'IADC Data'!J35</f>
        <v>1.7083333333357587</v>
      </c>
      <c r="H36" s="5">
        <f t="shared" si="1"/>
        <v>1548</v>
      </c>
      <c r="I36" s="5">
        <f t="shared" si="2"/>
        <v>906.14634146212813</v>
      </c>
      <c r="J36" s="4">
        <f>'IADC Data'!M35</f>
        <v>2.3125</v>
      </c>
      <c r="K36" s="5">
        <f>'IADC Data'!N35</f>
        <v>2932</v>
      </c>
      <c r="L36" s="5">
        <f t="shared" si="3"/>
        <v>598.48648648648646</v>
      </c>
      <c r="M36" s="4">
        <f>'IADC Data'!Q35</f>
        <v>4.78125</v>
      </c>
      <c r="N36" s="5">
        <f t="shared" si="4"/>
        <v>2932</v>
      </c>
      <c r="O36" s="5">
        <f t="shared" si="5"/>
        <v>613.22875816993462</v>
      </c>
      <c r="P36" s="4">
        <f>'IADC Data'!T35</f>
        <v>7.0625</v>
      </c>
      <c r="Q36" s="3">
        <f>'IADC Data'!U35</f>
        <v>7057</v>
      </c>
      <c r="R36" s="5">
        <f t="shared" si="6"/>
        <v>584.07079646017701</v>
      </c>
      <c r="S36" s="4">
        <f>'IADC Data'!X35</f>
        <v>4.3541666666642413</v>
      </c>
      <c r="T36" s="5">
        <f t="shared" si="7"/>
        <v>7057</v>
      </c>
      <c r="U36" s="5">
        <f t="shared" si="8"/>
        <v>1620.7464114841564</v>
      </c>
      <c r="V36" s="4">
        <f>'IADC Data'!AA35</f>
        <v>23.802083333335759</v>
      </c>
      <c r="W36" s="3">
        <f>'IADC Data'!AB35</f>
        <v>11260</v>
      </c>
      <c r="X36" s="5">
        <f t="shared" si="15"/>
        <v>176.58118161923804</v>
      </c>
      <c r="Y36" s="4">
        <f>'IADC Data'!AE35</f>
        <v>4.5208333333357587</v>
      </c>
      <c r="Z36" s="5">
        <f t="shared" si="9"/>
        <v>11260</v>
      </c>
      <c r="AA36" s="5">
        <f t="shared" si="16"/>
        <v>2490.691244238295</v>
      </c>
      <c r="AB36" s="4">
        <f>'IADC Data'!AH35</f>
        <v>4.9375</v>
      </c>
      <c r="AC36" s="3">
        <f>'IADC Data'!AI35</f>
        <v>13100</v>
      </c>
      <c r="AD36" s="5">
        <f t="shared" si="17"/>
        <v>372.65822784810126</v>
      </c>
      <c r="AE36" s="4">
        <f>'IADC Data'!AL35</f>
        <v>5.84375</v>
      </c>
      <c r="AF36" s="5">
        <f t="shared" si="10"/>
        <v>13100</v>
      </c>
      <c r="AG36" s="5">
        <f t="shared" si="18"/>
        <v>2241.7112299465239</v>
      </c>
      <c r="AH36" s="4" t="str">
        <f>'IADC Data'!AO35</f>
        <v>N/A</v>
      </c>
      <c r="AI36" s="3" t="str">
        <f>'IADC Data'!AP35</f>
        <v>N/A</v>
      </c>
      <c r="AJ36" s="3" t="s">
        <v>65</v>
      </c>
      <c r="AK36" s="3">
        <v>56</v>
      </c>
      <c r="AL36" s="3">
        <v>8.1999999999999993</v>
      </c>
      <c r="AM36" s="4">
        <f>SUM(AK36:AL36)</f>
        <v>64.2</v>
      </c>
      <c r="AN36" s="20"/>
      <c r="AO36" s="20"/>
      <c r="AP36" s="20"/>
      <c r="AQ36" s="3">
        <v>13100</v>
      </c>
      <c r="AR36" s="4">
        <f t="shared" si="13"/>
        <v>204.04984423676012</v>
      </c>
      <c r="AS36" s="6" t="s">
        <v>73</v>
      </c>
      <c r="AT36" s="6">
        <v>75</v>
      </c>
      <c r="AU36" s="6">
        <v>16567</v>
      </c>
      <c r="AV36" s="6">
        <f t="shared" si="14"/>
        <v>220.89333333333335</v>
      </c>
    </row>
    <row r="37" spans="1:48">
      <c r="A37" s="3">
        <v>35</v>
      </c>
      <c r="B37" s="3">
        <v>2</v>
      </c>
      <c r="C37" s="3">
        <v>35</v>
      </c>
      <c r="D37" s="4">
        <f>'IADC Data'!F36</f>
        <v>2.6041666666642413</v>
      </c>
      <c r="E37" s="5">
        <f>'IADC Data'!G36</f>
        <v>1546.15</v>
      </c>
      <c r="F37" s="5">
        <f t="shared" si="0"/>
        <v>593.72160000055294</v>
      </c>
      <c r="G37" s="4">
        <f>'IADC Data'!J36</f>
        <v>2.1041666666642413</v>
      </c>
      <c r="H37" s="5">
        <f t="shared" si="1"/>
        <v>1546.15</v>
      </c>
      <c r="I37" s="5">
        <f t="shared" si="2"/>
        <v>734.80396039688662</v>
      </c>
      <c r="J37" s="4">
        <f>'IADC Data'!M36</f>
        <v>2.3333333333357587</v>
      </c>
      <c r="K37" s="5">
        <f>'IADC Data'!N36</f>
        <v>2922</v>
      </c>
      <c r="L37" s="5">
        <f t="shared" si="3"/>
        <v>589.64999999938709</v>
      </c>
      <c r="M37" s="4">
        <f>'IADC Data'!Q36</f>
        <v>3.1145833333357587</v>
      </c>
      <c r="N37" s="5">
        <f t="shared" si="4"/>
        <v>2922</v>
      </c>
      <c r="O37" s="5">
        <f t="shared" si="5"/>
        <v>938.16722407953705</v>
      </c>
      <c r="P37" s="4">
        <f>'IADC Data'!T36</f>
        <v>4.78125</v>
      </c>
      <c r="Q37" s="3">
        <f>'IADC Data'!U36</f>
        <v>7170</v>
      </c>
      <c r="R37" s="5">
        <f t="shared" si="6"/>
        <v>888.47058823529414</v>
      </c>
      <c r="S37" s="4">
        <f>'IADC Data'!X36</f>
        <v>3.8541666666642413</v>
      </c>
      <c r="T37" s="5">
        <f t="shared" si="7"/>
        <v>7170</v>
      </c>
      <c r="U37" s="5">
        <f t="shared" si="8"/>
        <v>1860.3243243254949</v>
      </c>
      <c r="V37" s="4">
        <f>'IADC Data'!AA36</f>
        <v>17.989583333335759</v>
      </c>
      <c r="W37" s="3">
        <f>'IADC Data'!AB36</f>
        <v>10830</v>
      </c>
      <c r="X37" s="5">
        <f t="shared" si="15"/>
        <v>203.45107122174443</v>
      </c>
      <c r="Y37" s="4">
        <f>'IADC Data'!AE36</f>
        <v>5.2916666666642413</v>
      </c>
      <c r="Z37" s="5">
        <f t="shared" si="9"/>
        <v>10830</v>
      </c>
      <c r="AA37" s="5">
        <f t="shared" si="16"/>
        <v>2046.6141732292845</v>
      </c>
      <c r="AB37" s="4">
        <f>'IADC Data'!AH36</f>
        <v>4.15625</v>
      </c>
      <c r="AC37" s="3">
        <f>'IADC Data'!AI36</f>
        <v>12382</v>
      </c>
      <c r="AD37" s="5">
        <f t="shared" si="17"/>
        <v>373.41353383458647</v>
      </c>
      <c r="AE37" s="4">
        <f>'IADC Data'!AL36</f>
        <v>9.5104166666642413</v>
      </c>
      <c r="AF37" s="5">
        <f t="shared" si="10"/>
        <v>12382</v>
      </c>
      <c r="AG37" s="5">
        <f t="shared" si="18"/>
        <v>1301.9408543267284</v>
      </c>
      <c r="AH37" s="4" t="str">
        <f>'IADC Data'!AO36</f>
        <v>N/A</v>
      </c>
      <c r="AI37" s="3" t="str">
        <f>'IADC Data'!AP36</f>
        <v>N/A</v>
      </c>
      <c r="AJ37" s="3" t="s">
        <v>65</v>
      </c>
      <c r="AK37" s="3">
        <v>46.2</v>
      </c>
      <c r="AL37" s="3">
        <v>17</v>
      </c>
      <c r="AM37" s="4">
        <f>SUM(AK37:AL37)</f>
        <v>63.2</v>
      </c>
      <c r="AN37" s="20"/>
      <c r="AO37" s="20"/>
      <c r="AP37" s="20"/>
      <c r="AQ37" s="3">
        <v>12382</v>
      </c>
      <c r="AR37" s="4">
        <f t="shared" si="13"/>
        <v>195.91772151898732</v>
      </c>
      <c r="AS37" s="6" t="s">
        <v>78</v>
      </c>
      <c r="AT37" s="6">
        <v>75</v>
      </c>
      <c r="AU37" s="6">
        <v>12399</v>
      </c>
      <c r="AV37" s="6">
        <f t="shared" si="14"/>
        <v>165.32</v>
      </c>
    </row>
    <row r="38" spans="1:48">
      <c r="A38" s="3">
        <v>36</v>
      </c>
      <c r="B38" s="3">
        <v>1</v>
      </c>
      <c r="C38" s="3">
        <v>36</v>
      </c>
      <c r="D38" s="4">
        <f>'IADC Data'!F37</f>
        <v>3.3854166666715173</v>
      </c>
      <c r="E38" s="5">
        <f>'IADC Data'!G37</f>
        <v>1507</v>
      </c>
      <c r="F38" s="5">
        <f t="shared" si="0"/>
        <v>445.14461538397757</v>
      </c>
      <c r="G38" s="4">
        <f>'IADC Data'!J37</f>
        <v>1.9375</v>
      </c>
      <c r="H38" s="5">
        <f t="shared" si="1"/>
        <v>1507</v>
      </c>
      <c r="I38" s="5">
        <f t="shared" si="2"/>
        <v>777.80645161290317</v>
      </c>
      <c r="J38" s="4">
        <f>'IADC Data'!M37</f>
        <v>1.9583333333284827</v>
      </c>
      <c r="K38" s="5">
        <f>'IADC Data'!N37</f>
        <v>2947</v>
      </c>
      <c r="L38" s="5">
        <f t="shared" si="3"/>
        <v>735.31914893799149</v>
      </c>
      <c r="M38" s="4">
        <f>'IADC Data'!Q37</f>
        <v>3.1979166666715173</v>
      </c>
      <c r="N38" s="5">
        <f t="shared" si="4"/>
        <v>2947</v>
      </c>
      <c r="O38" s="5">
        <f t="shared" si="5"/>
        <v>921.53745928198987</v>
      </c>
      <c r="P38" s="4">
        <f>'IADC Data'!T37</f>
        <v>5.0833333333284827</v>
      </c>
      <c r="Q38" s="3">
        <f>'IADC Data'!U37</f>
        <v>7058</v>
      </c>
      <c r="R38" s="5">
        <f t="shared" si="6"/>
        <v>808.72131147618154</v>
      </c>
      <c r="S38" s="4">
        <f>'IADC Data'!X37</f>
        <v>3.7708333333357587</v>
      </c>
      <c r="T38" s="5">
        <f t="shared" si="7"/>
        <v>7058</v>
      </c>
      <c r="U38" s="5">
        <f t="shared" si="8"/>
        <v>1871.7348066286304</v>
      </c>
      <c r="V38" s="4">
        <f>'IADC Data'!AA37</f>
        <v>17.979166666664241</v>
      </c>
      <c r="W38" s="3">
        <f>'IADC Data'!AB37</f>
        <v>10762</v>
      </c>
      <c r="X38" s="5">
        <f t="shared" si="15"/>
        <v>206.0162224797497</v>
      </c>
      <c r="Y38" s="4">
        <f>'IADC Data'!AE37</f>
        <v>6.7291666666715173</v>
      </c>
      <c r="Z38" s="5">
        <f t="shared" si="9"/>
        <v>10762</v>
      </c>
      <c r="AA38" s="5">
        <f t="shared" si="16"/>
        <v>1599.3065015468349</v>
      </c>
      <c r="AB38" s="4">
        <f>'IADC Data'!AH37</f>
        <v>3.6666666666642413</v>
      </c>
      <c r="AC38" s="3">
        <f>'IADC Data'!AI37</f>
        <v>12236</v>
      </c>
      <c r="AD38" s="5">
        <f t="shared" si="17"/>
        <v>402.00000000026591</v>
      </c>
      <c r="AE38" s="4">
        <f>'IADC Data'!AL37</f>
        <v>4.9166666666642413</v>
      </c>
      <c r="AF38" s="5">
        <f t="shared" si="10"/>
        <v>12236</v>
      </c>
      <c r="AG38" s="5">
        <f t="shared" si="18"/>
        <v>2488.6779661029227</v>
      </c>
      <c r="AH38" s="4">
        <f>'IADC Data'!AO37</f>
        <v>3.8125</v>
      </c>
      <c r="AI38" s="3">
        <f>'IADC Data'!AP37</f>
        <v>14075</v>
      </c>
      <c r="AJ38" s="5">
        <f t="shared" si="11"/>
        <v>482.36065573770492</v>
      </c>
      <c r="AK38" s="3">
        <v>56.47</v>
      </c>
      <c r="AL38" s="3">
        <v>47.67</v>
      </c>
      <c r="AM38" s="4">
        <v>104.14</v>
      </c>
      <c r="AN38" s="20"/>
      <c r="AO38" s="20"/>
      <c r="AP38" s="20"/>
      <c r="AQ38" s="3">
        <v>14075</v>
      </c>
      <c r="AR38" s="4">
        <f t="shared" si="13"/>
        <v>135.15459957749184</v>
      </c>
      <c r="AS38" s="6" t="s">
        <v>73</v>
      </c>
      <c r="AT38" s="6">
        <v>75</v>
      </c>
      <c r="AU38" s="6">
        <v>17265</v>
      </c>
      <c r="AV38" s="6">
        <f t="shared" si="14"/>
        <v>230.2</v>
      </c>
    </row>
    <row r="39" spans="1:48">
      <c r="A39" s="3">
        <v>37</v>
      </c>
      <c r="B39" s="3">
        <v>2</v>
      </c>
      <c r="C39" s="3">
        <v>37</v>
      </c>
      <c r="D39" s="4">
        <f>'IADC Data'!F38</f>
        <v>3.46875</v>
      </c>
      <c r="E39" s="5">
        <f>'IADC Data'!G38</f>
        <v>1638</v>
      </c>
      <c r="F39" s="5">
        <f t="shared" si="0"/>
        <v>472.2162162162162</v>
      </c>
      <c r="G39" s="4">
        <f>'IADC Data'!J38</f>
        <v>1.65625</v>
      </c>
      <c r="H39" s="5">
        <f t="shared" si="1"/>
        <v>1638</v>
      </c>
      <c r="I39" s="5">
        <f t="shared" si="2"/>
        <v>988.98113207547169</v>
      </c>
      <c r="J39" s="4">
        <f>'IADC Data'!M38</f>
        <v>2.2708333333357587</v>
      </c>
      <c r="K39" s="5">
        <f>'IADC Data'!N38</f>
        <v>3201</v>
      </c>
      <c r="L39" s="5">
        <f t="shared" si="3"/>
        <v>688.29357798091621</v>
      </c>
      <c r="M39" s="4">
        <f>'IADC Data'!Q38</f>
        <v>2.7604166666642413</v>
      </c>
      <c r="N39" s="5">
        <f t="shared" si="4"/>
        <v>3201</v>
      </c>
      <c r="O39" s="5">
        <f t="shared" si="5"/>
        <v>1159.6075471708302</v>
      </c>
      <c r="P39" s="4">
        <f>'IADC Data'!T38</f>
        <v>3.9895833333357587</v>
      </c>
      <c r="Q39" s="3">
        <f>'IADC Data'!U38</f>
        <v>7535</v>
      </c>
      <c r="R39" s="5">
        <f t="shared" si="6"/>
        <v>1086.3289817225773</v>
      </c>
      <c r="S39" s="4">
        <f>'IADC Data'!X38</f>
        <v>4.0208333333357587</v>
      </c>
      <c r="T39" s="5">
        <f t="shared" si="7"/>
        <v>7535</v>
      </c>
      <c r="U39" s="5">
        <f t="shared" si="8"/>
        <v>1873.9896373045692</v>
      </c>
      <c r="V39" s="4">
        <f>'IADC Data'!AA38</f>
        <v>23.791666666664241</v>
      </c>
      <c r="W39" s="3">
        <f>'IADC Data'!AB38</f>
        <v>11815</v>
      </c>
      <c r="X39" s="5">
        <f t="shared" si="15"/>
        <v>179.8949211909115</v>
      </c>
      <c r="Y39" s="4">
        <f>'IADC Data'!AE38</f>
        <v>6.0208333333357587</v>
      </c>
      <c r="Z39" s="5">
        <f t="shared" si="9"/>
        <v>11815</v>
      </c>
      <c r="AA39" s="5">
        <f t="shared" si="16"/>
        <v>1962.3529411756801</v>
      </c>
      <c r="AB39" s="4">
        <f>'IADC Data'!AH38</f>
        <v>4.84375</v>
      </c>
      <c r="AC39" s="3">
        <f>'IADC Data'!AI38</f>
        <v>13970</v>
      </c>
      <c r="AD39" s="5">
        <f t="shared" si="17"/>
        <v>444.90322580645159</v>
      </c>
      <c r="AE39" s="4">
        <f>'IADC Data'!AL38</f>
        <v>12.927083333328483</v>
      </c>
      <c r="AF39" s="5">
        <f t="shared" si="10"/>
        <v>13970</v>
      </c>
      <c r="AG39" s="5">
        <f t="shared" si="18"/>
        <v>1080.6768734895272</v>
      </c>
      <c r="AH39" s="4">
        <f>'IADC Data'!AO38</f>
        <v>18.65625</v>
      </c>
      <c r="AI39" s="3">
        <f>'IADC Data'!AP38</f>
        <v>16000</v>
      </c>
      <c r="AJ39" s="5">
        <f t="shared" si="11"/>
        <v>108.8107202680067</v>
      </c>
      <c r="AK39" s="3">
        <v>84.51</v>
      </c>
      <c r="AL39" s="3">
        <v>15.13</v>
      </c>
      <c r="AM39" s="3">
        <v>99.64</v>
      </c>
      <c r="AN39" s="21"/>
      <c r="AO39" s="21"/>
      <c r="AP39" s="21"/>
      <c r="AQ39" s="3">
        <v>16000</v>
      </c>
      <c r="AR39" s="4">
        <f t="shared" si="13"/>
        <v>160.57808109193095</v>
      </c>
      <c r="AS39" s="6" t="s">
        <v>16</v>
      </c>
      <c r="AT39" s="6">
        <v>75</v>
      </c>
      <c r="AU39" s="6">
        <v>13796</v>
      </c>
      <c r="AV39" s="6">
        <f t="shared" si="14"/>
        <v>183.94666666666666</v>
      </c>
    </row>
    <row r="40" spans="1:48">
      <c r="A40" s="3">
        <v>38</v>
      </c>
      <c r="B40" s="3">
        <v>1</v>
      </c>
      <c r="C40" s="3">
        <v>38</v>
      </c>
      <c r="D40" s="4">
        <f>'IADC Data'!F39</f>
        <v>2.0208333333357587</v>
      </c>
      <c r="E40" s="5">
        <f>'IADC Data'!G39</f>
        <v>1552</v>
      </c>
      <c r="F40" s="5">
        <f t="shared" si="0"/>
        <v>767.99999999907823</v>
      </c>
      <c r="G40" s="4">
        <f>'IADC Data'!J39</f>
        <v>1.8854166666642413</v>
      </c>
      <c r="H40" s="5">
        <f t="shared" si="1"/>
        <v>1552</v>
      </c>
      <c r="I40" s="5">
        <f t="shared" si="2"/>
        <v>823.16022099553402</v>
      </c>
      <c r="J40" s="4">
        <f>'IADC Data'!M39</f>
        <v>2.03125</v>
      </c>
      <c r="K40" s="5">
        <f>'IADC Data'!N39</f>
        <v>2990</v>
      </c>
      <c r="L40" s="5">
        <f t="shared" si="3"/>
        <v>707.93846153846152</v>
      </c>
      <c r="M40" s="4">
        <f>'IADC Data'!Q39</f>
        <v>3.6458333333357587</v>
      </c>
      <c r="N40" s="5">
        <f t="shared" si="4"/>
        <v>2990</v>
      </c>
      <c r="O40" s="5">
        <f t="shared" si="5"/>
        <v>820.11428571374017</v>
      </c>
      <c r="P40" s="4">
        <f>'IADC Data'!T39</f>
        <v>6.2604166666642413</v>
      </c>
      <c r="Q40" s="3">
        <f>'IADC Data'!U39</f>
        <v>7121</v>
      </c>
      <c r="R40" s="5">
        <f t="shared" si="6"/>
        <v>659.86023294534709</v>
      </c>
      <c r="S40" s="4">
        <f>'IADC Data'!X39</f>
        <v>3.4270833333357587</v>
      </c>
      <c r="T40" s="5">
        <f t="shared" si="7"/>
        <v>7121</v>
      </c>
      <c r="U40" s="5">
        <f t="shared" si="8"/>
        <v>2077.8601823693502</v>
      </c>
      <c r="V40" s="4">
        <f>'IADC Data'!AA39</f>
        <v>17.260416666664241</v>
      </c>
      <c r="W40" s="3">
        <f>'IADC Data'!AB39</f>
        <v>11040</v>
      </c>
      <c r="X40" s="5">
        <f t="shared" si="15"/>
        <v>227.05129752568067</v>
      </c>
      <c r="Y40" s="4">
        <f>'IADC Data'!AE39</f>
        <v>4.125</v>
      </c>
      <c r="Z40" s="5">
        <f t="shared" si="9"/>
        <v>11040</v>
      </c>
      <c r="AA40" s="5">
        <f t="shared" si="16"/>
        <v>2676.3636363636365</v>
      </c>
      <c r="AB40" s="4" t="str">
        <f>'IADC Data'!AH39</f>
        <v>N/A</v>
      </c>
      <c r="AC40" s="3" t="str">
        <f>'IADC Data'!AI39</f>
        <v>N/A</v>
      </c>
      <c r="AD40" s="3" t="str">
        <f>'IADC Data'!AJ39</f>
        <v>N/A</v>
      </c>
      <c r="AE40" s="4" t="str">
        <f>'IADC Data'!AL39</f>
        <v>N/A</v>
      </c>
      <c r="AF40" s="5" t="str">
        <f t="shared" si="10"/>
        <v>N/A</v>
      </c>
      <c r="AG40" s="5" t="s">
        <v>65</v>
      </c>
      <c r="AH40" s="4">
        <f>'IADC Data'!AO39</f>
        <v>2.6458333333357587</v>
      </c>
      <c r="AI40" s="3">
        <f>'IADC Data'!AP39</f>
        <v>12710</v>
      </c>
      <c r="AJ40" s="5">
        <f>(AI40-W40)/AH40</f>
        <v>631.18110236162613</v>
      </c>
      <c r="AK40" s="3">
        <v>43.3</v>
      </c>
      <c r="AL40" s="22">
        <v>5.8</v>
      </c>
      <c r="AM40" s="22">
        <v>49.1</v>
      </c>
      <c r="AN40" s="23"/>
      <c r="AO40" s="23"/>
      <c r="AP40" s="23"/>
      <c r="AQ40" s="3">
        <v>12710</v>
      </c>
      <c r="AR40" s="4">
        <f t="shared" si="13"/>
        <v>258.85947046843177</v>
      </c>
      <c r="AS40" s="6" t="s">
        <v>16</v>
      </c>
      <c r="AT40" s="6">
        <v>75</v>
      </c>
      <c r="AU40" s="22">
        <v>12710</v>
      </c>
      <c r="AV40" s="6">
        <f t="shared" ref="AV40:AV54" si="19">AU40/AT40</f>
        <v>169.46666666666667</v>
      </c>
    </row>
    <row r="41" spans="1:48">
      <c r="A41" s="3">
        <v>39</v>
      </c>
      <c r="B41" s="3">
        <v>2</v>
      </c>
      <c r="C41" s="3">
        <v>39</v>
      </c>
      <c r="D41" s="4">
        <f>'IADC Data'!F40</f>
        <v>2.4791666666715173</v>
      </c>
      <c r="E41" s="5">
        <f>'IADC Data'!G40</f>
        <v>1625</v>
      </c>
      <c r="F41" s="5">
        <f t="shared" si="0"/>
        <v>655.46218487266708</v>
      </c>
      <c r="G41" s="4">
        <f>'IADC Data'!J40</f>
        <v>1.9583333333284827</v>
      </c>
      <c r="H41" s="5">
        <f t="shared" si="1"/>
        <v>1625</v>
      </c>
      <c r="I41" s="5">
        <f t="shared" si="2"/>
        <v>829.78723404460845</v>
      </c>
      <c r="J41" s="4">
        <f>'IADC Data'!M40</f>
        <v>1.84375</v>
      </c>
      <c r="K41" s="5">
        <f>'IADC Data'!N40</f>
        <v>3190</v>
      </c>
      <c r="L41" s="5">
        <f t="shared" si="3"/>
        <v>848.81355932203394</v>
      </c>
      <c r="M41" s="4">
        <f>'IADC Data'!Q40</f>
        <v>3</v>
      </c>
      <c r="N41" s="5">
        <f t="shared" si="4"/>
        <v>3190</v>
      </c>
      <c r="O41" s="5">
        <f t="shared" si="5"/>
        <v>1063.3333333333333</v>
      </c>
      <c r="P41" s="4">
        <f>'IADC Data'!T40</f>
        <v>5.4375</v>
      </c>
      <c r="Q41" s="3">
        <f>'IADC Data'!U40</f>
        <v>7360</v>
      </c>
      <c r="R41" s="5">
        <f t="shared" si="6"/>
        <v>766.89655172413791</v>
      </c>
      <c r="S41" s="4">
        <f>'IADC Data'!X40</f>
        <v>3.1666666666715173</v>
      </c>
      <c r="T41" s="5">
        <f t="shared" si="7"/>
        <v>7360</v>
      </c>
      <c r="U41" s="5">
        <f t="shared" si="8"/>
        <v>2324.2105263122294</v>
      </c>
      <c r="V41" s="4">
        <f>'IADC Data'!AA40</f>
        <v>17.197916666664241</v>
      </c>
      <c r="W41" s="3">
        <f>'IADC Data'!AB40</f>
        <v>11131</v>
      </c>
      <c r="X41" s="5">
        <f t="shared" si="15"/>
        <v>219.2707450030594</v>
      </c>
      <c r="Y41" s="4">
        <f>'IADC Data'!AE40</f>
        <v>4.15625</v>
      </c>
      <c r="Z41" s="5">
        <f t="shared" si="9"/>
        <v>11131</v>
      </c>
      <c r="AA41" s="5">
        <f t="shared" si="16"/>
        <v>2678.1353383458645</v>
      </c>
      <c r="AB41" s="4" t="str">
        <f>'IADC Data'!AH40</f>
        <v>N/A</v>
      </c>
      <c r="AC41" s="3" t="str">
        <f>'IADC Data'!AI40</f>
        <v>N/A</v>
      </c>
      <c r="AD41" s="3" t="str">
        <f>'IADC Data'!AJ40</f>
        <v>N/A</v>
      </c>
      <c r="AE41" s="4" t="str">
        <f>'IADC Data'!AL40</f>
        <v>N/A</v>
      </c>
      <c r="AF41" s="5" t="str">
        <f t="shared" si="10"/>
        <v>N/A</v>
      </c>
      <c r="AG41" s="5" t="s">
        <v>65</v>
      </c>
      <c r="AH41" s="4">
        <f>'IADC Data'!AO40</f>
        <v>4.8125</v>
      </c>
      <c r="AI41" s="3">
        <f>'IADC Data'!AP40</f>
        <v>12940</v>
      </c>
      <c r="AJ41" s="5">
        <f>(AI41-W41)/AH41</f>
        <v>375.89610389610391</v>
      </c>
      <c r="AK41" s="3">
        <v>44</v>
      </c>
      <c r="AL41" s="22">
        <v>9</v>
      </c>
      <c r="AM41" s="22">
        <v>53</v>
      </c>
      <c r="AN41" s="23"/>
      <c r="AO41" s="23"/>
      <c r="AP41" s="23"/>
      <c r="AQ41" s="22">
        <v>12940</v>
      </c>
      <c r="AR41" s="4">
        <f t="shared" si="13"/>
        <v>244.15094339622641</v>
      </c>
      <c r="AS41" s="6" t="s">
        <v>16</v>
      </c>
      <c r="AT41" s="6">
        <v>75</v>
      </c>
      <c r="AU41" s="22">
        <v>12947</v>
      </c>
      <c r="AV41" s="6">
        <f t="shared" si="19"/>
        <v>172.62666666666667</v>
      </c>
    </row>
    <row r="42" spans="1:48">
      <c r="A42" s="3">
        <v>40</v>
      </c>
      <c r="B42" s="3">
        <v>1</v>
      </c>
      <c r="C42" s="3">
        <v>40</v>
      </c>
      <c r="D42" s="4">
        <f>'IADC Data'!F41</f>
        <v>1.3333333333284827</v>
      </c>
      <c r="E42" s="5">
        <f>'IADC Data'!G41</f>
        <v>1520</v>
      </c>
      <c r="F42" s="5">
        <f t="shared" si="0"/>
        <v>1140.0000000041473</v>
      </c>
      <c r="G42" s="4">
        <f>'IADC Data'!J41</f>
        <v>1.5416666666715173</v>
      </c>
      <c r="H42" s="5">
        <f t="shared" si="1"/>
        <v>1520</v>
      </c>
      <c r="I42" s="5">
        <f t="shared" si="2"/>
        <v>985.94594594284376</v>
      </c>
      <c r="J42" s="4">
        <f>'IADC Data'!M41</f>
        <v>1.7395833333284827</v>
      </c>
      <c r="K42" s="5">
        <f>'IADC Data'!N41</f>
        <v>2874</v>
      </c>
      <c r="L42" s="5">
        <f t="shared" si="3"/>
        <v>778.34730539139184</v>
      </c>
      <c r="M42" s="4">
        <f>'IADC Data'!Q41</f>
        <v>5.0625</v>
      </c>
      <c r="N42" s="5">
        <f t="shared" si="4"/>
        <v>2874</v>
      </c>
      <c r="O42" s="5">
        <f t="shared" si="5"/>
        <v>567.7037037037037</v>
      </c>
      <c r="P42" s="4">
        <f>'IADC Data'!T41</f>
        <v>4.6979166666715173</v>
      </c>
      <c r="Q42" s="3">
        <f>'IADC Data'!U41</f>
        <v>6975</v>
      </c>
      <c r="R42" s="5">
        <f t="shared" si="6"/>
        <v>872.94013303679264</v>
      </c>
      <c r="S42" s="4">
        <f>'IADC Data'!X41</f>
        <v>3.1875</v>
      </c>
      <c r="T42" s="5">
        <f t="shared" si="7"/>
        <v>6975</v>
      </c>
      <c r="U42" s="5">
        <f t="shared" si="8"/>
        <v>2188.2352941176468</v>
      </c>
      <c r="V42" s="4">
        <f>'IADC Data'!AA41</f>
        <v>0.91666666666424135</v>
      </c>
      <c r="W42" s="3">
        <f>'IADC Data'!AB41</f>
        <v>8260</v>
      </c>
      <c r="X42" s="5">
        <f t="shared" si="15"/>
        <v>1401.8181818218907</v>
      </c>
      <c r="Y42" s="4">
        <f>'IADC Data'!AE41</f>
        <v>4.1354166666642413</v>
      </c>
      <c r="Z42" s="5">
        <f t="shared" si="9"/>
        <v>8260</v>
      </c>
      <c r="AA42" s="5">
        <f t="shared" si="16"/>
        <v>1997.3803526460076</v>
      </c>
      <c r="AB42" s="4">
        <f>'IADC Data'!AH41</f>
        <v>2.4895833333357587</v>
      </c>
      <c r="AC42" s="3">
        <f>'IADC Data'!AI41</f>
        <v>10900</v>
      </c>
      <c r="AD42" s="5">
        <f t="shared" si="17"/>
        <v>1060.4184100408079</v>
      </c>
      <c r="AE42" s="4">
        <f>'IADC Data'!AL41</f>
        <v>4.0416666666642413</v>
      </c>
      <c r="AF42" s="5">
        <f t="shared" si="10"/>
        <v>10900</v>
      </c>
      <c r="AG42" s="5">
        <f t="shared" si="18"/>
        <v>2696.9072164964637</v>
      </c>
      <c r="AH42" s="4">
        <f>'IADC Data'!AO41</f>
        <v>1.8229166666715173</v>
      </c>
      <c r="AI42" s="3">
        <f>'IADC Data'!AP41</f>
        <v>12792</v>
      </c>
      <c r="AJ42" s="5">
        <f t="shared" si="11"/>
        <v>1037.8971428543812</v>
      </c>
      <c r="AK42" s="3">
        <v>31</v>
      </c>
      <c r="AL42" s="22">
        <v>5.9</v>
      </c>
      <c r="AM42" s="22">
        <v>36.9</v>
      </c>
      <c r="AN42" s="23"/>
      <c r="AO42" s="23"/>
      <c r="AP42" s="23"/>
      <c r="AQ42" s="22">
        <v>12792</v>
      </c>
      <c r="AR42" s="4">
        <f t="shared" si="13"/>
        <v>346.66666666666669</v>
      </c>
      <c r="AS42" s="3" t="s">
        <v>113</v>
      </c>
      <c r="AT42" s="6">
        <v>75</v>
      </c>
      <c r="AU42" s="22">
        <v>17046</v>
      </c>
      <c r="AV42" s="22">
        <f t="shared" si="19"/>
        <v>227.28</v>
      </c>
    </row>
    <row r="43" spans="1:48">
      <c r="A43" s="3">
        <v>41</v>
      </c>
      <c r="B43" s="3">
        <v>2</v>
      </c>
      <c r="C43" s="3">
        <v>41</v>
      </c>
      <c r="D43" s="4">
        <f>'IADC Data'!F42</f>
        <v>1.7083333333284827</v>
      </c>
      <c r="E43" s="5">
        <f>'IADC Data'!G42</f>
        <v>1520</v>
      </c>
      <c r="F43" s="5">
        <f t="shared" si="0"/>
        <v>889.75609756350195</v>
      </c>
      <c r="G43" s="4">
        <f>'IADC Data'!J42</f>
        <v>3.0729166666715173</v>
      </c>
      <c r="H43" s="5">
        <f t="shared" si="1"/>
        <v>1520</v>
      </c>
      <c r="I43" s="5">
        <f t="shared" si="2"/>
        <v>494.64406779582936</v>
      </c>
      <c r="J43" s="4">
        <f>'IADC Data'!M42</f>
        <v>1.4479166666642413</v>
      </c>
      <c r="K43" s="5">
        <f>'IADC Data'!N42</f>
        <v>2858</v>
      </c>
      <c r="L43" s="5">
        <f t="shared" si="3"/>
        <v>924.08633093679964</v>
      </c>
      <c r="M43" s="4">
        <f>'IADC Data'!Q42</f>
        <v>3.3020833333357587</v>
      </c>
      <c r="N43" s="5">
        <f t="shared" si="4"/>
        <v>2858</v>
      </c>
      <c r="O43" s="5">
        <f t="shared" si="5"/>
        <v>865.5141955829605</v>
      </c>
      <c r="P43" s="4">
        <f>'IADC Data'!T42</f>
        <v>1.84375</v>
      </c>
      <c r="Q43" s="3">
        <f>'IADC Data'!U42</f>
        <v>7060</v>
      </c>
      <c r="R43" s="5">
        <f t="shared" si="6"/>
        <v>2279.0508474576272</v>
      </c>
      <c r="S43" s="4">
        <f>'IADC Data'!X42</f>
        <v>4.0625</v>
      </c>
      <c r="T43" s="5">
        <f t="shared" si="7"/>
        <v>7060</v>
      </c>
      <c r="U43" s="5">
        <f t="shared" si="8"/>
        <v>1737.8461538461538</v>
      </c>
      <c r="V43" s="4">
        <f>'IADC Data'!AA42</f>
        <v>2.9791666666642413</v>
      </c>
      <c r="W43" s="3">
        <f>'IADC Data'!AB42</f>
        <v>8350</v>
      </c>
      <c r="X43" s="5">
        <f t="shared" si="15"/>
        <v>433.0069930073455</v>
      </c>
      <c r="Y43" s="4">
        <f>'IADC Data'!AE42</f>
        <v>5.84375</v>
      </c>
      <c r="Z43" s="5">
        <f t="shared" si="9"/>
        <v>8350</v>
      </c>
      <c r="AA43" s="5">
        <f t="shared" si="16"/>
        <v>1428.8770053475937</v>
      </c>
      <c r="AB43" s="4">
        <f>'IADC Data'!AH42</f>
        <v>1.7083333333357587</v>
      </c>
      <c r="AC43" s="3">
        <f>'IADC Data'!AI42</f>
        <v>10820</v>
      </c>
      <c r="AD43" s="5">
        <f t="shared" si="17"/>
        <v>1445.8536585345328</v>
      </c>
      <c r="AE43" s="4">
        <f>'IADC Data'!AL42</f>
        <v>3.6875</v>
      </c>
      <c r="AF43" s="5">
        <f t="shared" si="10"/>
        <v>10820</v>
      </c>
      <c r="AG43" s="5">
        <f t="shared" si="18"/>
        <v>2934.2372881355932</v>
      </c>
      <c r="AH43" s="4">
        <f>'IADC Data'!AO42</f>
        <v>1.2604166666642413</v>
      </c>
      <c r="AI43" s="3">
        <f>'IADC Data'!AP42</f>
        <v>12146</v>
      </c>
      <c r="AJ43" s="5">
        <f t="shared" si="11"/>
        <v>1052.0330578532639</v>
      </c>
      <c r="AK43" s="3">
        <v>67.400000000000006</v>
      </c>
      <c r="AL43" s="22">
        <v>6.1</v>
      </c>
      <c r="AM43" s="22">
        <v>73.5</v>
      </c>
      <c r="AN43" s="23"/>
      <c r="AO43" s="23"/>
      <c r="AP43" s="23"/>
      <c r="AQ43" s="3">
        <v>12146</v>
      </c>
      <c r="AR43" s="4">
        <f t="shared" si="13"/>
        <v>165.25170068027211</v>
      </c>
      <c r="AS43" s="6" t="s">
        <v>173</v>
      </c>
      <c r="AT43" s="6">
        <v>75</v>
      </c>
      <c r="AU43" s="22">
        <v>12369</v>
      </c>
      <c r="AV43" s="22">
        <f t="shared" si="19"/>
        <v>164.92</v>
      </c>
    </row>
    <row r="44" spans="1:48">
      <c r="A44" s="3">
        <v>42</v>
      </c>
      <c r="B44" s="3">
        <v>1</v>
      </c>
      <c r="C44" s="3">
        <v>42</v>
      </c>
      <c r="D44" s="4">
        <f>'IADC Data'!F43</f>
        <v>1.3229166666642413</v>
      </c>
      <c r="E44" s="5">
        <f>'IADC Data'!G43</f>
        <v>1620</v>
      </c>
      <c r="F44" s="5">
        <f t="shared" si="0"/>
        <v>1224.5669291361032</v>
      </c>
      <c r="G44" s="4">
        <f>'IADC Data'!J43</f>
        <v>2.15625</v>
      </c>
      <c r="H44" s="5">
        <f t="shared" si="1"/>
        <v>1620</v>
      </c>
      <c r="I44" s="5">
        <f t="shared" si="2"/>
        <v>751.304347826087</v>
      </c>
      <c r="J44" s="4">
        <f>'IADC Data'!M43</f>
        <v>1.9895833333357587</v>
      </c>
      <c r="K44" s="5">
        <f>'IADC Data'!N43</f>
        <v>3112</v>
      </c>
      <c r="L44" s="5">
        <f t="shared" si="3"/>
        <v>749.90575916138948</v>
      </c>
      <c r="M44" s="4">
        <f>'IADC Data'!Q43</f>
        <v>4.7395833333357587</v>
      </c>
      <c r="N44" s="5">
        <f t="shared" si="4"/>
        <v>3112</v>
      </c>
      <c r="O44" s="5">
        <f t="shared" si="5"/>
        <v>656.59780219746619</v>
      </c>
      <c r="P44" s="4">
        <f>'IADC Data'!T43</f>
        <v>2.8541666666642413</v>
      </c>
      <c r="Q44" s="3">
        <f>'IADC Data'!U43</f>
        <v>7256</v>
      </c>
      <c r="R44" s="5">
        <f t="shared" si="6"/>
        <v>1451.9124087603579</v>
      </c>
      <c r="S44" s="4">
        <f>'IADC Data'!X43</f>
        <v>4.3125</v>
      </c>
      <c r="T44" s="5">
        <f t="shared" si="7"/>
        <v>7256</v>
      </c>
      <c r="U44" s="5">
        <f t="shared" si="8"/>
        <v>1682.5507246376812</v>
      </c>
      <c r="V44" s="4">
        <f>'IADC Data'!AA43</f>
        <v>0.89583333333575865</v>
      </c>
      <c r="W44" s="3">
        <f>'IADC Data'!AB43</f>
        <v>8762</v>
      </c>
      <c r="X44" s="5">
        <f t="shared" si="15"/>
        <v>1681.1162790652161</v>
      </c>
      <c r="Y44" s="4">
        <f>'IADC Data'!AE43</f>
        <v>3.3541666666642413</v>
      </c>
      <c r="Z44" s="5">
        <f t="shared" si="9"/>
        <v>8762</v>
      </c>
      <c r="AA44" s="5">
        <f t="shared" si="16"/>
        <v>2612.2732919273549</v>
      </c>
      <c r="AB44" s="4">
        <f>'IADC Data'!AH43</f>
        <v>9.8125</v>
      </c>
      <c r="AC44" s="3">
        <f>'IADC Data'!AI43</f>
        <v>11220</v>
      </c>
      <c r="AD44" s="5">
        <f t="shared" si="17"/>
        <v>250.49681528662421</v>
      </c>
      <c r="AE44" s="4">
        <f>'IADC Data'!AL43</f>
        <v>5.8333333333357587</v>
      </c>
      <c r="AF44" s="5">
        <f t="shared" si="10"/>
        <v>11220</v>
      </c>
      <c r="AG44" s="5">
        <f t="shared" si="18"/>
        <v>1923.4285714277717</v>
      </c>
      <c r="AH44" s="4">
        <f>'IADC Data'!AO43</f>
        <v>11</v>
      </c>
      <c r="AI44" s="3">
        <f>'IADC Data'!AP43</f>
        <v>17008</v>
      </c>
      <c r="AJ44" s="5">
        <f t="shared" si="11"/>
        <v>526.18181818181813</v>
      </c>
      <c r="AK44" s="3">
        <v>48.09</v>
      </c>
      <c r="AL44" s="22">
        <v>12.9</v>
      </c>
      <c r="AM44" s="3">
        <v>60.99</v>
      </c>
      <c r="AN44" s="23"/>
      <c r="AO44" s="23"/>
      <c r="AP44" s="23"/>
      <c r="AQ44" s="3">
        <v>17013</v>
      </c>
      <c r="AR44" s="4">
        <f t="shared" si="13"/>
        <v>278.9473684210526</v>
      </c>
      <c r="AS44" s="3" t="s">
        <v>116</v>
      </c>
      <c r="AT44" s="6">
        <v>75</v>
      </c>
      <c r="AU44" s="22">
        <v>17622</v>
      </c>
      <c r="AV44" s="22">
        <f t="shared" si="19"/>
        <v>234.96</v>
      </c>
    </row>
    <row r="45" spans="1:48">
      <c r="A45" s="3">
        <v>43</v>
      </c>
      <c r="B45" s="3">
        <v>1</v>
      </c>
      <c r="C45" s="3">
        <v>43</v>
      </c>
      <c r="D45" s="4">
        <f>'IADC Data'!F44</f>
        <v>1.8541666666642413</v>
      </c>
      <c r="E45" s="5">
        <f>'IADC Data'!G44</f>
        <v>1512</v>
      </c>
      <c r="F45" s="5">
        <f t="shared" si="0"/>
        <v>815.46067415837001</v>
      </c>
      <c r="G45" s="4">
        <f>'IADC Data'!J44</f>
        <v>3.7395833333357587</v>
      </c>
      <c r="H45" s="5">
        <f t="shared" si="1"/>
        <v>1512</v>
      </c>
      <c r="I45" s="5">
        <f t="shared" si="2"/>
        <v>404.32311977689653</v>
      </c>
      <c r="J45" s="4">
        <f>'IADC Data'!M44</f>
        <v>1.2395833333284827</v>
      </c>
      <c r="K45" s="5">
        <f>'IADC Data'!N44</f>
        <v>3017</v>
      </c>
      <c r="L45" s="5">
        <f t="shared" si="3"/>
        <v>1214.1176470635746</v>
      </c>
      <c r="M45" s="4">
        <f>'IADC Data'!Q44</f>
        <v>4.625</v>
      </c>
      <c r="N45" s="5">
        <f t="shared" si="4"/>
        <v>3017</v>
      </c>
      <c r="O45" s="5">
        <f t="shared" si="5"/>
        <v>652.32432432432438</v>
      </c>
      <c r="P45" s="4">
        <f>'IADC Data'!T44</f>
        <v>2.875</v>
      </c>
      <c r="Q45" s="3">
        <f>'IADC Data'!U44</f>
        <v>7257</v>
      </c>
      <c r="R45" s="5">
        <f t="shared" si="6"/>
        <v>1474.7826086956522</v>
      </c>
      <c r="S45" s="4">
        <f>'IADC Data'!X44</f>
        <v>3.3229166666715173</v>
      </c>
      <c r="T45" s="5">
        <f t="shared" si="7"/>
        <v>7257</v>
      </c>
      <c r="U45" s="5">
        <f t="shared" si="8"/>
        <v>2183.9247648870942</v>
      </c>
      <c r="V45" s="4">
        <f>'IADC Data'!AA44</f>
        <v>1.2083333333284827</v>
      </c>
      <c r="W45" s="3">
        <f>'IADC Data'!AB44</f>
        <v>8852</v>
      </c>
      <c r="X45" s="5">
        <f t="shared" si="15"/>
        <v>1320.0000000052989</v>
      </c>
      <c r="Y45" s="4">
        <f>'IADC Data'!AE44</f>
        <v>3.3125</v>
      </c>
      <c r="Z45" s="5">
        <f t="shared" si="9"/>
        <v>8852</v>
      </c>
      <c r="AA45" s="5">
        <f t="shared" si="16"/>
        <v>2672.3018867924529</v>
      </c>
      <c r="AB45" s="4">
        <f>'IADC Data'!AH44</f>
        <v>3.375</v>
      </c>
      <c r="AC45" s="3">
        <f>'IADC Data'!AI44</f>
        <v>11216</v>
      </c>
      <c r="AD45" s="5">
        <f t="shared" si="17"/>
        <v>700.44444444444446</v>
      </c>
      <c r="AE45" s="4">
        <f>'IADC Data'!AL44</f>
        <v>2.3645833333357587</v>
      </c>
      <c r="AF45" s="5">
        <f t="shared" si="10"/>
        <v>11216</v>
      </c>
      <c r="AG45" s="5">
        <f t="shared" si="18"/>
        <v>4743.3303964709057</v>
      </c>
      <c r="AH45" s="4">
        <f>'IADC Data'!AO44</f>
        <v>2.84375</v>
      </c>
      <c r="AI45" s="3">
        <f>'IADC Data'!AP44</f>
        <v>13018</v>
      </c>
      <c r="AJ45" s="5">
        <f t="shared" si="11"/>
        <v>633.67032967032969</v>
      </c>
      <c r="AK45" s="3">
        <v>31.3</v>
      </c>
      <c r="AL45" s="22">
        <v>5.9</v>
      </c>
      <c r="AM45" s="3">
        <v>37.200000000000003</v>
      </c>
      <c r="AN45" s="23"/>
      <c r="AO45" s="23"/>
      <c r="AP45" s="23"/>
      <c r="AQ45" s="3">
        <v>13018</v>
      </c>
      <c r="AR45" s="4">
        <f t="shared" si="13"/>
        <v>349.94623655913978</v>
      </c>
      <c r="AS45" s="6" t="s">
        <v>174</v>
      </c>
      <c r="AT45" s="6">
        <v>48</v>
      </c>
      <c r="AU45" s="22">
        <v>12909</v>
      </c>
      <c r="AV45" s="6">
        <f t="shared" si="19"/>
        <v>268.9375</v>
      </c>
    </row>
    <row r="46" spans="1:48">
      <c r="A46" s="3">
        <v>44</v>
      </c>
      <c r="B46" s="3">
        <v>2</v>
      </c>
      <c r="C46" s="3">
        <v>44</v>
      </c>
      <c r="D46" s="4">
        <f>'IADC Data'!F45</f>
        <v>2.2291666666642413</v>
      </c>
      <c r="E46" s="5">
        <f>'IADC Data'!G45</f>
        <v>1529</v>
      </c>
      <c r="F46" s="5">
        <f t="shared" si="0"/>
        <v>685.90654205682108</v>
      </c>
      <c r="G46" s="4">
        <f>'IADC Data'!J45</f>
        <v>5.1041666666715173</v>
      </c>
      <c r="H46" s="5">
        <f t="shared" si="1"/>
        <v>1529</v>
      </c>
      <c r="I46" s="5">
        <f t="shared" si="2"/>
        <v>299.55918367318469</v>
      </c>
      <c r="J46" s="4">
        <f>'IADC Data'!M45</f>
        <v>1.9375</v>
      </c>
      <c r="K46" s="5">
        <f>'IADC Data'!N45</f>
        <v>2961</v>
      </c>
      <c r="L46" s="5">
        <f t="shared" si="3"/>
        <v>739.09677419354841</v>
      </c>
      <c r="M46" s="4">
        <f>'IADC Data'!Q45</f>
        <v>3.1041666666642413</v>
      </c>
      <c r="N46" s="5">
        <f t="shared" si="4"/>
        <v>2961</v>
      </c>
      <c r="O46" s="5">
        <f t="shared" si="5"/>
        <v>953.87919463161779</v>
      </c>
      <c r="P46" s="4">
        <f>'IADC Data'!T45</f>
        <v>1.9791666666642413</v>
      </c>
      <c r="Q46" s="3">
        <f>'IADC Data'!U45</f>
        <v>7132</v>
      </c>
      <c r="R46" s="5">
        <f t="shared" si="6"/>
        <v>2107.4526315815301</v>
      </c>
      <c r="S46" s="4">
        <f>'IADC Data'!X45</f>
        <v>4.4166666666715173</v>
      </c>
      <c r="T46" s="5">
        <f t="shared" si="7"/>
        <v>7132</v>
      </c>
      <c r="U46" s="5">
        <f t="shared" si="8"/>
        <v>1614.7924528284152</v>
      </c>
      <c r="V46" s="4">
        <f>'IADC Data'!AA45</f>
        <v>2.8125</v>
      </c>
      <c r="W46" s="3">
        <f>'IADC Data'!AB45</f>
        <v>8864</v>
      </c>
      <c r="X46" s="5">
        <f t="shared" si="15"/>
        <v>615.82222222222219</v>
      </c>
      <c r="Y46" s="4">
        <f>'IADC Data'!AE45</f>
        <v>7.6041666666642413</v>
      </c>
      <c r="Z46" s="5">
        <f t="shared" si="9"/>
        <v>8864</v>
      </c>
      <c r="AA46" s="5">
        <f t="shared" si="16"/>
        <v>1165.6767123291388</v>
      </c>
      <c r="AB46" s="4">
        <f>'IADC Data'!AH45</f>
        <v>3.4375</v>
      </c>
      <c r="AC46" s="3">
        <f>'IADC Data'!AI45</f>
        <v>11225</v>
      </c>
      <c r="AD46" s="5">
        <f t="shared" si="17"/>
        <v>686.83636363636367</v>
      </c>
      <c r="AE46" s="4">
        <f>'IADC Data'!AL45</f>
        <v>2.8333333333357587</v>
      </c>
      <c r="AF46" s="5">
        <f t="shared" si="10"/>
        <v>11225</v>
      </c>
      <c r="AG46" s="5">
        <f t="shared" si="18"/>
        <v>3961.7647058789616</v>
      </c>
      <c r="AH46" s="4">
        <f>'IADC Data'!AO45</f>
        <v>4.7708333333284827</v>
      </c>
      <c r="AI46" s="3">
        <f>'IADC Data'!AP45</f>
        <v>13175</v>
      </c>
      <c r="AJ46" s="5">
        <f t="shared" si="11"/>
        <v>408.73362445456405</v>
      </c>
      <c r="AK46" s="3">
        <v>40.229999999999997</v>
      </c>
      <c r="AL46" s="22">
        <v>7.8</v>
      </c>
      <c r="AM46" s="3">
        <f>AK46+AL46</f>
        <v>48.029999999999994</v>
      </c>
      <c r="AN46" s="23"/>
      <c r="AO46" s="23"/>
      <c r="AP46" s="23"/>
      <c r="AQ46" s="22">
        <v>13175</v>
      </c>
      <c r="AR46" s="4">
        <f t="shared" si="13"/>
        <v>274.30772433895487</v>
      </c>
      <c r="AS46" s="6" t="s">
        <v>121</v>
      </c>
      <c r="AT46" s="6">
        <v>35</v>
      </c>
      <c r="AU46" s="3">
        <v>13092</v>
      </c>
      <c r="AV46" s="6">
        <f t="shared" si="19"/>
        <v>374.05714285714288</v>
      </c>
    </row>
    <row r="47" spans="1:48">
      <c r="A47" s="3">
        <v>45</v>
      </c>
      <c r="B47" s="3">
        <v>1</v>
      </c>
      <c r="C47" s="3">
        <v>45</v>
      </c>
      <c r="D47" s="4">
        <f>'IADC Data'!F46</f>
        <v>2.28125</v>
      </c>
      <c r="E47" s="5">
        <f>'IADC Data'!G46</f>
        <v>1445</v>
      </c>
      <c r="F47" s="5">
        <f t="shared" si="0"/>
        <v>633.42465753424653</v>
      </c>
      <c r="G47" s="4">
        <f>'IADC Data'!J46</f>
        <v>2.0833333333284827</v>
      </c>
      <c r="H47" s="5">
        <f t="shared" si="1"/>
        <v>1445</v>
      </c>
      <c r="I47" s="5">
        <f t="shared" si="2"/>
        <v>693.60000000161494</v>
      </c>
      <c r="J47" s="4">
        <f>'IADC Data'!M46</f>
        <v>1.21875</v>
      </c>
      <c r="K47" s="5">
        <f>'IADC Data'!N46</f>
        <v>2672</v>
      </c>
      <c r="L47" s="5">
        <f t="shared" si="3"/>
        <v>1006.7692307692307</v>
      </c>
      <c r="M47" s="4">
        <f>'IADC Data'!Q46</f>
        <v>2.90625</v>
      </c>
      <c r="N47" s="5">
        <f t="shared" si="4"/>
        <v>2672</v>
      </c>
      <c r="O47" s="5">
        <f t="shared" si="5"/>
        <v>919.39784946236557</v>
      </c>
      <c r="P47" s="4">
        <f>'IADC Data'!T46</f>
        <v>5.6041666666715173</v>
      </c>
      <c r="Q47" s="3">
        <f>'IADC Data'!U46</f>
        <v>6232</v>
      </c>
      <c r="R47" s="5">
        <f t="shared" si="6"/>
        <v>635.24163568718257</v>
      </c>
      <c r="S47" s="4">
        <f>'IADC Data'!X46</f>
        <v>3.34375</v>
      </c>
      <c r="T47" s="5">
        <f t="shared" si="7"/>
        <v>6232</v>
      </c>
      <c r="U47" s="5">
        <f t="shared" si="8"/>
        <v>1863.7757009345794</v>
      </c>
      <c r="V47" s="4">
        <f>'IADC Data'!AA46</f>
        <v>7.09375</v>
      </c>
      <c r="W47" s="3">
        <f>'IADC Data'!AB46</f>
        <v>8349</v>
      </c>
      <c r="X47" s="5">
        <f t="shared" si="15"/>
        <v>298.43171806167402</v>
      </c>
      <c r="Y47" s="4">
        <f>'IADC Data'!AE46</f>
        <v>3.34375</v>
      </c>
      <c r="Z47" s="5">
        <f t="shared" si="9"/>
        <v>8349</v>
      </c>
      <c r="AA47" s="5">
        <f t="shared" si="16"/>
        <v>2496.8971962616824</v>
      </c>
      <c r="AB47" s="4">
        <f>'IADC Data'!AH46</f>
        <v>51.645833333328483</v>
      </c>
      <c r="AC47" s="3">
        <f>'IADC Data'!AI46</f>
        <v>15981</v>
      </c>
      <c r="AD47" s="5">
        <f t="shared" si="17"/>
        <v>147.77571601453587</v>
      </c>
      <c r="AE47" s="4">
        <f>'IADC Data'!AL46</f>
        <v>2.9791666666715173</v>
      </c>
      <c r="AF47" s="5">
        <f t="shared" si="10"/>
        <v>15981</v>
      </c>
      <c r="AG47" s="5">
        <f t="shared" si="18"/>
        <v>5364.2517482430139</v>
      </c>
      <c r="AH47" s="4">
        <f>'IADC Data'!AO46</f>
        <v>4.5625</v>
      </c>
      <c r="AI47" s="3">
        <f>'IADC Data'!AP46</f>
        <v>16322</v>
      </c>
      <c r="AJ47" s="5">
        <f t="shared" si="11"/>
        <v>74.739726027397253</v>
      </c>
      <c r="AK47" s="3">
        <v>86.71</v>
      </c>
      <c r="AL47" s="22">
        <v>2.63</v>
      </c>
      <c r="AM47" s="3">
        <v>89.34</v>
      </c>
      <c r="AN47" s="23"/>
      <c r="AO47" s="23"/>
      <c r="AP47" s="23"/>
      <c r="AQ47" s="22">
        <v>16322</v>
      </c>
      <c r="AR47" s="4">
        <f t="shared" si="13"/>
        <v>182.69532124468321</v>
      </c>
      <c r="AS47" s="6" t="s">
        <v>120</v>
      </c>
      <c r="AT47" s="6">
        <v>38</v>
      </c>
      <c r="AU47" s="3">
        <v>16173</v>
      </c>
      <c r="AV47" s="6">
        <f t="shared" si="19"/>
        <v>425.60526315789474</v>
      </c>
    </row>
    <row r="48" spans="1:48">
      <c r="A48" s="3">
        <v>46</v>
      </c>
      <c r="B48" s="3">
        <v>2</v>
      </c>
      <c r="C48" s="3">
        <v>46</v>
      </c>
      <c r="D48" s="4">
        <f>'IADC Data'!F47</f>
        <v>1.7708333333284827</v>
      </c>
      <c r="E48" s="5">
        <f>'IADC Data'!G47</f>
        <v>1564</v>
      </c>
      <c r="F48" s="5">
        <f t="shared" si="0"/>
        <v>883.2000000024193</v>
      </c>
      <c r="G48" s="4">
        <f>'IADC Data'!J47</f>
        <v>3.6666666666715173</v>
      </c>
      <c r="H48" s="5">
        <f t="shared" si="1"/>
        <v>1564</v>
      </c>
      <c r="I48" s="5">
        <f t="shared" si="2"/>
        <v>426.54545454489028</v>
      </c>
      <c r="J48" s="4">
        <f>'IADC Data'!M47</f>
        <v>19.104166666664241</v>
      </c>
      <c r="K48" s="5">
        <f>'IADC Data'!N47</f>
        <v>2904</v>
      </c>
      <c r="L48" s="5">
        <f t="shared" si="3"/>
        <v>70.141766630325151</v>
      </c>
      <c r="M48" s="4">
        <f>'IADC Data'!Q47</f>
        <v>2.9166666666642413</v>
      </c>
      <c r="N48" s="5">
        <f t="shared" si="4"/>
        <v>2904</v>
      </c>
      <c r="O48" s="5">
        <f t="shared" si="5"/>
        <v>995.65714285797083</v>
      </c>
      <c r="P48" s="4">
        <f>'IADC Data'!T47</f>
        <v>2.8541666666715173</v>
      </c>
      <c r="Q48" s="3">
        <f>'IADC Data'!U47</f>
        <v>7152</v>
      </c>
      <c r="R48" s="5">
        <f t="shared" si="6"/>
        <v>1488.3503649609743</v>
      </c>
      <c r="S48" s="4">
        <f>'IADC Data'!X47</f>
        <v>3.125</v>
      </c>
      <c r="T48" s="5">
        <f t="shared" si="7"/>
        <v>7152</v>
      </c>
      <c r="U48" s="5">
        <f t="shared" si="8"/>
        <v>2288.64</v>
      </c>
      <c r="V48" s="4">
        <f>'IADC Data'!AA47</f>
        <v>0.72916666666424135</v>
      </c>
      <c r="W48" s="3">
        <f>'IADC Data'!AB47</f>
        <v>8513</v>
      </c>
      <c r="X48" s="5">
        <f t="shared" si="15"/>
        <v>1866.5142857204939</v>
      </c>
      <c r="Y48" s="4">
        <f>'IADC Data'!AE47</f>
        <v>2.4375</v>
      </c>
      <c r="Z48" s="5">
        <f t="shared" si="9"/>
        <v>8513</v>
      </c>
      <c r="AA48" s="5">
        <f t="shared" si="16"/>
        <v>3492.5128205128203</v>
      </c>
      <c r="AB48" s="4">
        <f>'IADC Data'!AH47</f>
        <v>1.6770833333357587</v>
      </c>
      <c r="AC48" s="3">
        <f>'IADC Data'!AI47</f>
        <v>10716</v>
      </c>
      <c r="AD48" s="5">
        <f t="shared" si="17"/>
        <v>1313.5900621099015</v>
      </c>
      <c r="AE48" s="4">
        <f>'IADC Data'!AL47</f>
        <v>2.5104166666642413</v>
      </c>
      <c r="AF48" s="5">
        <f t="shared" si="10"/>
        <v>10716</v>
      </c>
      <c r="AG48" s="5">
        <f t="shared" si="18"/>
        <v>4268.6141078879409</v>
      </c>
      <c r="AH48" s="4">
        <f>'IADC Data'!AO47</f>
        <v>26.78125</v>
      </c>
      <c r="AI48" s="3">
        <f>'IADC Data'!AP47</f>
        <v>12520</v>
      </c>
      <c r="AJ48" s="5">
        <f t="shared" si="11"/>
        <v>67.360560093348894</v>
      </c>
      <c r="AK48" s="3">
        <v>68.08</v>
      </c>
      <c r="AL48" s="22">
        <v>7.43</v>
      </c>
      <c r="AM48" s="3">
        <v>75.510000000000005</v>
      </c>
      <c r="AN48" s="23"/>
      <c r="AO48" s="23"/>
      <c r="AP48" s="23"/>
      <c r="AQ48" s="5">
        <v>12520</v>
      </c>
      <c r="AR48" s="4">
        <f t="shared" si="13"/>
        <v>165.80585352933386</v>
      </c>
      <c r="AS48" s="22" t="s">
        <v>124</v>
      </c>
      <c r="AT48" s="6">
        <v>45</v>
      </c>
      <c r="AU48" s="22">
        <v>12516</v>
      </c>
      <c r="AV48" s="4">
        <f t="shared" si="19"/>
        <v>278.13333333333333</v>
      </c>
    </row>
    <row r="49" spans="1:48">
      <c r="A49" s="3">
        <v>47</v>
      </c>
      <c r="B49" s="3">
        <v>1</v>
      </c>
      <c r="C49" s="3">
        <v>47</v>
      </c>
      <c r="D49" s="4">
        <f>'IADC Data'!F48</f>
        <v>2.5</v>
      </c>
      <c r="E49" s="5">
        <f>'IADC Data'!G48</f>
        <v>1575</v>
      </c>
      <c r="F49" s="5">
        <f t="shared" si="0"/>
        <v>630</v>
      </c>
      <c r="G49" s="4">
        <f>'IADC Data'!J48</f>
        <v>2.09375</v>
      </c>
      <c r="H49" s="5">
        <f t="shared" si="1"/>
        <v>1575</v>
      </c>
      <c r="I49" s="5">
        <f t="shared" si="2"/>
        <v>752.2388059701492</v>
      </c>
      <c r="J49" s="4">
        <f>'IADC Data'!M48</f>
        <v>1.5729166666642413</v>
      </c>
      <c r="K49" s="5">
        <f>'IADC Data'!N48</f>
        <v>3123</v>
      </c>
      <c r="L49" s="5">
        <f t="shared" si="3"/>
        <v>984.15894039886848</v>
      </c>
      <c r="M49" s="4">
        <f>'IADC Data'!Q48</f>
        <v>3.3229166666715173</v>
      </c>
      <c r="N49" s="5">
        <f t="shared" si="4"/>
        <v>3123</v>
      </c>
      <c r="O49" s="5">
        <f t="shared" si="5"/>
        <v>939.83699059423941</v>
      </c>
      <c r="P49" s="4">
        <f>'IADC Data'!T48</f>
        <v>2.7395833333284827</v>
      </c>
      <c r="Q49" s="3">
        <f>'IADC Data'!U48</f>
        <v>7315</v>
      </c>
      <c r="R49" s="5">
        <f t="shared" si="6"/>
        <v>1530.1596958201997</v>
      </c>
      <c r="S49" s="4">
        <f>'IADC Data'!X48</f>
        <v>3.375</v>
      </c>
      <c r="T49" s="5">
        <f t="shared" si="7"/>
        <v>7315</v>
      </c>
      <c r="U49" s="5">
        <f t="shared" si="8"/>
        <v>2167.4074074074074</v>
      </c>
      <c r="V49" s="4">
        <f>'IADC Data'!AA48</f>
        <v>3.75</v>
      </c>
      <c r="W49" s="3">
        <f>'IADC Data'!AB48</f>
        <v>8636</v>
      </c>
      <c r="X49" s="5">
        <f t="shared" si="15"/>
        <v>352.26666666666665</v>
      </c>
      <c r="Y49" s="4">
        <f>'IADC Data'!AE48</f>
        <v>4.8020833333357587</v>
      </c>
      <c r="Z49" s="5">
        <f t="shared" si="9"/>
        <v>8636</v>
      </c>
      <c r="AA49" s="5">
        <f t="shared" si="16"/>
        <v>1798.3861171357512</v>
      </c>
      <c r="AB49" s="4">
        <f>'IADC Data'!AH48</f>
        <v>1.4270833333357587</v>
      </c>
      <c r="AC49" s="3">
        <f>'IADC Data'!AI48</f>
        <v>11108</v>
      </c>
      <c r="AD49" s="5">
        <f t="shared" si="17"/>
        <v>1732.2043795590998</v>
      </c>
      <c r="AE49" s="4">
        <f>'IADC Data'!AL48</f>
        <v>3.1145833333284827</v>
      </c>
      <c r="AF49" s="5">
        <f t="shared" si="10"/>
        <v>11108</v>
      </c>
      <c r="AG49" s="5">
        <f t="shared" si="18"/>
        <v>3566.4481605406713</v>
      </c>
      <c r="AH49" s="4">
        <f>'IADC Data'!AO48</f>
        <v>25.822916666671517</v>
      </c>
      <c r="AI49" s="3">
        <f>'IADC Data'!AP48</f>
        <v>17552</v>
      </c>
      <c r="AJ49" s="5">
        <f t="shared" si="11"/>
        <v>249.54578459051385</v>
      </c>
      <c r="AK49" s="8">
        <v>54.4</v>
      </c>
      <c r="AL49" s="22">
        <v>11.6</v>
      </c>
      <c r="AM49" s="3">
        <v>66</v>
      </c>
      <c r="AN49" s="23"/>
      <c r="AO49" s="23"/>
      <c r="AP49" s="23"/>
      <c r="AQ49" s="22">
        <v>17552</v>
      </c>
      <c r="AR49" s="4">
        <f t="shared" si="13"/>
        <v>265.93939393939394</v>
      </c>
      <c r="AS49" s="22" t="s">
        <v>125</v>
      </c>
      <c r="AT49" s="4">
        <v>45</v>
      </c>
      <c r="AU49" s="5">
        <v>12666</v>
      </c>
      <c r="AV49" s="4">
        <f t="shared" si="19"/>
        <v>281.46666666666664</v>
      </c>
    </row>
    <row r="50" spans="1:48">
      <c r="A50" s="3">
        <v>48</v>
      </c>
      <c r="B50" s="3">
        <v>1</v>
      </c>
      <c r="C50" s="3">
        <v>48</v>
      </c>
      <c r="D50" s="4">
        <f>'IADC Data'!F49</f>
        <v>1.4270833333357587</v>
      </c>
      <c r="E50" s="5">
        <f>'IADC Data'!G49</f>
        <v>1581</v>
      </c>
      <c r="F50" s="5">
        <f t="shared" si="0"/>
        <v>1107.8540145966574</v>
      </c>
      <c r="G50" s="4">
        <f>'IADC Data'!J49</f>
        <v>2.1875</v>
      </c>
      <c r="H50" s="5">
        <f t="shared" si="1"/>
        <v>1581</v>
      </c>
      <c r="I50" s="5">
        <f t="shared" si="2"/>
        <v>722.74285714285713</v>
      </c>
      <c r="J50" s="4">
        <f>'IADC Data'!M49</f>
        <v>1.4375</v>
      </c>
      <c r="K50" s="5">
        <f>'IADC Data'!N49</f>
        <v>3075</v>
      </c>
      <c r="L50" s="5">
        <f t="shared" si="3"/>
        <v>1039.304347826087</v>
      </c>
      <c r="M50" s="4">
        <f>'IADC Data'!Q49</f>
        <v>3.4375</v>
      </c>
      <c r="N50" s="5">
        <f t="shared" si="4"/>
        <v>3075</v>
      </c>
      <c r="O50" s="5">
        <f t="shared" si="5"/>
        <v>894.5454545454545</v>
      </c>
      <c r="P50" s="4">
        <f>'IADC Data'!T49</f>
        <v>2.5208333333284827</v>
      </c>
      <c r="Q50" s="3">
        <f>'IADC Data'!U49</f>
        <v>7250</v>
      </c>
      <c r="R50" s="5">
        <f t="shared" si="6"/>
        <v>1656.1983471106248</v>
      </c>
      <c r="S50" s="4">
        <f>'IADC Data'!X49</f>
        <v>3.375</v>
      </c>
      <c r="T50" s="5">
        <f t="shared" si="7"/>
        <v>7250</v>
      </c>
      <c r="U50" s="5">
        <f t="shared" si="8"/>
        <v>2148.1481481481483</v>
      </c>
      <c r="V50" s="4">
        <f>'IADC Data'!AA49</f>
        <v>2.9375</v>
      </c>
      <c r="W50" s="3">
        <f>'IADC Data'!AB49</f>
        <v>8670</v>
      </c>
      <c r="X50" s="5">
        <f t="shared" si="15"/>
        <v>483.40425531914894</v>
      </c>
      <c r="Y50" s="4">
        <f>'IADC Data'!AE49</f>
        <v>3.7083333333357587</v>
      </c>
      <c r="Z50" s="5">
        <f t="shared" si="9"/>
        <v>8670</v>
      </c>
      <c r="AA50" s="5">
        <f t="shared" si="16"/>
        <v>2337.9775280883587</v>
      </c>
      <c r="AB50" s="4">
        <f>'IADC Data'!AH49</f>
        <v>3.2395833333357587</v>
      </c>
      <c r="AC50" s="3">
        <f>'IADC Data'!AI49</f>
        <v>11317</v>
      </c>
      <c r="AD50" s="5">
        <f t="shared" si="17"/>
        <v>817.08038585147835</v>
      </c>
      <c r="AE50" s="4">
        <f>'IADC Data'!AL49</f>
        <v>3.1145833333284827</v>
      </c>
      <c r="AF50" s="5">
        <f t="shared" si="10"/>
        <v>11317</v>
      </c>
      <c r="AG50" s="5">
        <f t="shared" si="18"/>
        <v>3633.5518394705418</v>
      </c>
      <c r="AH50" s="4">
        <f>'IADC Data'!AO49</f>
        <v>1.7604166666715173</v>
      </c>
      <c r="AI50" s="3">
        <f>'IADC Data'!AP49</f>
        <v>13085</v>
      </c>
      <c r="AJ50" s="5">
        <f t="shared" si="11"/>
        <v>1004.307692304925</v>
      </c>
      <c r="AK50" s="4">
        <v>29.15</v>
      </c>
      <c r="AL50" s="3">
        <v>3.82</v>
      </c>
      <c r="AM50" s="22">
        <v>32.97</v>
      </c>
      <c r="AN50" s="23"/>
      <c r="AO50" s="23"/>
      <c r="AP50" s="23"/>
      <c r="AQ50" s="22">
        <v>13085</v>
      </c>
      <c r="AR50" s="4">
        <f t="shared" si="13"/>
        <v>396.87594783136188</v>
      </c>
      <c r="AS50" s="22" t="s">
        <v>128</v>
      </c>
      <c r="AT50" s="4">
        <v>45</v>
      </c>
      <c r="AU50" s="22">
        <v>13055</v>
      </c>
      <c r="AV50" s="6">
        <f t="shared" si="19"/>
        <v>290.11111111111109</v>
      </c>
    </row>
    <row r="51" spans="1:48">
      <c r="A51" s="3">
        <v>49</v>
      </c>
      <c r="B51" s="3">
        <v>2</v>
      </c>
      <c r="C51" s="3">
        <v>49</v>
      </c>
      <c r="D51" s="4">
        <f>'IADC Data'!F50</f>
        <v>1.5729166666642413</v>
      </c>
      <c r="E51" s="5">
        <f>'IADC Data'!G50</f>
        <v>1599</v>
      </c>
      <c r="F51" s="5">
        <f t="shared" si="0"/>
        <v>1016.5827814585211</v>
      </c>
      <c r="G51" s="4">
        <f>'IADC Data'!J50</f>
        <v>2.0208333333357587</v>
      </c>
      <c r="H51" s="5">
        <f t="shared" si="1"/>
        <v>1599</v>
      </c>
      <c r="I51" s="5">
        <f t="shared" si="2"/>
        <v>791.25773195781323</v>
      </c>
      <c r="J51" s="4">
        <f>'IADC Data'!M50</f>
        <v>1.7604166666642413</v>
      </c>
      <c r="K51" s="5">
        <f>'IADC Data'!N50</f>
        <v>3100</v>
      </c>
      <c r="L51" s="5">
        <f t="shared" si="3"/>
        <v>852.63905325561257</v>
      </c>
      <c r="M51" s="4">
        <f>'IADC Data'!Q50</f>
        <v>2.8229166666642413</v>
      </c>
      <c r="N51" s="5">
        <f t="shared" si="4"/>
        <v>3100</v>
      </c>
      <c r="O51" s="5">
        <f t="shared" si="5"/>
        <v>1098.154981550759</v>
      </c>
      <c r="P51" s="4">
        <f>'IADC Data'!T50</f>
        <v>3.25</v>
      </c>
      <c r="Q51" s="3">
        <f>'IADC Data'!U50</f>
        <v>7237</v>
      </c>
      <c r="R51" s="5">
        <f t="shared" si="6"/>
        <v>1272.9230769230769</v>
      </c>
      <c r="S51" s="4">
        <f>'IADC Data'!X50</f>
        <v>2.9375</v>
      </c>
      <c r="T51" s="5">
        <f t="shared" si="7"/>
        <v>7237</v>
      </c>
      <c r="U51" s="5">
        <f t="shared" si="8"/>
        <v>2463.6595744680849</v>
      </c>
      <c r="V51" s="4">
        <f>'IADC Data'!AA50</f>
        <v>1.46875</v>
      </c>
      <c r="W51" s="3">
        <f>'IADC Data'!AB50</f>
        <v>8550</v>
      </c>
      <c r="X51" s="5">
        <f t="shared" si="15"/>
        <v>893.95744680851067</v>
      </c>
      <c r="Y51" s="4">
        <f>'IADC Data'!AE50</f>
        <v>3.28125</v>
      </c>
      <c r="Z51" s="5">
        <f t="shared" si="9"/>
        <v>8550</v>
      </c>
      <c r="AA51" s="5">
        <f t="shared" si="16"/>
        <v>2605.7142857142858</v>
      </c>
      <c r="AB51" s="4">
        <f>'IADC Data'!AH50</f>
        <v>1.78125</v>
      </c>
      <c r="AC51" s="3">
        <f>'IADC Data'!AI50</f>
        <v>11142</v>
      </c>
      <c r="AD51" s="5">
        <f t="shared" si="17"/>
        <v>1455.1578947368421</v>
      </c>
      <c r="AE51" s="4">
        <f>'IADC Data'!AL50</f>
        <v>2.4791666666715173</v>
      </c>
      <c r="AF51" s="5">
        <f t="shared" si="10"/>
        <v>11142</v>
      </c>
      <c r="AG51" s="5">
        <f t="shared" si="18"/>
        <v>4494.2521008315425</v>
      </c>
      <c r="AH51" s="4">
        <f>'IADC Data'!AO50</f>
        <v>1.3541666666642413</v>
      </c>
      <c r="AI51" s="3">
        <f>'IADC Data'!AP50</f>
        <v>12805</v>
      </c>
      <c r="AJ51" s="5">
        <f t="shared" si="11"/>
        <v>1228.0615384637379</v>
      </c>
      <c r="AK51" s="4">
        <v>24.73</v>
      </c>
      <c r="AL51" s="3">
        <v>3.46</v>
      </c>
      <c r="AM51" s="3">
        <v>28.19</v>
      </c>
      <c r="AN51" s="23"/>
      <c r="AO51" s="23"/>
      <c r="AP51" s="23"/>
      <c r="AQ51" s="3">
        <v>12805</v>
      </c>
      <c r="AR51" s="4">
        <f t="shared" si="13"/>
        <v>454.23909187655192</v>
      </c>
      <c r="AS51" s="22" t="s">
        <v>129</v>
      </c>
      <c r="AT51" s="4">
        <v>45</v>
      </c>
      <c r="AU51" s="3">
        <v>12814</v>
      </c>
      <c r="AV51" s="4">
        <f t="shared" si="19"/>
        <v>284.75555555555553</v>
      </c>
    </row>
    <row r="52" spans="1:48">
      <c r="A52" s="3">
        <v>50</v>
      </c>
      <c r="B52" s="3">
        <v>2</v>
      </c>
      <c r="C52" s="3">
        <v>50</v>
      </c>
      <c r="D52" s="4">
        <f>'IADC Data'!F51</f>
        <v>1.15625</v>
      </c>
      <c r="E52" s="5">
        <f>'IADC Data'!G51</f>
        <v>1766</v>
      </c>
      <c r="F52" s="5">
        <f t="shared" si="0"/>
        <v>1527.3513513513512</v>
      </c>
      <c r="G52" s="4">
        <f>'IADC Data'!J51</f>
        <v>0.72916666666424135</v>
      </c>
      <c r="H52" s="5">
        <f t="shared" si="1"/>
        <v>1766</v>
      </c>
      <c r="I52" s="5">
        <f t="shared" si="2"/>
        <v>2421.9428571509129</v>
      </c>
      <c r="J52" s="4" t="s">
        <v>65</v>
      </c>
      <c r="K52" s="5">
        <f>'IADC Data'!N51</f>
        <v>1766</v>
      </c>
      <c r="L52" s="5" t="s">
        <v>65</v>
      </c>
      <c r="M52" s="4">
        <f>'IADC Data'!Q51</f>
        <v>1.9479166666642413</v>
      </c>
      <c r="N52" s="5">
        <f t="shared" si="4"/>
        <v>1766</v>
      </c>
      <c r="O52" s="5">
        <f t="shared" si="5"/>
        <v>906.60962566957801</v>
      </c>
      <c r="P52" s="4">
        <f>'IADC Data'!T51</f>
        <v>4.0208333333357587</v>
      </c>
      <c r="Q52" s="3">
        <f>'IADC Data'!U51</f>
        <v>7540</v>
      </c>
      <c r="R52" s="5">
        <f t="shared" si="6"/>
        <v>1436.020725387735</v>
      </c>
      <c r="S52" s="4">
        <f>'IADC Data'!X51</f>
        <v>4.1770833333357587</v>
      </c>
      <c r="T52" s="5">
        <f t="shared" si="7"/>
        <v>7540</v>
      </c>
      <c r="U52" s="5">
        <f t="shared" si="8"/>
        <v>1805.0872817944633</v>
      </c>
      <c r="V52" s="4">
        <f>'IADC Data'!AA51</f>
        <v>3.03125</v>
      </c>
      <c r="W52" s="3">
        <f>'IADC Data'!AB51</f>
        <v>9200</v>
      </c>
      <c r="X52" s="5">
        <f t="shared" si="15"/>
        <v>547.62886597938143</v>
      </c>
      <c r="Y52" s="4">
        <f>'IADC Data'!AE51</f>
        <v>4.4166666666642413</v>
      </c>
      <c r="Z52" s="5">
        <f t="shared" si="9"/>
        <v>9200</v>
      </c>
      <c r="AA52" s="5">
        <f t="shared" si="16"/>
        <v>2083.0188679256721</v>
      </c>
      <c r="AB52" s="4">
        <f>'IADC Data'!AH51</f>
        <v>8.4375</v>
      </c>
      <c r="AC52" s="3">
        <f>'IADC Data'!AI51</f>
        <v>11738</v>
      </c>
      <c r="AD52" s="5">
        <f t="shared" si="17"/>
        <v>300.8</v>
      </c>
      <c r="AE52" s="4">
        <f>'IADC Data'!AL51</f>
        <v>2.8958333333357587</v>
      </c>
      <c r="AF52" s="5">
        <f t="shared" si="10"/>
        <v>11738</v>
      </c>
      <c r="AG52" s="5">
        <f t="shared" si="18"/>
        <v>4053.4100719390512</v>
      </c>
      <c r="AH52" s="4">
        <f>'IADC Data'!AO51</f>
        <v>17.135416666664241</v>
      </c>
      <c r="AI52" s="3">
        <f>'IADC Data'!AP51</f>
        <v>14864</v>
      </c>
      <c r="AJ52" s="5">
        <f t="shared" si="11"/>
        <v>182.42917933133282</v>
      </c>
      <c r="AK52" s="3">
        <v>48.1</v>
      </c>
      <c r="AL52" s="22">
        <v>8.1999999999999993</v>
      </c>
      <c r="AM52" s="3">
        <v>56.3</v>
      </c>
      <c r="AN52" s="23"/>
      <c r="AO52" s="23"/>
      <c r="AP52" s="23"/>
      <c r="AQ52" s="22">
        <v>14864</v>
      </c>
      <c r="AR52" s="4">
        <f t="shared" si="13"/>
        <v>264.01420959147424</v>
      </c>
      <c r="AS52" s="3" t="s">
        <v>164</v>
      </c>
      <c r="AT52" s="4">
        <v>45</v>
      </c>
      <c r="AU52" s="3">
        <v>15045</v>
      </c>
      <c r="AV52" s="4">
        <f t="shared" si="19"/>
        <v>334.33333333333331</v>
      </c>
    </row>
    <row r="53" spans="1:48">
      <c r="A53" s="3">
        <v>51</v>
      </c>
      <c r="B53" s="3">
        <v>1</v>
      </c>
      <c r="C53" s="3">
        <v>51</v>
      </c>
      <c r="D53" s="4">
        <f>'IADC Data'!F52</f>
        <v>1.71875</v>
      </c>
      <c r="E53" s="5">
        <f>'IADC Data'!G52</f>
        <v>1532</v>
      </c>
      <c r="F53" s="5">
        <f t="shared" si="0"/>
        <v>891.34545454545457</v>
      </c>
      <c r="G53" s="4">
        <f>'IADC Data'!J52</f>
        <v>2.15625</v>
      </c>
      <c r="H53" s="5">
        <f t="shared" si="1"/>
        <v>1532</v>
      </c>
      <c r="I53" s="5">
        <f t="shared" si="2"/>
        <v>710.49275362318838</v>
      </c>
      <c r="J53" s="4">
        <f>'IADC Data'!M52</f>
        <v>1.4375</v>
      </c>
      <c r="K53" s="5">
        <f>'IADC Data'!N52</f>
        <v>2950</v>
      </c>
      <c r="L53" s="5">
        <f t="shared" si="3"/>
        <v>986.43478260869563</v>
      </c>
      <c r="M53" s="4">
        <f>'IADC Data'!Q52</f>
        <v>3.8958333333357587</v>
      </c>
      <c r="N53" s="5">
        <f t="shared" si="4"/>
        <v>2950</v>
      </c>
      <c r="O53" s="5">
        <f t="shared" si="5"/>
        <v>757.21925133642696</v>
      </c>
      <c r="P53" s="4">
        <f>'IADC Data'!T52</f>
        <v>6.0833333333357587</v>
      </c>
      <c r="Q53" s="3">
        <f>'IADC Data'!U52</f>
        <v>7822</v>
      </c>
      <c r="R53" s="5">
        <f t="shared" si="6"/>
        <v>800.87671232844787</v>
      </c>
      <c r="S53" s="4">
        <f>'IADC Data'!X52</f>
        <v>3.90625</v>
      </c>
      <c r="T53" s="5">
        <f t="shared" si="7"/>
        <v>7822</v>
      </c>
      <c r="U53" s="5">
        <f t="shared" si="8"/>
        <v>2002.432</v>
      </c>
      <c r="V53" s="4">
        <f>'IADC Data'!AA52</f>
        <v>3.2604166666642413</v>
      </c>
      <c r="W53" s="3">
        <f>'IADC Data'!AB52</f>
        <v>9832</v>
      </c>
      <c r="X53" s="5">
        <f>(W53-Q53)/V53</f>
        <v>616.48562300365347</v>
      </c>
      <c r="Y53" s="4">
        <f>'IADC Data'!AE52</f>
        <v>2.96875</v>
      </c>
      <c r="Z53" s="5">
        <f t="shared" si="9"/>
        <v>9832</v>
      </c>
      <c r="AA53" s="5">
        <f>W53/Y53</f>
        <v>3311.8315789473686</v>
      </c>
      <c r="AB53" s="4">
        <f>'IADC Data'!AH52</f>
        <v>2.5625</v>
      </c>
      <c r="AC53" s="3">
        <f>'IADC Data'!AI52</f>
        <v>12445</v>
      </c>
      <c r="AD53" s="5">
        <f>(AC53-W53)/AB53</f>
        <v>1019.7073170731708</v>
      </c>
      <c r="AE53" s="4">
        <f>'IADC Data'!AL52</f>
        <v>4.7395833333357587</v>
      </c>
      <c r="AF53" s="5">
        <f t="shared" si="10"/>
        <v>12445</v>
      </c>
      <c r="AG53" s="5">
        <f t="shared" si="18"/>
        <v>2625.7582417568983</v>
      </c>
      <c r="AH53" s="4" t="str">
        <f>'IADC Data'!AO52</f>
        <v>N/A</v>
      </c>
      <c r="AI53" s="3" t="str">
        <f>'IADC Data'!AP52</f>
        <v>N/A</v>
      </c>
      <c r="AJ53" s="5" t="s">
        <v>65</v>
      </c>
      <c r="AK53" s="4">
        <v>31</v>
      </c>
      <c r="AL53" s="6">
        <v>3.1</v>
      </c>
      <c r="AM53" s="4">
        <v>34.1</v>
      </c>
      <c r="AN53" s="23"/>
      <c r="AO53" s="23"/>
      <c r="AP53" s="23"/>
      <c r="AQ53" s="22">
        <v>12339</v>
      </c>
      <c r="AR53" s="4">
        <f t="shared" si="13"/>
        <v>361.84750733137827</v>
      </c>
      <c r="AS53" s="22" t="s">
        <v>169</v>
      </c>
      <c r="AT53" s="4">
        <v>40</v>
      </c>
      <c r="AU53" s="3">
        <v>12514</v>
      </c>
      <c r="AV53" s="4">
        <f t="shared" si="19"/>
        <v>312.85000000000002</v>
      </c>
    </row>
    <row r="54" spans="1:48">
      <c r="A54" s="3">
        <v>52</v>
      </c>
      <c r="B54" s="3">
        <v>2</v>
      </c>
      <c r="C54" s="3">
        <v>52</v>
      </c>
      <c r="D54" s="4">
        <f>'IADC Data'!F53</f>
        <v>1.53125</v>
      </c>
      <c r="E54" s="5">
        <f>'IADC Data'!G53</f>
        <v>1655</v>
      </c>
      <c r="F54" s="5">
        <f t="shared" si="0"/>
        <v>1080.8163265306123</v>
      </c>
      <c r="G54" s="4">
        <f>'IADC Data'!J53</f>
        <v>0.58333333333575865</v>
      </c>
      <c r="H54" s="5">
        <f t="shared" si="1"/>
        <v>1655</v>
      </c>
      <c r="I54" s="5">
        <f t="shared" si="2"/>
        <v>2837.1428571310612</v>
      </c>
      <c r="J54" s="4" t="str">
        <f>'IADC Data'!M53</f>
        <v>N/A</v>
      </c>
      <c r="K54" s="5">
        <v>1655</v>
      </c>
      <c r="L54" s="5" t="s">
        <v>65</v>
      </c>
      <c r="M54" s="4">
        <f>'IADC Data'!Q53</f>
        <v>0.91666666666424135</v>
      </c>
      <c r="N54" s="5">
        <f t="shared" si="4"/>
        <v>1655</v>
      </c>
      <c r="O54" s="5">
        <f t="shared" si="5"/>
        <v>1805.4545454593224</v>
      </c>
      <c r="P54" s="4">
        <f>'IADC Data'!T53</f>
        <v>5.0833333333357587</v>
      </c>
      <c r="Q54" s="3">
        <f>'IADC Data'!U53</f>
        <v>7715</v>
      </c>
      <c r="R54" s="5">
        <f t="shared" si="6"/>
        <v>1192.1311475404148</v>
      </c>
      <c r="S54" s="4">
        <f>'IADC Data'!X53</f>
        <v>3.96875</v>
      </c>
      <c r="T54" s="5">
        <f t="shared" si="7"/>
        <v>7715</v>
      </c>
      <c r="U54" s="5">
        <f t="shared" si="8"/>
        <v>1943.9370078740158</v>
      </c>
      <c r="V54" s="4">
        <f>'IADC Data'!AA53</f>
        <v>3.21875</v>
      </c>
      <c r="W54" s="3">
        <f>'IADC Data'!AB53</f>
        <v>10195</v>
      </c>
      <c r="X54" s="5">
        <f>(W54-Q54)/V54</f>
        <v>770.48543689320388</v>
      </c>
      <c r="Y54" s="4">
        <f>'IADC Data'!AE53</f>
        <v>2.9583333333357587</v>
      </c>
      <c r="Z54" s="5">
        <f t="shared" si="9"/>
        <v>10195</v>
      </c>
      <c r="AA54" s="5">
        <f>W54/Y54</f>
        <v>3446.1971830957664</v>
      </c>
      <c r="AB54" s="4">
        <f>'IADC Data'!AH53</f>
        <v>1.7604166666642413</v>
      </c>
      <c r="AC54" s="3">
        <f>'IADC Data'!AI53</f>
        <v>11470</v>
      </c>
      <c r="AD54" s="5">
        <f>(AC54-W54)/AB54</f>
        <v>724.26035503058358</v>
      </c>
      <c r="AE54" s="4">
        <f>'IADC Data'!AL53</f>
        <v>4.03125</v>
      </c>
      <c r="AF54" s="5">
        <f t="shared" si="10"/>
        <v>11470</v>
      </c>
      <c r="AG54" s="5">
        <f t="shared" si="18"/>
        <v>2845.2713178294575</v>
      </c>
      <c r="AH54" s="4">
        <f>'IADC Data'!AO53</f>
        <v>2.0208333333357587</v>
      </c>
      <c r="AI54" s="3">
        <f>'IADC Data'!AP53</f>
        <v>13350</v>
      </c>
      <c r="AJ54" s="5">
        <f t="shared" si="11"/>
        <v>930.30927834939894</v>
      </c>
      <c r="AK54" s="4">
        <v>26.1</v>
      </c>
      <c r="AL54" s="6">
        <v>5</v>
      </c>
      <c r="AM54" s="4">
        <v>31.1</v>
      </c>
      <c r="AN54" s="23"/>
      <c r="AO54" s="23"/>
      <c r="AP54" s="23"/>
      <c r="AQ54" s="22">
        <v>13550</v>
      </c>
      <c r="AR54" s="4">
        <f t="shared" si="13"/>
        <v>435.69131832797427</v>
      </c>
      <c r="AS54" s="3" t="s">
        <v>170</v>
      </c>
      <c r="AT54" s="4">
        <v>45</v>
      </c>
      <c r="AU54" s="3">
        <v>12942</v>
      </c>
      <c r="AV54" s="4">
        <f t="shared" si="19"/>
        <v>287.60000000000002</v>
      </c>
    </row>
  </sheetData>
  <mergeCells count="2">
    <mergeCell ref="A1:AQ1"/>
    <mergeCell ref="AS1:AV1"/>
  </mergeCells>
  <pageMargins left="0.7" right="0.7" top="0.75" bottom="0.75" header="0.3" footer="0.3"/>
  <pageSetup paperSize="8" scale="24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0680-D743-47B6-859B-BDC92DFCF92F}">
  <dimension ref="A1:AW55"/>
  <sheetViews>
    <sheetView topLeftCell="AH35" workbookViewId="0">
      <selection activeCell="AP55" sqref="AP55"/>
    </sheetView>
  </sheetViews>
  <sheetFormatPr defaultRowHeight="15"/>
  <cols>
    <col min="1" max="1" width="3" style="1" bestFit="1" customWidth="1"/>
    <col min="2" max="2" width="4" style="1" bestFit="1" customWidth="1"/>
    <col min="3" max="3" width="14.140625" style="1" bestFit="1" customWidth="1"/>
    <col min="4" max="5" width="16.28515625" style="1" bestFit="1" customWidth="1"/>
    <col min="6" max="6" width="12" style="13" bestFit="1" customWidth="1"/>
    <col min="7" max="7" width="9.7109375" style="13" bestFit="1" customWidth="1"/>
    <col min="8" max="9" width="16.28515625" style="1" bestFit="1" customWidth="1"/>
    <col min="10" max="10" width="12" style="13" bestFit="1" customWidth="1"/>
    <col min="11" max="12" width="16.28515625" style="1" bestFit="1" customWidth="1"/>
    <col min="13" max="13" width="12" style="13" bestFit="1" customWidth="1"/>
    <col min="14" max="14" width="9.7109375" style="13" bestFit="1" customWidth="1"/>
    <col min="15" max="16" width="16.28515625" style="1" bestFit="1" customWidth="1"/>
    <col min="17" max="17" width="15.7109375" style="13" bestFit="1" customWidth="1"/>
    <col min="18" max="19" width="16.28515625" style="1" bestFit="1" customWidth="1"/>
    <col min="20" max="20" width="12" style="13" bestFit="1" customWidth="1"/>
    <col min="21" max="21" width="9.7109375" style="13" bestFit="1" customWidth="1"/>
    <col min="22" max="23" width="16.28515625" style="1" bestFit="1" customWidth="1"/>
    <col min="24" max="24" width="15.7109375" style="13" bestFit="1" customWidth="1"/>
    <col min="25" max="26" width="16.28515625" style="1" bestFit="1" customWidth="1"/>
    <col min="27" max="27" width="15.7109375" style="13" bestFit="1" customWidth="1"/>
    <col min="28" max="28" width="13.42578125" style="13" bestFit="1" customWidth="1"/>
    <col min="29" max="30" width="16.28515625" style="1" bestFit="1" customWidth="1"/>
    <col min="31" max="31" width="14.7109375" style="13" bestFit="1" customWidth="1"/>
    <col min="32" max="33" width="16.28515625" style="1" bestFit="1" customWidth="1"/>
    <col min="34" max="34" width="14.7109375" style="13" bestFit="1" customWidth="1"/>
    <col min="35" max="35" width="12.28515625" style="13" bestFit="1" customWidth="1"/>
    <col min="36" max="37" width="16.28515625" style="1" bestFit="1" customWidth="1"/>
    <col min="38" max="38" width="11" style="13" bestFit="1" customWidth="1"/>
    <col min="39" max="40" width="16.28515625" style="1" bestFit="1" customWidth="1"/>
    <col min="41" max="42" width="14.7109375" style="13" bestFit="1" customWidth="1"/>
    <col min="44" max="44" width="19.7109375" style="1" bestFit="1" customWidth="1"/>
    <col min="45" max="45" width="9.140625" style="1"/>
    <col min="46" max="46" width="15.42578125" style="1" bestFit="1" customWidth="1"/>
    <col min="47" max="47" width="9.140625" style="1"/>
    <col min="48" max="48" width="10" bestFit="1" customWidth="1"/>
  </cols>
  <sheetData>
    <row r="1" spans="1:46">
      <c r="A1" s="16" t="s">
        <v>2</v>
      </c>
      <c r="B1" s="16" t="s">
        <v>90</v>
      </c>
      <c r="C1" s="16" t="s">
        <v>3</v>
      </c>
      <c r="D1" s="16" t="s">
        <v>130</v>
      </c>
      <c r="E1" s="16" t="s">
        <v>131</v>
      </c>
      <c r="F1" s="16" t="s">
        <v>132</v>
      </c>
      <c r="G1" s="16" t="s">
        <v>91</v>
      </c>
      <c r="H1" s="16" t="s">
        <v>140</v>
      </c>
      <c r="I1" s="16" t="s">
        <v>141</v>
      </c>
      <c r="J1" s="16" t="s">
        <v>133</v>
      </c>
      <c r="K1" s="16" t="s">
        <v>134</v>
      </c>
      <c r="L1" s="16" t="s">
        <v>135</v>
      </c>
      <c r="M1" s="16" t="s">
        <v>136</v>
      </c>
      <c r="N1" s="16" t="s">
        <v>92</v>
      </c>
      <c r="O1" s="16" t="s">
        <v>142</v>
      </c>
      <c r="P1" s="16" t="s">
        <v>143</v>
      </c>
      <c r="Q1" s="16" t="s">
        <v>144</v>
      </c>
      <c r="R1" s="16" t="s">
        <v>137</v>
      </c>
      <c r="S1" s="16" t="s">
        <v>138</v>
      </c>
      <c r="T1" s="16" t="s">
        <v>139</v>
      </c>
      <c r="U1" s="16" t="s">
        <v>93</v>
      </c>
      <c r="V1" s="16" t="s">
        <v>145</v>
      </c>
      <c r="W1" s="16" t="s">
        <v>146</v>
      </c>
      <c r="X1" s="16" t="s">
        <v>147</v>
      </c>
      <c r="Y1" s="16" t="s">
        <v>148</v>
      </c>
      <c r="Z1" s="16" t="s">
        <v>149</v>
      </c>
      <c r="AA1" s="16" t="s">
        <v>150</v>
      </c>
      <c r="AB1" s="16" t="s">
        <v>94</v>
      </c>
      <c r="AC1" s="16" t="s">
        <v>151</v>
      </c>
      <c r="AD1" s="16" t="s">
        <v>152</v>
      </c>
      <c r="AE1" s="16" t="s">
        <v>153</v>
      </c>
      <c r="AF1" s="16" t="s">
        <v>154</v>
      </c>
      <c r="AG1" s="16" t="s">
        <v>155</v>
      </c>
      <c r="AH1" s="16" t="s">
        <v>156</v>
      </c>
      <c r="AI1" s="16" t="s">
        <v>95</v>
      </c>
      <c r="AJ1" s="16" t="s">
        <v>158</v>
      </c>
      <c r="AK1" s="16" t="s">
        <v>159</v>
      </c>
      <c r="AL1" s="16" t="s">
        <v>160</v>
      </c>
      <c r="AM1" s="16" t="s">
        <v>157</v>
      </c>
      <c r="AN1" s="16" t="s">
        <v>161</v>
      </c>
      <c r="AO1" s="16" t="s">
        <v>162</v>
      </c>
      <c r="AP1" s="16" t="s">
        <v>96</v>
      </c>
      <c r="AR1" s="16" t="s">
        <v>165</v>
      </c>
      <c r="AT1" s="16" t="s">
        <v>168</v>
      </c>
    </row>
    <row r="2" spans="1:46">
      <c r="A2" s="1">
        <v>1</v>
      </c>
      <c r="B2" s="1">
        <v>601</v>
      </c>
      <c r="C2" s="1" t="s">
        <v>15</v>
      </c>
      <c r="D2" s="12">
        <v>43895.0625</v>
      </c>
      <c r="E2" s="12">
        <v>43897.364583333336</v>
      </c>
      <c r="F2" s="14">
        <f t="shared" ref="F2:F39" si="0">E2-D2</f>
        <v>2.3020833333357587</v>
      </c>
      <c r="G2" s="15">
        <v>1630.04</v>
      </c>
      <c r="H2" s="12">
        <v>43897.364583333336</v>
      </c>
      <c r="I2" s="12">
        <v>43901.197916666664</v>
      </c>
      <c r="J2" s="14">
        <f t="shared" ref="J2:J39" si="1">I2-H2</f>
        <v>3.8333333333284827</v>
      </c>
      <c r="K2" s="12">
        <v>43901.197916666664</v>
      </c>
      <c r="L2" s="12">
        <v>43904.875</v>
      </c>
      <c r="M2" s="14">
        <f t="shared" ref="M2:M39" si="2">L2-K2</f>
        <v>3.6770833333357587</v>
      </c>
      <c r="N2" s="15">
        <v>3165.04</v>
      </c>
      <c r="O2" s="12">
        <v>43904.875</v>
      </c>
      <c r="P2" s="12">
        <v>43910.15625</v>
      </c>
      <c r="Q2" s="14">
        <f t="shared" ref="Q2:Q39" si="3">P2-O2</f>
        <v>5.28125</v>
      </c>
      <c r="R2" s="12">
        <v>43910.15625</v>
      </c>
      <c r="S2" s="12">
        <v>43918.072916666664</v>
      </c>
      <c r="T2" s="14">
        <f t="shared" ref="T2:T39" si="4">S2-R2</f>
        <v>7.9166666666642413</v>
      </c>
      <c r="U2" s="13">
        <v>7464</v>
      </c>
      <c r="V2" s="12">
        <v>43918.072916666664</v>
      </c>
      <c r="W2" s="12">
        <v>43922.333333333336</v>
      </c>
      <c r="X2" s="14">
        <f t="shared" ref="X2:X39" si="5">W2-V2</f>
        <v>4.2604166666715173</v>
      </c>
      <c r="Y2" s="12">
        <v>43922.333333333336</v>
      </c>
      <c r="Z2" s="12">
        <v>43925.479166666664</v>
      </c>
      <c r="AA2" s="14">
        <f t="shared" ref="AA2:AA39" si="6">Z2-Y2</f>
        <v>3.1458333333284827</v>
      </c>
      <c r="AB2" s="13">
        <v>9130</v>
      </c>
      <c r="AC2" s="12">
        <v>43925.479166666664</v>
      </c>
      <c r="AD2" s="12">
        <v>43930.5625</v>
      </c>
      <c r="AE2" s="14">
        <f t="shared" ref="AE2:AE39" si="7">AD2-AC2</f>
        <v>5.0833333333357587</v>
      </c>
      <c r="AF2" s="12">
        <v>43930.5625</v>
      </c>
      <c r="AG2" s="12">
        <v>43936.5625</v>
      </c>
      <c r="AH2" s="14">
        <f t="shared" ref="AH2:AH28" si="8">AG2-AF2</f>
        <v>6</v>
      </c>
      <c r="AI2" s="13">
        <v>11578</v>
      </c>
      <c r="AJ2" s="12">
        <v>43936.5625</v>
      </c>
      <c r="AK2" s="12">
        <v>43944.520833333336</v>
      </c>
      <c r="AL2" s="14">
        <f t="shared" ref="AL2:AL28" si="9">AK2-AJ2</f>
        <v>7.9583333333357587</v>
      </c>
      <c r="AM2" s="12">
        <v>43944.520833333336</v>
      </c>
      <c r="AN2" s="12">
        <v>43950.84375</v>
      </c>
      <c r="AO2" s="14">
        <f>AN2-AM2</f>
        <v>6.3229166666642413</v>
      </c>
      <c r="AP2" s="13">
        <v>13440</v>
      </c>
      <c r="AR2" s="9">
        <f>Y2-D2</f>
        <v>27.270833333335759</v>
      </c>
      <c r="AT2" s="9">
        <f>AM2-Y2</f>
        <v>22.1875</v>
      </c>
    </row>
    <row r="3" spans="1:46">
      <c r="A3" s="1">
        <v>2</v>
      </c>
      <c r="B3" s="1">
        <v>601</v>
      </c>
      <c r="C3" s="1" t="s">
        <v>17</v>
      </c>
      <c r="D3" s="12">
        <v>43980.864583333336</v>
      </c>
      <c r="E3" s="12">
        <v>43983.1875</v>
      </c>
      <c r="F3" s="14">
        <f t="shared" si="0"/>
        <v>2.3229166666642413</v>
      </c>
      <c r="G3" s="13">
        <v>1697</v>
      </c>
      <c r="H3" s="12">
        <v>43983.1875</v>
      </c>
      <c r="I3" s="12">
        <v>43985.75</v>
      </c>
      <c r="J3" s="14">
        <f t="shared" si="1"/>
        <v>2.5625</v>
      </c>
      <c r="K3" s="12">
        <v>43985.75</v>
      </c>
      <c r="L3" s="12">
        <v>43988.4375</v>
      </c>
      <c r="M3" s="14">
        <f t="shared" si="2"/>
        <v>2.6875</v>
      </c>
      <c r="N3" s="13">
        <v>3340</v>
      </c>
      <c r="O3" s="12">
        <v>43988.4375</v>
      </c>
      <c r="P3" s="12">
        <v>43992.333333333336</v>
      </c>
      <c r="Q3" s="14">
        <f t="shared" si="3"/>
        <v>3.8958333333357587</v>
      </c>
      <c r="R3" s="12">
        <v>43992.333333333336</v>
      </c>
      <c r="S3" s="12">
        <v>43999.552083333336</v>
      </c>
      <c r="T3" s="14">
        <f t="shared" si="4"/>
        <v>7.21875</v>
      </c>
      <c r="U3" s="13">
        <v>7874</v>
      </c>
      <c r="V3" s="12">
        <v>43999.552083333336</v>
      </c>
      <c r="W3" s="12">
        <v>44004.385416666664</v>
      </c>
      <c r="X3" s="14">
        <f t="shared" si="5"/>
        <v>4.8333333333284827</v>
      </c>
      <c r="Y3" s="12">
        <v>44004.385416666664</v>
      </c>
      <c r="Z3" s="12">
        <v>44006.479166666664</v>
      </c>
      <c r="AA3" s="14">
        <f t="shared" si="6"/>
        <v>2.09375</v>
      </c>
      <c r="AB3" s="13">
        <v>9617</v>
      </c>
      <c r="AC3" s="12">
        <v>44006.479166666664</v>
      </c>
      <c r="AD3" s="12">
        <v>44010.291666666664</v>
      </c>
      <c r="AE3" s="14">
        <f t="shared" si="7"/>
        <v>3.8125</v>
      </c>
      <c r="AF3" s="12">
        <v>44010.291666666664</v>
      </c>
      <c r="AG3" s="12">
        <v>44014.229166666664</v>
      </c>
      <c r="AH3" s="14">
        <f t="shared" si="8"/>
        <v>3.9375</v>
      </c>
      <c r="AI3" s="13">
        <v>12285</v>
      </c>
      <c r="AJ3" s="12">
        <v>44014.229166666664</v>
      </c>
      <c r="AK3" s="12">
        <v>44029.229166666664</v>
      </c>
      <c r="AL3" s="14">
        <f t="shared" si="9"/>
        <v>15</v>
      </c>
      <c r="AM3" s="12">
        <v>44029.229166666664</v>
      </c>
      <c r="AN3" s="12">
        <v>44041.927083333336</v>
      </c>
      <c r="AO3" s="14">
        <f>AN3-AM3</f>
        <v>12.697916666671517</v>
      </c>
      <c r="AP3" s="13">
        <v>14030</v>
      </c>
      <c r="AR3" s="9">
        <f t="shared" ref="AR3:AR54" si="10">Y3-D3</f>
        <v>23.520833333328483</v>
      </c>
      <c r="AT3" s="9">
        <f t="shared" ref="AT3:AT54" si="11">AM3-Y3</f>
        <v>24.84375</v>
      </c>
    </row>
    <row r="4" spans="1:46">
      <c r="A4" s="1">
        <v>3</v>
      </c>
      <c r="B4" s="1">
        <v>601</v>
      </c>
      <c r="C4" s="1" t="s">
        <v>19</v>
      </c>
      <c r="D4" s="12">
        <v>44210.083333333336</v>
      </c>
      <c r="E4" s="12">
        <v>44212.614583333336</v>
      </c>
      <c r="F4" s="14">
        <f t="shared" si="0"/>
        <v>2.53125</v>
      </c>
      <c r="G4" s="13">
        <v>1547</v>
      </c>
      <c r="H4" s="12">
        <v>44212.614583333336</v>
      </c>
      <c r="I4" s="12">
        <v>44222.854166666664</v>
      </c>
      <c r="J4" s="14">
        <f t="shared" si="1"/>
        <v>10.239583333328483</v>
      </c>
      <c r="K4" s="12">
        <v>44222.854166666664</v>
      </c>
      <c r="L4" s="12">
        <v>44225.302083333336</v>
      </c>
      <c r="M4" s="14">
        <f t="shared" si="2"/>
        <v>2.4479166666715173</v>
      </c>
      <c r="N4" s="13">
        <v>2950</v>
      </c>
      <c r="O4" s="12">
        <v>44225.302083333336</v>
      </c>
      <c r="P4" s="12">
        <v>44252.895833333336</v>
      </c>
      <c r="Q4" s="14">
        <f t="shared" si="3"/>
        <v>27.59375</v>
      </c>
      <c r="R4" s="12">
        <v>44252.895833333336</v>
      </c>
      <c r="S4" s="12">
        <v>44264.979166666664</v>
      </c>
      <c r="T4" s="14">
        <f t="shared" si="4"/>
        <v>12.083333333328483</v>
      </c>
      <c r="U4" s="13">
        <v>7335</v>
      </c>
      <c r="V4" s="12">
        <v>44264.979166666664</v>
      </c>
      <c r="W4" s="12">
        <v>44268.729166666664</v>
      </c>
      <c r="X4" s="14">
        <f t="shared" si="5"/>
        <v>3.75</v>
      </c>
      <c r="Y4" s="12">
        <v>44268.729166666664</v>
      </c>
      <c r="Z4" s="12">
        <v>44272.104166666664</v>
      </c>
      <c r="AA4" s="14">
        <f t="shared" si="6"/>
        <v>3.375</v>
      </c>
      <c r="AB4" s="13">
        <v>9030</v>
      </c>
      <c r="AC4" s="12">
        <v>44272.104166666664</v>
      </c>
      <c r="AD4" s="12">
        <v>44277.041666666664</v>
      </c>
      <c r="AE4" s="14">
        <f t="shared" si="7"/>
        <v>4.9375</v>
      </c>
      <c r="AF4" s="12">
        <v>44277.041666666664</v>
      </c>
      <c r="AG4" s="12">
        <v>44279.375</v>
      </c>
      <c r="AH4" s="14">
        <f t="shared" si="8"/>
        <v>2.3333333333357587</v>
      </c>
      <c r="AI4" s="13">
        <v>11513</v>
      </c>
      <c r="AJ4" s="12">
        <v>44279.375</v>
      </c>
      <c r="AK4" s="12">
        <v>44283.677083333336</v>
      </c>
      <c r="AL4" s="14">
        <f t="shared" si="9"/>
        <v>4.3020833333357587</v>
      </c>
      <c r="AM4" s="1" t="s">
        <v>65</v>
      </c>
      <c r="AN4" s="1" t="s">
        <v>65</v>
      </c>
      <c r="AO4" s="13" t="s">
        <v>65</v>
      </c>
      <c r="AP4" s="13" t="s">
        <v>65</v>
      </c>
      <c r="AR4" s="9">
        <f t="shared" si="10"/>
        <v>58.645833333328483</v>
      </c>
      <c r="AT4" s="9"/>
    </row>
    <row r="5" spans="1:46">
      <c r="A5" s="1">
        <v>4</v>
      </c>
      <c r="B5" s="1">
        <v>601</v>
      </c>
      <c r="C5" s="1" t="s">
        <v>21</v>
      </c>
      <c r="D5" s="12">
        <v>44064.583333333336</v>
      </c>
      <c r="E5" s="12">
        <v>44067.239583333336</v>
      </c>
      <c r="F5" s="14">
        <f t="shared" si="0"/>
        <v>2.65625</v>
      </c>
      <c r="G5" s="13">
        <v>1873</v>
      </c>
      <c r="H5" s="12">
        <v>44067.239583333336</v>
      </c>
      <c r="I5" s="12">
        <v>44071.416666666664</v>
      </c>
      <c r="J5" s="14">
        <f t="shared" si="1"/>
        <v>4.1770833333284827</v>
      </c>
      <c r="K5" s="12">
        <v>44071.416666666664</v>
      </c>
      <c r="L5" s="12">
        <v>44075.302083333336</v>
      </c>
      <c r="M5" s="14">
        <f t="shared" si="2"/>
        <v>3.8854166666715173</v>
      </c>
      <c r="N5" s="13">
        <v>3463</v>
      </c>
      <c r="O5" s="12">
        <v>44075.302083333336</v>
      </c>
      <c r="P5" s="12">
        <v>44079.510416666664</v>
      </c>
      <c r="Q5" s="14">
        <f t="shared" si="3"/>
        <v>4.2083333333284827</v>
      </c>
      <c r="R5" s="12">
        <v>44079.510416666664</v>
      </c>
      <c r="S5" s="12">
        <v>44091.59375</v>
      </c>
      <c r="T5" s="14">
        <f t="shared" si="4"/>
        <v>12.083333333335759</v>
      </c>
      <c r="U5" s="13">
        <v>8290</v>
      </c>
      <c r="V5" s="12">
        <v>44091.59375</v>
      </c>
      <c r="W5" s="12">
        <v>44096.78125</v>
      </c>
      <c r="X5" s="14">
        <f t="shared" si="5"/>
        <v>5.1875</v>
      </c>
      <c r="Y5" s="12">
        <v>44096.78125</v>
      </c>
      <c r="Z5" s="12">
        <v>44099.552083333336</v>
      </c>
      <c r="AA5" s="14">
        <f t="shared" si="6"/>
        <v>2.7708333333357587</v>
      </c>
      <c r="AB5" s="13">
        <v>10465</v>
      </c>
      <c r="AC5" s="12">
        <v>44099.552083333336</v>
      </c>
      <c r="AD5" s="12">
        <v>44103.645833333336</v>
      </c>
      <c r="AE5" s="14">
        <f t="shared" si="7"/>
        <v>4.09375</v>
      </c>
      <c r="AF5" s="12">
        <v>44103.645833333336</v>
      </c>
      <c r="AG5" s="12">
        <v>44108.479166666664</v>
      </c>
      <c r="AH5" s="14">
        <f t="shared" si="8"/>
        <v>4.8333333333284827</v>
      </c>
      <c r="AI5" s="13">
        <v>13336</v>
      </c>
      <c r="AJ5" s="12">
        <v>44108.479166666664</v>
      </c>
      <c r="AK5" s="12">
        <v>44118.604166666664</v>
      </c>
      <c r="AL5" s="14">
        <f t="shared" si="9"/>
        <v>10.125</v>
      </c>
      <c r="AM5" s="12">
        <v>44118.604166666664</v>
      </c>
      <c r="AN5" s="12">
        <v>44130.46875</v>
      </c>
      <c r="AO5" s="14">
        <f>AN5-AM5</f>
        <v>11.864583333335759</v>
      </c>
      <c r="AP5" s="13">
        <v>15590</v>
      </c>
      <c r="AR5" s="9">
        <f t="shared" si="10"/>
        <v>32.197916666664241</v>
      </c>
      <c r="AT5" s="9">
        <f t="shared" si="11"/>
        <v>21.822916666664241</v>
      </c>
    </row>
    <row r="6" spans="1:46">
      <c r="A6" s="1">
        <v>5</v>
      </c>
      <c r="B6" s="1">
        <v>601</v>
      </c>
      <c r="C6" s="1" t="s">
        <v>23</v>
      </c>
      <c r="D6" s="12">
        <v>44633.354166666664</v>
      </c>
      <c r="E6" s="12">
        <v>44636.229166666664</v>
      </c>
      <c r="F6" s="14">
        <f t="shared" si="0"/>
        <v>2.875</v>
      </c>
      <c r="G6" s="13">
        <v>1581</v>
      </c>
      <c r="H6" s="12">
        <v>44636.229166666664</v>
      </c>
      <c r="I6" s="12">
        <v>44638.104166666664</v>
      </c>
      <c r="J6" s="14">
        <f t="shared" si="1"/>
        <v>1.875</v>
      </c>
      <c r="K6" s="12">
        <v>44638.104166666664</v>
      </c>
      <c r="L6" s="12">
        <v>44640.25</v>
      </c>
      <c r="M6" s="14">
        <f t="shared" si="2"/>
        <v>2.1458333333357587</v>
      </c>
      <c r="N6" s="13">
        <v>3105</v>
      </c>
      <c r="O6" s="12">
        <v>44640.25</v>
      </c>
      <c r="P6" s="12">
        <v>44643.125</v>
      </c>
      <c r="Q6" s="14">
        <f t="shared" si="3"/>
        <v>2.875</v>
      </c>
      <c r="R6" s="12">
        <v>44643.125</v>
      </c>
      <c r="S6" s="12">
        <v>44648.53125</v>
      </c>
      <c r="T6" s="14">
        <f t="shared" si="4"/>
        <v>5.40625</v>
      </c>
      <c r="U6" s="13">
        <v>7272</v>
      </c>
      <c r="V6" s="12">
        <v>44648.53125</v>
      </c>
      <c r="W6" s="12">
        <v>44652.5</v>
      </c>
      <c r="X6" s="14">
        <f t="shared" si="5"/>
        <v>3.96875</v>
      </c>
      <c r="Y6" s="12">
        <v>44652.5</v>
      </c>
      <c r="Z6" s="12">
        <v>44653.5</v>
      </c>
      <c r="AA6" s="14">
        <f t="shared" si="6"/>
        <v>1</v>
      </c>
      <c r="AB6" s="13">
        <v>8632</v>
      </c>
      <c r="AC6" s="12">
        <v>44653.5</v>
      </c>
      <c r="AD6" s="12">
        <v>44656.822916666664</v>
      </c>
      <c r="AE6" s="14">
        <f t="shared" si="7"/>
        <v>3.3229166666642413</v>
      </c>
      <c r="AF6" s="12">
        <v>44656.822916666664</v>
      </c>
      <c r="AG6" s="12">
        <v>44672.760416666664</v>
      </c>
      <c r="AH6" s="14">
        <f t="shared" si="8"/>
        <v>15.9375</v>
      </c>
      <c r="AI6" s="13">
        <v>10092</v>
      </c>
      <c r="AJ6" s="12">
        <v>44672.760416666664</v>
      </c>
      <c r="AK6" s="12">
        <v>44675.239583333336</v>
      </c>
      <c r="AL6" s="14">
        <f t="shared" si="9"/>
        <v>2.4791666666715173</v>
      </c>
      <c r="AM6" s="1" t="s">
        <v>65</v>
      </c>
      <c r="AN6" s="1" t="s">
        <v>65</v>
      </c>
      <c r="AO6" s="13" t="s">
        <v>65</v>
      </c>
      <c r="AP6" s="13" t="s">
        <v>65</v>
      </c>
      <c r="AR6" s="9">
        <f t="shared" si="10"/>
        <v>19.145833333335759</v>
      </c>
      <c r="AT6" s="9"/>
    </row>
    <row r="7" spans="1:46">
      <c r="A7" s="1">
        <v>6</v>
      </c>
      <c r="B7" s="1">
        <v>601</v>
      </c>
      <c r="C7" s="1" t="s">
        <v>24</v>
      </c>
      <c r="D7" s="12">
        <v>44426.375</v>
      </c>
      <c r="E7" s="12">
        <v>44428.75</v>
      </c>
      <c r="F7" s="14">
        <f t="shared" si="0"/>
        <v>2.375</v>
      </c>
      <c r="G7" s="13">
        <v>1842</v>
      </c>
      <c r="H7" s="12">
        <v>44428.75</v>
      </c>
      <c r="I7" s="12">
        <v>44432.270833333336</v>
      </c>
      <c r="J7" s="14">
        <f t="shared" si="1"/>
        <v>3.5208333333357587</v>
      </c>
      <c r="K7" s="12">
        <v>44432.270833333336</v>
      </c>
      <c r="L7" s="12">
        <v>44435.791666666664</v>
      </c>
      <c r="M7" s="14">
        <f t="shared" si="2"/>
        <v>3.5208333333284827</v>
      </c>
      <c r="N7" s="13">
        <v>3579</v>
      </c>
      <c r="O7" s="12">
        <v>44435.791666666664</v>
      </c>
      <c r="P7" s="12">
        <v>44440.1875</v>
      </c>
      <c r="Q7" s="14">
        <f t="shared" si="3"/>
        <v>4.3958333333357587</v>
      </c>
      <c r="R7" s="12">
        <v>44440.1875</v>
      </c>
      <c r="S7" s="12">
        <v>44447.333333333336</v>
      </c>
      <c r="T7" s="14">
        <f t="shared" si="4"/>
        <v>7.1458333333357587</v>
      </c>
      <c r="U7" s="13">
        <v>7952</v>
      </c>
      <c r="V7" s="12">
        <v>44447.333333333336</v>
      </c>
      <c r="W7" s="12">
        <v>44452.145833333336</v>
      </c>
      <c r="X7" s="14">
        <f t="shared" si="5"/>
        <v>4.8125</v>
      </c>
      <c r="Y7" s="12">
        <v>44452.145833333336</v>
      </c>
      <c r="Z7" s="12">
        <v>44453.854166666664</v>
      </c>
      <c r="AA7" s="14">
        <f t="shared" si="6"/>
        <v>1.7083333333284827</v>
      </c>
      <c r="AB7" s="13">
        <v>9742</v>
      </c>
      <c r="AC7" s="12">
        <v>44453.854166666664</v>
      </c>
      <c r="AD7" s="12">
        <v>44457.416666666664</v>
      </c>
      <c r="AE7" s="14">
        <f t="shared" si="7"/>
        <v>3.5625</v>
      </c>
      <c r="AF7" s="12">
        <v>44457.416666666664</v>
      </c>
      <c r="AG7" s="12">
        <v>44461.9375</v>
      </c>
      <c r="AH7" s="14">
        <f t="shared" si="8"/>
        <v>4.5208333333357587</v>
      </c>
      <c r="AI7" s="13">
        <v>12220</v>
      </c>
      <c r="AJ7" s="12">
        <v>44461.9375</v>
      </c>
      <c r="AK7" s="12">
        <v>44465.21875</v>
      </c>
      <c r="AL7" s="14">
        <f t="shared" si="9"/>
        <v>3.28125</v>
      </c>
      <c r="AM7" s="1" t="s">
        <v>65</v>
      </c>
      <c r="AN7" s="1" t="s">
        <v>65</v>
      </c>
      <c r="AO7" s="13" t="s">
        <v>65</v>
      </c>
      <c r="AP7" s="13" t="s">
        <v>65</v>
      </c>
      <c r="AR7" s="9">
        <f t="shared" si="10"/>
        <v>25.770833333335759</v>
      </c>
      <c r="AT7" s="9"/>
    </row>
    <row r="8" spans="1:46">
      <c r="A8" s="1">
        <v>7</v>
      </c>
      <c r="B8" s="1">
        <v>601</v>
      </c>
      <c r="C8" s="1" t="s">
        <v>26</v>
      </c>
      <c r="D8" s="12">
        <v>44527.59375</v>
      </c>
      <c r="E8" s="12">
        <v>44532.041666666664</v>
      </c>
      <c r="F8" s="14">
        <f t="shared" si="0"/>
        <v>4.4479166666642413</v>
      </c>
      <c r="G8" s="13">
        <v>1777</v>
      </c>
      <c r="H8" s="12">
        <v>44532.041666666664</v>
      </c>
      <c r="I8" s="12">
        <v>44534.145833333336</v>
      </c>
      <c r="J8" s="14">
        <f t="shared" si="1"/>
        <v>2.1041666666715173</v>
      </c>
      <c r="K8" s="12">
        <v>44534.145833333336</v>
      </c>
      <c r="L8" s="12">
        <v>44536.635416666664</v>
      </c>
      <c r="M8" s="14">
        <f t="shared" si="2"/>
        <v>2.4895833333284827</v>
      </c>
      <c r="N8" s="13">
        <v>3402</v>
      </c>
      <c r="O8" s="12">
        <v>44536.635416666664</v>
      </c>
      <c r="P8" s="12">
        <v>44540.104166666664</v>
      </c>
      <c r="Q8" s="14">
        <f t="shared" si="3"/>
        <v>3.46875</v>
      </c>
      <c r="R8" s="12">
        <v>44540.104166666664</v>
      </c>
      <c r="S8" s="12">
        <v>44546.854166666664</v>
      </c>
      <c r="T8" s="13">
        <f t="shared" si="4"/>
        <v>6.75</v>
      </c>
      <c r="U8" s="13">
        <v>7942</v>
      </c>
      <c r="V8" s="12">
        <v>44546.854166666664</v>
      </c>
      <c r="W8" s="12">
        <v>44551.260416666664</v>
      </c>
      <c r="X8" s="14">
        <f t="shared" si="5"/>
        <v>4.40625</v>
      </c>
      <c r="Y8" s="12">
        <v>44551.260416666664</v>
      </c>
      <c r="Z8" s="12">
        <v>44554.25</v>
      </c>
      <c r="AA8" s="14">
        <f t="shared" si="6"/>
        <v>2.9895833333357587</v>
      </c>
      <c r="AB8" s="13">
        <v>10065</v>
      </c>
      <c r="AC8" s="12">
        <v>44554.25</v>
      </c>
      <c r="AD8" s="12">
        <v>44557.875</v>
      </c>
      <c r="AE8" s="14">
        <f t="shared" si="7"/>
        <v>3.625</v>
      </c>
      <c r="AF8" s="12">
        <v>44557.875</v>
      </c>
      <c r="AG8" s="12">
        <v>44560.34375</v>
      </c>
      <c r="AH8" s="14">
        <f t="shared" si="8"/>
        <v>2.46875</v>
      </c>
      <c r="AI8" s="13">
        <v>12670</v>
      </c>
      <c r="AJ8" s="12">
        <v>44560.34375</v>
      </c>
      <c r="AK8" s="12">
        <v>44566.375</v>
      </c>
      <c r="AL8" s="14">
        <f t="shared" si="9"/>
        <v>6.03125</v>
      </c>
      <c r="AM8" s="1" t="s">
        <v>65</v>
      </c>
      <c r="AN8" s="1" t="s">
        <v>65</v>
      </c>
      <c r="AO8" s="13" t="s">
        <v>65</v>
      </c>
      <c r="AP8" s="13" t="s">
        <v>65</v>
      </c>
      <c r="AR8" s="9">
        <f t="shared" si="10"/>
        <v>23.666666666664241</v>
      </c>
      <c r="AT8" s="9"/>
    </row>
    <row r="9" spans="1:46">
      <c r="A9" s="1">
        <v>8</v>
      </c>
      <c r="B9" s="1">
        <v>601</v>
      </c>
      <c r="C9" s="1" t="s">
        <v>28</v>
      </c>
      <c r="D9" s="12">
        <v>44291.072916666664</v>
      </c>
      <c r="E9" s="12">
        <v>44295.447916666664</v>
      </c>
      <c r="F9" s="14">
        <f t="shared" si="0"/>
        <v>4.375</v>
      </c>
      <c r="G9" s="13">
        <v>2060</v>
      </c>
      <c r="H9" s="12">
        <v>44295.447916666664</v>
      </c>
      <c r="I9" s="12">
        <v>44301.15625</v>
      </c>
      <c r="J9" s="14">
        <f t="shared" si="1"/>
        <v>5.7083333333357587</v>
      </c>
      <c r="K9" s="12">
        <v>44301.15625</v>
      </c>
      <c r="L9" s="12">
        <v>44305.520833333336</v>
      </c>
      <c r="M9" s="14">
        <f t="shared" si="2"/>
        <v>4.3645833333357587</v>
      </c>
      <c r="N9" s="13">
        <v>3741</v>
      </c>
      <c r="O9" s="12">
        <v>44305.520833333336</v>
      </c>
      <c r="P9" s="12">
        <v>44308.96875</v>
      </c>
      <c r="Q9" s="14">
        <f t="shared" si="3"/>
        <v>3.4479166666642413</v>
      </c>
      <c r="R9" s="12">
        <v>44308.96875</v>
      </c>
      <c r="S9" s="12">
        <v>44320.333333333336</v>
      </c>
      <c r="T9" s="14">
        <f t="shared" si="4"/>
        <v>11.364583333335759</v>
      </c>
      <c r="U9" s="13">
        <v>8222</v>
      </c>
      <c r="V9" s="12">
        <v>44320.333333333336</v>
      </c>
      <c r="W9" s="12">
        <v>44332.3125</v>
      </c>
      <c r="X9" s="14">
        <f t="shared" si="5"/>
        <v>11.979166666664241</v>
      </c>
      <c r="Y9" s="12">
        <v>44332.3125</v>
      </c>
      <c r="Z9" s="12">
        <v>44335.15625</v>
      </c>
      <c r="AA9" s="14">
        <f t="shared" si="6"/>
        <v>2.84375</v>
      </c>
      <c r="AB9" s="13">
        <v>10192</v>
      </c>
      <c r="AC9" s="12">
        <v>44335.15625</v>
      </c>
      <c r="AD9" s="12">
        <v>44339.125</v>
      </c>
      <c r="AE9" s="14">
        <f t="shared" si="7"/>
        <v>3.96875</v>
      </c>
      <c r="AF9" s="12">
        <v>44339.125</v>
      </c>
      <c r="AG9" s="12">
        <v>44342.4375</v>
      </c>
      <c r="AH9" s="14">
        <f t="shared" si="8"/>
        <v>3.3125</v>
      </c>
      <c r="AI9" s="13">
        <v>12920</v>
      </c>
      <c r="AJ9" s="12">
        <v>44342.4375</v>
      </c>
      <c r="AK9" s="12">
        <v>44347.78125</v>
      </c>
      <c r="AL9" s="14">
        <f t="shared" si="9"/>
        <v>5.34375</v>
      </c>
      <c r="AM9" s="1" t="s">
        <v>65</v>
      </c>
      <c r="AN9" s="1" t="s">
        <v>65</v>
      </c>
      <c r="AO9" s="13" t="s">
        <v>65</v>
      </c>
      <c r="AP9" s="13" t="s">
        <v>65</v>
      </c>
      <c r="AR9" s="9">
        <f t="shared" si="10"/>
        <v>41.239583333335759</v>
      </c>
      <c r="AT9" s="9"/>
    </row>
    <row r="10" spans="1:46">
      <c r="A10" s="1">
        <v>9</v>
      </c>
      <c r="B10" s="1">
        <v>601</v>
      </c>
      <c r="C10" s="1" t="s">
        <v>30</v>
      </c>
      <c r="D10" s="12">
        <v>44364.625</v>
      </c>
      <c r="E10" s="12">
        <v>44367.3125</v>
      </c>
      <c r="F10" s="14">
        <f t="shared" si="0"/>
        <v>2.6875</v>
      </c>
      <c r="G10" s="13">
        <v>1950</v>
      </c>
      <c r="H10" s="12">
        <v>44367.3125</v>
      </c>
      <c r="I10" s="12">
        <v>44372.697916666664</v>
      </c>
      <c r="J10" s="14">
        <f t="shared" si="1"/>
        <v>5.3854166666642413</v>
      </c>
      <c r="K10" s="12">
        <v>44372.697916666664</v>
      </c>
      <c r="L10" s="12">
        <v>44378.21875</v>
      </c>
      <c r="M10" s="14">
        <f t="shared" si="2"/>
        <v>5.5208333333357587</v>
      </c>
      <c r="N10" s="13">
        <v>3399</v>
      </c>
      <c r="O10" s="12">
        <v>44378.21875</v>
      </c>
      <c r="P10" s="12">
        <v>44383.0625</v>
      </c>
      <c r="Q10" s="14">
        <f t="shared" si="3"/>
        <v>4.84375</v>
      </c>
      <c r="R10" s="12">
        <v>44383.0625</v>
      </c>
      <c r="S10" s="12">
        <v>44392.604166666664</v>
      </c>
      <c r="T10" s="14">
        <f t="shared" si="4"/>
        <v>9.5416666666642413</v>
      </c>
      <c r="U10" s="13">
        <v>7427</v>
      </c>
      <c r="V10" s="12">
        <v>44392.604166666664</v>
      </c>
      <c r="W10" s="12">
        <v>44397.53125</v>
      </c>
      <c r="X10" s="14">
        <f t="shared" si="5"/>
        <v>4.9270833333357587</v>
      </c>
      <c r="Y10" s="12">
        <v>44397.53125</v>
      </c>
      <c r="Z10" s="12">
        <v>44399.520833333336</v>
      </c>
      <c r="AA10" s="14">
        <f t="shared" si="6"/>
        <v>1.9895833333357587</v>
      </c>
      <c r="AB10" s="13">
        <v>9025</v>
      </c>
      <c r="AC10" s="12">
        <v>44399.520833333336</v>
      </c>
      <c r="AD10" s="12">
        <v>44403.291666666664</v>
      </c>
      <c r="AE10" s="14">
        <f t="shared" si="7"/>
        <v>3.7708333333284827</v>
      </c>
      <c r="AF10" s="12">
        <v>44403.291666666664</v>
      </c>
      <c r="AG10" s="12">
        <v>44407.739583333336</v>
      </c>
      <c r="AH10" s="14">
        <f t="shared" si="8"/>
        <v>4.4479166666715173</v>
      </c>
      <c r="AI10" s="13">
        <v>11525</v>
      </c>
      <c r="AJ10" s="12">
        <v>44407.739583333336</v>
      </c>
      <c r="AK10" s="12">
        <v>44413.635416666664</v>
      </c>
      <c r="AL10" s="14">
        <f t="shared" si="9"/>
        <v>5.8958333333284827</v>
      </c>
      <c r="AM10" s="1" t="s">
        <v>65</v>
      </c>
      <c r="AN10" s="1" t="s">
        <v>65</v>
      </c>
      <c r="AO10" s="13" t="s">
        <v>65</v>
      </c>
      <c r="AP10" s="13" t="s">
        <v>65</v>
      </c>
      <c r="AR10" s="9">
        <f t="shared" si="10"/>
        <v>32.90625</v>
      </c>
      <c r="AT10" s="9"/>
    </row>
    <row r="11" spans="1:46">
      <c r="A11" s="1">
        <v>10</v>
      </c>
      <c r="B11" s="1">
        <v>601</v>
      </c>
      <c r="C11" s="1" t="s">
        <v>32</v>
      </c>
      <c r="D11" s="12">
        <v>44575.416666666664</v>
      </c>
      <c r="E11" s="12">
        <v>44578.4375</v>
      </c>
      <c r="F11" s="14">
        <f t="shared" si="0"/>
        <v>3.0208333333357587</v>
      </c>
      <c r="G11" s="13">
        <v>1628</v>
      </c>
      <c r="H11" s="12">
        <v>44578.4375</v>
      </c>
      <c r="I11" s="12">
        <v>44580.864583333336</v>
      </c>
      <c r="J11" s="14">
        <f t="shared" si="1"/>
        <v>2.4270833333357587</v>
      </c>
      <c r="K11" s="12">
        <v>44580.864583333336</v>
      </c>
      <c r="L11" s="12">
        <v>44583.270833333336</v>
      </c>
      <c r="M11" s="14">
        <f t="shared" si="2"/>
        <v>2.40625</v>
      </c>
      <c r="N11" s="13">
        <v>3110</v>
      </c>
      <c r="O11" s="12">
        <v>44583.270833333336</v>
      </c>
      <c r="P11" s="12">
        <v>44587.104166666664</v>
      </c>
      <c r="Q11" s="14">
        <f t="shared" si="3"/>
        <v>3.8333333333284827</v>
      </c>
      <c r="R11" s="12">
        <v>44587.104166666664</v>
      </c>
      <c r="S11" s="12">
        <v>44596.4375</v>
      </c>
      <c r="T11" s="14">
        <f t="shared" si="4"/>
        <v>9.3333333333357587</v>
      </c>
      <c r="U11" s="13">
        <v>7890</v>
      </c>
      <c r="V11" s="12">
        <v>44596.4375</v>
      </c>
      <c r="W11" s="12">
        <v>44608.364583333336</v>
      </c>
      <c r="X11" s="14">
        <f t="shared" si="5"/>
        <v>11.927083333335759</v>
      </c>
      <c r="Y11" s="12">
        <v>44608.364583333336</v>
      </c>
      <c r="Z11" s="12">
        <v>44611.572916666664</v>
      </c>
      <c r="AA11" s="14">
        <f t="shared" si="6"/>
        <v>3.2083333333284827</v>
      </c>
      <c r="AB11" s="13">
        <v>9860</v>
      </c>
      <c r="AC11" s="12">
        <v>44611.572916666664</v>
      </c>
      <c r="AD11" s="12">
        <v>44615.875</v>
      </c>
      <c r="AE11" s="14">
        <f t="shared" si="7"/>
        <v>4.3020833333357587</v>
      </c>
      <c r="AF11" s="12">
        <v>44615.875</v>
      </c>
      <c r="AG11" s="12">
        <v>44619.416666666664</v>
      </c>
      <c r="AH11" s="14">
        <f t="shared" si="8"/>
        <v>3.5416666666642413</v>
      </c>
      <c r="AI11" s="13">
        <v>12120</v>
      </c>
      <c r="AJ11" s="12">
        <v>44619.416666666664</v>
      </c>
      <c r="AK11" s="12">
        <v>44624.4375</v>
      </c>
      <c r="AL11" s="14">
        <f t="shared" si="9"/>
        <v>5.0208333333357587</v>
      </c>
      <c r="AM11" s="1" t="s">
        <v>65</v>
      </c>
      <c r="AN11" s="1" t="s">
        <v>65</v>
      </c>
      <c r="AO11" s="13" t="s">
        <v>65</v>
      </c>
      <c r="AP11" s="13" t="s">
        <v>65</v>
      </c>
      <c r="AR11" s="9">
        <f t="shared" si="10"/>
        <v>32.947916666671517</v>
      </c>
      <c r="AT11" s="9"/>
    </row>
    <row r="12" spans="1:46">
      <c r="A12" s="1">
        <v>11</v>
      </c>
      <c r="B12" s="1">
        <v>601</v>
      </c>
      <c r="C12" s="1" t="s">
        <v>34</v>
      </c>
      <c r="D12" s="12">
        <v>44473.708333333336</v>
      </c>
      <c r="E12" s="12">
        <v>44476.083333333336</v>
      </c>
      <c r="F12" s="14">
        <f t="shared" si="0"/>
        <v>2.375</v>
      </c>
      <c r="G12" s="13">
        <v>1661</v>
      </c>
      <c r="H12" s="12">
        <v>44476.083333333336</v>
      </c>
      <c r="I12" s="12">
        <v>44477.822916666664</v>
      </c>
      <c r="J12" s="14">
        <f t="shared" si="1"/>
        <v>1.7395833333284827</v>
      </c>
      <c r="K12" s="12">
        <v>44477.822916666664</v>
      </c>
      <c r="L12" s="12">
        <v>44479.552083333336</v>
      </c>
      <c r="M12" s="14">
        <f t="shared" si="2"/>
        <v>1.7291666666715173</v>
      </c>
      <c r="N12" s="13">
        <v>3032</v>
      </c>
      <c r="O12" s="12">
        <v>44479.552083333336</v>
      </c>
      <c r="P12" s="12">
        <v>44482.708333333336</v>
      </c>
      <c r="Q12" s="14">
        <f t="shared" si="3"/>
        <v>3.15625</v>
      </c>
      <c r="R12" s="12">
        <v>44482.708333333336</v>
      </c>
      <c r="S12" s="12">
        <v>44488.53125</v>
      </c>
      <c r="T12" s="14">
        <f t="shared" si="4"/>
        <v>5.8229166666642413</v>
      </c>
      <c r="U12" s="13">
        <v>8170</v>
      </c>
      <c r="V12" s="12">
        <v>44488.53125</v>
      </c>
      <c r="W12" s="12">
        <v>44495.604166666664</v>
      </c>
      <c r="X12" s="14">
        <f t="shared" si="5"/>
        <v>7.0729166666642413</v>
      </c>
      <c r="Y12" s="12">
        <v>44495.604166666664</v>
      </c>
      <c r="Z12" s="12">
        <v>44498.53125</v>
      </c>
      <c r="AA12" s="14">
        <f t="shared" si="6"/>
        <v>2.9270833333357587</v>
      </c>
      <c r="AB12" s="13">
        <v>10502</v>
      </c>
      <c r="AC12" s="12">
        <v>44498.53125</v>
      </c>
      <c r="AD12" s="12">
        <v>44502.770833333336</v>
      </c>
      <c r="AE12" s="14">
        <f t="shared" si="7"/>
        <v>4.2395833333357587</v>
      </c>
      <c r="AF12" s="12">
        <v>44502.770833333336</v>
      </c>
      <c r="AG12" s="12">
        <v>44511.072916666664</v>
      </c>
      <c r="AH12" s="14">
        <f t="shared" si="8"/>
        <v>8.3020833333284827</v>
      </c>
      <c r="AI12" s="13">
        <v>13150</v>
      </c>
      <c r="AJ12" s="12">
        <v>44511.072916666664</v>
      </c>
      <c r="AK12" s="12">
        <v>44517.208333333336</v>
      </c>
      <c r="AL12" s="14">
        <f t="shared" si="9"/>
        <v>6.1354166666715173</v>
      </c>
      <c r="AM12" s="1" t="s">
        <v>65</v>
      </c>
      <c r="AN12" s="1" t="s">
        <v>65</v>
      </c>
      <c r="AO12" s="13" t="s">
        <v>65</v>
      </c>
      <c r="AP12" s="13" t="s">
        <v>65</v>
      </c>
      <c r="AR12" s="9">
        <f t="shared" si="10"/>
        <v>21.895833333328483</v>
      </c>
      <c r="AT12" s="9"/>
    </row>
    <row r="13" spans="1:46">
      <c r="A13" s="1">
        <v>12</v>
      </c>
      <c r="B13" s="1">
        <v>601</v>
      </c>
      <c r="C13" s="1" t="s">
        <v>36</v>
      </c>
      <c r="D13" s="12">
        <v>44729.270833333336</v>
      </c>
      <c r="E13" s="12">
        <v>44733.25</v>
      </c>
      <c r="F13" s="14">
        <f t="shared" si="0"/>
        <v>3.9791666666642413</v>
      </c>
      <c r="G13" s="13">
        <v>1810</v>
      </c>
      <c r="H13" s="12">
        <v>44733.25</v>
      </c>
      <c r="I13" s="12">
        <v>44735.104166666664</v>
      </c>
      <c r="J13" s="14">
        <f t="shared" si="1"/>
        <v>1.8541666666642413</v>
      </c>
      <c r="K13" s="12">
        <v>44735.104166666664</v>
      </c>
      <c r="L13" s="12">
        <v>44737.9375</v>
      </c>
      <c r="M13" s="14">
        <f t="shared" si="2"/>
        <v>2.8333333333357587</v>
      </c>
      <c r="N13" s="13">
        <v>3520</v>
      </c>
      <c r="O13" s="12">
        <v>44737.9375</v>
      </c>
      <c r="P13" s="12">
        <v>44741</v>
      </c>
      <c r="Q13" s="14">
        <f t="shared" si="3"/>
        <v>3.0625</v>
      </c>
      <c r="R13" s="12">
        <v>44741</v>
      </c>
      <c r="S13" s="12">
        <v>44748.375</v>
      </c>
      <c r="T13" s="14">
        <f t="shared" si="4"/>
        <v>7.375</v>
      </c>
      <c r="U13" s="13">
        <v>8445</v>
      </c>
      <c r="V13" s="12">
        <v>44748.375</v>
      </c>
      <c r="W13" s="12">
        <v>44752.5</v>
      </c>
      <c r="X13" s="13">
        <f t="shared" si="5"/>
        <v>4.125</v>
      </c>
      <c r="Y13" s="12">
        <v>44752.5</v>
      </c>
      <c r="Z13" s="12">
        <v>44761.96875</v>
      </c>
      <c r="AA13" s="14">
        <f t="shared" si="6"/>
        <v>9.46875</v>
      </c>
      <c r="AB13" s="13">
        <v>10600</v>
      </c>
      <c r="AC13" s="12">
        <v>44761.96875</v>
      </c>
      <c r="AD13" s="12">
        <v>44768.322916666664</v>
      </c>
      <c r="AE13" s="14">
        <f t="shared" si="7"/>
        <v>6.3541666666642413</v>
      </c>
      <c r="AF13" s="12">
        <v>44768.322916666664</v>
      </c>
      <c r="AG13" s="12">
        <v>44772.09375</v>
      </c>
      <c r="AH13" s="14">
        <f t="shared" si="8"/>
        <v>3.7708333333357587</v>
      </c>
      <c r="AI13" s="13">
        <v>13302</v>
      </c>
      <c r="AJ13" s="12">
        <v>44772.09375</v>
      </c>
      <c r="AK13" s="12">
        <v>44779.770833333336</v>
      </c>
      <c r="AL13" s="14">
        <f t="shared" si="9"/>
        <v>7.6770833333357587</v>
      </c>
      <c r="AM13" s="12">
        <v>44779.770833333336</v>
      </c>
      <c r="AN13" s="12">
        <v>44792.9375</v>
      </c>
      <c r="AO13" s="14">
        <f>AN13-AM13</f>
        <v>13.166666666664241</v>
      </c>
      <c r="AP13" s="13">
        <v>15563</v>
      </c>
      <c r="AR13" s="9">
        <f t="shared" si="10"/>
        <v>23.229166666664241</v>
      </c>
      <c r="AT13" s="9">
        <f t="shared" si="11"/>
        <v>27.270833333335759</v>
      </c>
    </row>
    <row r="14" spans="1:46">
      <c r="A14" s="1">
        <v>13</v>
      </c>
      <c r="B14" s="1">
        <v>601</v>
      </c>
      <c r="C14" s="1" t="s">
        <v>38</v>
      </c>
      <c r="D14" s="12">
        <v>44931.875</v>
      </c>
      <c r="E14" s="12">
        <v>44935.125</v>
      </c>
      <c r="F14" s="13">
        <f t="shared" si="0"/>
        <v>3.25</v>
      </c>
      <c r="G14" s="13">
        <v>1712</v>
      </c>
      <c r="H14" s="12">
        <v>44935.125</v>
      </c>
      <c r="I14" s="12">
        <v>44936.927083333336</v>
      </c>
      <c r="J14" s="14">
        <f t="shared" si="1"/>
        <v>1.8020833333357587</v>
      </c>
      <c r="K14" s="12">
        <v>44936.927083333336</v>
      </c>
      <c r="L14" s="12">
        <v>44939.572916666664</v>
      </c>
      <c r="M14" s="14">
        <f t="shared" si="2"/>
        <v>2.6458333333284827</v>
      </c>
      <c r="N14" s="13">
        <v>3255</v>
      </c>
      <c r="O14" s="12">
        <v>44939.572916666664</v>
      </c>
      <c r="P14" s="12">
        <v>44943.114583333336</v>
      </c>
      <c r="Q14" s="14">
        <f t="shared" si="3"/>
        <v>3.5416666666715173</v>
      </c>
      <c r="R14" s="12">
        <v>44943.114583333336</v>
      </c>
      <c r="S14" s="12">
        <v>44952.302083333336</v>
      </c>
      <c r="T14" s="14">
        <f t="shared" si="4"/>
        <v>9.1875</v>
      </c>
      <c r="U14" s="13">
        <v>8099</v>
      </c>
      <c r="V14" s="12">
        <v>44952.302083333336</v>
      </c>
      <c r="W14" s="12">
        <v>44957.458333333336</v>
      </c>
      <c r="X14" s="14">
        <f t="shared" si="5"/>
        <v>5.15625</v>
      </c>
      <c r="Y14" s="12">
        <v>44957.458333333336</v>
      </c>
      <c r="Z14" s="12">
        <v>44959.666666666664</v>
      </c>
      <c r="AA14" s="14">
        <f t="shared" si="6"/>
        <v>2.2083333333284827</v>
      </c>
      <c r="AB14" s="13">
        <v>9969</v>
      </c>
      <c r="AC14" s="12">
        <v>44959.666666666664</v>
      </c>
      <c r="AD14" s="12">
        <v>44963.604166666664</v>
      </c>
      <c r="AE14" s="14">
        <f t="shared" si="7"/>
        <v>3.9375</v>
      </c>
      <c r="AF14" s="12">
        <v>44963.604166666664</v>
      </c>
      <c r="AG14" s="12">
        <v>44965.802083333336</v>
      </c>
      <c r="AH14" s="14">
        <f t="shared" si="8"/>
        <v>2.1979166666715173</v>
      </c>
      <c r="AI14" s="13">
        <v>11696</v>
      </c>
      <c r="AJ14" s="12">
        <v>44965.802083333336</v>
      </c>
      <c r="AK14" s="12">
        <v>44970.708333333336</v>
      </c>
      <c r="AL14" s="14">
        <f t="shared" si="9"/>
        <v>4.90625</v>
      </c>
      <c r="AM14" s="1" t="s">
        <v>65</v>
      </c>
      <c r="AN14" s="1" t="s">
        <v>65</v>
      </c>
      <c r="AO14" s="13" t="s">
        <v>65</v>
      </c>
      <c r="AP14" s="13" t="s">
        <v>65</v>
      </c>
      <c r="AR14" s="9">
        <f t="shared" si="10"/>
        <v>25.583333333335759</v>
      </c>
      <c r="AT14" s="9"/>
    </row>
    <row r="15" spans="1:46">
      <c r="A15" s="1">
        <v>14</v>
      </c>
      <c r="B15" s="1">
        <v>601</v>
      </c>
      <c r="C15" s="1" t="s">
        <v>40</v>
      </c>
      <c r="D15" s="12">
        <v>44684</v>
      </c>
      <c r="E15" s="12">
        <v>44686.4375</v>
      </c>
      <c r="F15" s="14">
        <f t="shared" si="0"/>
        <v>2.4375</v>
      </c>
      <c r="G15" s="13">
        <v>1867</v>
      </c>
      <c r="H15" s="12">
        <v>44686.4375</v>
      </c>
      <c r="I15" s="12">
        <v>44688.197916666664</v>
      </c>
      <c r="J15" s="14">
        <f t="shared" si="1"/>
        <v>1.7604166666642413</v>
      </c>
      <c r="K15" s="12">
        <v>44688.197916666664</v>
      </c>
      <c r="L15" s="12">
        <v>44690.479166666664</v>
      </c>
      <c r="M15" s="14">
        <f t="shared" si="2"/>
        <v>2.28125</v>
      </c>
      <c r="N15" s="13">
        <v>3445</v>
      </c>
      <c r="O15" s="12">
        <v>44690.479166666664</v>
      </c>
      <c r="P15" s="12">
        <v>44693.104166666664</v>
      </c>
      <c r="Q15" s="14">
        <f t="shared" si="3"/>
        <v>2.625</v>
      </c>
      <c r="R15" s="12">
        <v>44693.104166666664</v>
      </c>
      <c r="S15" s="12">
        <v>44702.458333333336</v>
      </c>
      <c r="T15" s="14">
        <f t="shared" si="4"/>
        <v>9.3541666666715173</v>
      </c>
      <c r="U15" s="13">
        <v>7840</v>
      </c>
      <c r="V15" s="12">
        <v>44702.458333333336</v>
      </c>
      <c r="W15" s="12">
        <v>44706.104166666664</v>
      </c>
      <c r="X15" s="14">
        <f t="shared" si="5"/>
        <v>3.6458333333284827</v>
      </c>
      <c r="Y15" s="12">
        <v>44706.104166666664</v>
      </c>
      <c r="Z15" s="12">
        <v>44708.072916666664</v>
      </c>
      <c r="AA15" s="14">
        <f t="shared" si="6"/>
        <v>1.96875</v>
      </c>
      <c r="AB15" s="13">
        <v>9662</v>
      </c>
      <c r="AC15" s="12">
        <v>44708.072916666664</v>
      </c>
      <c r="AD15" s="12">
        <v>44711.875</v>
      </c>
      <c r="AE15" s="14">
        <f t="shared" si="7"/>
        <v>3.8020833333357587</v>
      </c>
      <c r="AF15" s="12">
        <v>44711.875</v>
      </c>
      <c r="AG15" s="12">
        <v>44714.427083333336</v>
      </c>
      <c r="AH15" s="14">
        <f t="shared" si="8"/>
        <v>2.5520833333357587</v>
      </c>
      <c r="AI15" s="13">
        <v>12120</v>
      </c>
      <c r="AJ15" s="12">
        <v>44714.427083333336</v>
      </c>
      <c r="AK15" s="12">
        <v>44717.760416666664</v>
      </c>
      <c r="AL15" s="14">
        <f t="shared" si="9"/>
        <v>3.3333333333284827</v>
      </c>
      <c r="AM15" s="1" t="s">
        <v>65</v>
      </c>
      <c r="AN15" s="1" t="s">
        <v>65</v>
      </c>
      <c r="AO15" s="13" t="s">
        <v>65</v>
      </c>
      <c r="AP15" s="13" t="s">
        <v>65</v>
      </c>
      <c r="AR15" s="9">
        <f t="shared" si="10"/>
        <v>22.104166666664241</v>
      </c>
      <c r="AT15" s="9"/>
    </row>
    <row r="16" spans="1:46">
      <c r="A16" s="1">
        <v>15</v>
      </c>
      <c r="B16" s="1">
        <v>601</v>
      </c>
      <c r="C16" s="1" t="s">
        <v>42</v>
      </c>
      <c r="D16" s="12">
        <v>44811.28125</v>
      </c>
      <c r="E16" s="12">
        <v>44815.552083333336</v>
      </c>
      <c r="F16" s="14">
        <f t="shared" si="0"/>
        <v>4.2708333333357587</v>
      </c>
      <c r="G16" s="13">
        <v>1804</v>
      </c>
      <c r="H16" s="12">
        <v>44815.552083333336</v>
      </c>
      <c r="I16" s="12">
        <v>44817.40625</v>
      </c>
      <c r="J16" s="14">
        <f t="shared" si="1"/>
        <v>1.8541666666642413</v>
      </c>
      <c r="K16" s="12">
        <v>44817.40625</v>
      </c>
      <c r="L16" s="12">
        <v>44820.270833333336</v>
      </c>
      <c r="M16" s="14">
        <f t="shared" si="2"/>
        <v>2.8645833333357587</v>
      </c>
      <c r="N16" s="13">
        <v>3433</v>
      </c>
      <c r="O16" s="12">
        <v>44820.270833333336</v>
      </c>
      <c r="P16" s="12">
        <v>44823.229166666664</v>
      </c>
      <c r="Q16" s="14">
        <f t="shared" si="3"/>
        <v>2.9583333333284827</v>
      </c>
      <c r="R16" s="12">
        <v>44823.229166666664</v>
      </c>
      <c r="S16" s="12">
        <v>44833.708333333336</v>
      </c>
      <c r="T16" s="14">
        <f t="shared" si="4"/>
        <v>10.479166666671517</v>
      </c>
      <c r="U16" s="13">
        <v>7900</v>
      </c>
      <c r="V16" s="12">
        <v>44833.708333333336</v>
      </c>
      <c r="W16" s="12">
        <v>44838.416666666664</v>
      </c>
      <c r="X16" s="14">
        <f t="shared" si="5"/>
        <v>4.7083333333284827</v>
      </c>
      <c r="Y16" s="12">
        <v>44838.416666666664</v>
      </c>
      <c r="Z16" s="12">
        <v>44841.114583333336</v>
      </c>
      <c r="AA16" s="14">
        <f t="shared" si="6"/>
        <v>2.6979166666715173</v>
      </c>
      <c r="AB16" s="13">
        <v>9857</v>
      </c>
      <c r="AC16" s="12">
        <v>44841.114583333336</v>
      </c>
      <c r="AD16" s="12">
        <v>44845.333333333336</v>
      </c>
      <c r="AE16" s="14">
        <f t="shared" si="7"/>
        <v>4.21875</v>
      </c>
      <c r="AF16" s="12">
        <v>44845.333333333336</v>
      </c>
      <c r="AG16" s="12">
        <v>44849.145833333336</v>
      </c>
      <c r="AH16" s="14">
        <f t="shared" si="8"/>
        <v>3.8125</v>
      </c>
      <c r="AI16" s="13">
        <v>12367</v>
      </c>
      <c r="AJ16" s="12">
        <v>44849.145833333336</v>
      </c>
      <c r="AK16" s="12">
        <v>44855.333333333336</v>
      </c>
      <c r="AL16" s="14">
        <f t="shared" si="9"/>
        <v>6.1875</v>
      </c>
      <c r="AM16" s="1" t="s">
        <v>65</v>
      </c>
      <c r="AN16" s="1" t="s">
        <v>65</v>
      </c>
      <c r="AO16" s="13" t="s">
        <v>65</v>
      </c>
      <c r="AP16" s="13" t="s">
        <v>65</v>
      </c>
      <c r="AR16" s="9">
        <f t="shared" si="10"/>
        <v>27.135416666664241</v>
      </c>
      <c r="AT16" s="9"/>
    </row>
    <row r="17" spans="1:46">
      <c r="A17" s="1">
        <v>16</v>
      </c>
      <c r="B17" s="1">
        <v>601</v>
      </c>
      <c r="C17" s="1" t="s">
        <v>44</v>
      </c>
      <c r="D17" s="12">
        <v>44864.229166666664</v>
      </c>
      <c r="E17" s="12">
        <v>44867.53125</v>
      </c>
      <c r="F17" s="14">
        <f t="shared" si="0"/>
        <v>3.3020833333357587</v>
      </c>
      <c r="G17" s="13">
        <v>1602</v>
      </c>
      <c r="H17" s="12">
        <v>44867.53125</v>
      </c>
      <c r="I17" s="12">
        <v>44881.1875</v>
      </c>
      <c r="J17" s="14">
        <f t="shared" si="1"/>
        <v>13.65625</v>
      </c>
      <c r="K17" s="12">
        <v>44881.1875</v>
      </c>
      <c r="L17" s="12">
        <v>44883.4375</v>
      </c>
      <c r="M17" s="13">
        <f t="shared" si="2"/>
        <v>2.25</v>
      </c>
      <c r="N17" s="13">
        <v>3119</v>
      </c>
      <c r="O17" s="12">
        <v>44883.4375</v>
      </c>
      <c r="P17" s="12">
        <v>44889.75</v>
      </c>
      <c r="Q17" s="14">
        <f t="shared" si="3"/>
        <v>6.3125</v>
      </c>
      <c r="R17" s="12">
        <v>44889.75</v>
      </c>
      <c r="S17" s="12">
        <v>44898.6875</v>
      </c>
      <c r="T17" s="14">
        <f t="shared" si="4"/>
        <v>8.9375</v>
      </c>
      <c r="U17" s="13">
        <v>7986</v>
      </c>
      <c r="V17" s="12">
        <v>44898.6875</v>
      </c>
      <c r="W17" s="12">
        <v>44903</v>
      </c>
      <c r="X17" s="14">
        <f t="shared" si="5"/>
        <v>4.3125</v>
      </c>
      <c r="Y17" s="12">
        <v>44903</v>
      </c>
      <c r="Z17" s="12">
        <v>44907.739583333336</v>
      </c>
      <c r="AA17" s="14">
        <f t="shared" si="6"/>
        <v>4.7395833333357587</v>
      </c>
      <c r="AB17" s="13">
        <v>10300</v>
      </c>
      <c r="AC17" s="12">
        <v>44907.739583333336</v>
      </c>
      <c r="AD17" s="12">
        <v>44911.822916666664</v>
      </c>
      <c r="AE17" s="14">
        <f t="shared" si="7"/>
        <v>4.0833333333284827</v>
      </c>
      <c r="AF17" s="12">
        <v>44911.822916666664</v>
      </c>
      <c r="AG17" s="12">
        <v>44918.333333333336</v>
      </c>
      <c r="AH17" s="14">
        <f t="shared" si="8"/>
        <v>6.5104166666715173</v>
      </c>
      <c r="AI17" s="13">
        <v>13935</v>
      </c>
      <c r="AJ17" s="12">
        <v>44918.333333333336</v>
      </c>
      <c r="AK17" s="12">
        <v>44922.354166666664</v>
      </c>
      <c r="AL17" s="14">
        <f t="shared" si="9"/>
        <v>4.0208333333284827</v>
      </c>
      <c r="AM17" s="1" t="s">
        <v>65</v>
      </c>
      <c r="AN17" s="1" t="s">
        <v>65</v>
      </c>
      <c r="AO17" s="13" t="s">
        <v>65</v>
      </c>
      <c r="AP17" s="13" t="s">
        <v>65</v>
      </c>
      <c r="AR17" s="9">
        <f t="shared" si="10"/>
        <v>38.770833333335759</v>
      </c>
      <c r="AT17" s="9"/>
    </row>
    <row r="18" spans="1:46">
      <c r="A18" s="1">
        <v>17</v>
      </c>
      <c r="B18" s="1">
        <v>602</v>
      </c>
      <c r="C18" s="1" t="s">
        <v>46</v>
      </c>
      <c r="D18" s="12">
        <v>44241.958333333336</v>
      </c>
      <c r="E18" s="12">
        <v>44245.71875</v>
      </c>
      <c r="F18" s="14">
        <f t="shared" si="0"/>
        <v>3.7604166666642413</v>
      </c>
      <c r="G18" s="13">
        <v>1627</v>
      </c>
      <c r="H18" s="12">
        <v>44245.71875</v>
      </c>
      <c r="I18" s="12">
        <v>44252.083333333336</v>
      </c>
      <c r="J18" s="14">
        <f t="shared" si="1"/>
        <v>6.3645833333357587</v>
      </c>
      <c r="K18" s="12">
        <v>44252.083333333336</v>
      </c>
      <c r="L18" s="12">
        <v>44255.46875</v>
      </c>
      <c r="M18" s="14">
        <f t="shared" si="2"/>
        <v>3.3854166666642413</v>
      </c>
      <c r="N18" s="13">
        <v>3070</v>
      </c>
      <c r="O18" s="12">
        <v>44255.46875</v>
      </c>
      <c r="P18" s="12">
        <v>44259.802083333336</v>
      </c>
      <c r="Q18" s="14">
        <f t="shared" si="3"/>
        <v>4.3333333333357587</v>
      </c>
      <c r="R18" s="12">
        <v>44259.802083333336</v>
      </c>
      <c r="S18" s="12">
        <v>44265.822916666664</v>
      </c>
      <c r="T18" s="14">
        <f t="shared" si="4"/>
        <v>6.0208333333284827</v>
      </c>
      <c r="U18" s="13">
        <v>7366</v>
      </c>
      <c r="V18" s="12">
        <v>44265.822916666664</v>
      </c>
      <c r="W18" s="12">
        <v>44271.833333333336</v>
      </c>
      <c r="X18" s="14">
        <f t="shared" si="5"/>
        <v>6.0104166666715173</v>
      </c>
      <c r="Y18" s="12">
        <v>44271.833333333336</v>
      </c>
      <c r="Z18" s="12">
        <v>44279.0625</v>
      </c>
      <c r="AA18" s="14">
        <f t="shared" si="6"/>
        <v>7.2291666666642413</v>
      </c>
      <c r="AB18" s="13">
        <v>9100</v>
      </c>
      <c r="AC18" s="12">
        <v>44279.0625</v>
      </c>
      <c r="AD18" s="12">
        <v>44283.59375</v>
      </c>
      <c r="AE18" s="14">
        <f t="shared" si="7"/>
        <v>4.53125</v>
      </c>
      <c r="AF18" s="12">
        <v>44283.59375</v>
      </c>
      <c r="AG18" s="12">
        <v>44286.229166666664</v>
      </c>
      <c r="AH18" s="14">
        <f t="shared" si="8"/>
        <v>2.6354166666642413</v>
      </c>
      <c r="AI18" s="13">
        <v>11570</v>
      </c>
      <c r="AJ18" s="12">
        <v>44286.229166666664</v>
      </c>
      <c r="AK18" s="12">
        <v>44294</v>
      </c>
      <c r="AL18" s="14">
        <f t="shared" si="9"/>
        <v>7.7708333333357587</v>
      </c>
      <c r="AM18" s="1" t="s">
        <v>65</v>
      </c>
      <c r="AN18" s="1" t="s">
        <v>65</v>
      </c>
      <c r="AO18" s="13" t="s">
        <v>65</v>
      </c>
      <c r="AP18" s="13" t="s">
        <v>65</v>
      </c>
      <c r="AR18" s="9">
        <f t="shared" si="10"/>
        <v>29.875</v>
      </c>
      <c r="AT18" s="9"/>
    </row>
    <row r="19" spans="1:46">
      <c r="A19" s="1">
        <v>18</v>
      </c>
      <c r="B19" s="1">
        <v>602</v>
      </c>
      <c r="C19" s="1" t="s">
        <v>48</v>
      </c>
      <c r="D19" s="12">
        <v>44526.34375</v>
      </c>
      <c r="E19" s="12">
        <v>44529.979166666664</v>
      </c>
      <c r="F19" s="14">
        <f t="shared" si="0"/>
        <v>3.6354166666642413</v>
      </c>
      <c r="G19" s="13">
        <v>1585</v>
      </c>
      <c r="H19" s="12">
        <v>44529.979166666664</v>
      </c>
      <c r="I19" s="12">
        <v>44532.010416666664</v>
      </c>
      <c r="J19" s="14">
        <f t="shared" si="1"/>
        <v>2.03125</v>
      </c>
      <c r="K19" s="12">
        <v>44532.010416666664</v>
      </c>
      <c r="L19" s="12">
        <v>44534.479166666664</v>
      </c>
      <c r="M19" s="14">
        <f t="shared" si="2"/>
        <v>2.46875</v>
      </c>
      <c r="N19" s="13">
        <v>3148</v>
      </c>
      <c r="O19" s="12">
        <v>44534.479166666664</v>
      </c>
      <c r="P19" s="12">
        <v>44537.770833333336</v>
      </c>
      <c r="Q19" s="14">
        <f t="shared" si="3"/>
        <v>3.2916666666715173</v>
      </c>
      <c r="R19" s="12">
        <v>44537.770833333336</v>
      </c>
      <c r="S19" s="12">
        <v>44543.427083333336</v>
      </c>
      <c r="T19" s="14">
        <f t="shared" si="4"/>
        <v>5.65625</v>
      </c>
      <c r="U19" s="13">
        <v>7370</v>
      </c>
      <c r="V19" s="12">
        <v>44543.427083333336</v>
      </c>
      <c r="W19" s="12">
        <v>44547.927083333336</v>
      </c>
      <c r="X19" s="14">
        <f t="shared" si="5"/>
        <v>4.5</v>
      </c>
      <c r="Y19" s="12">
        <v>44547.927083333336</v>
      </c>
      <c r="Z19" s="12">
        <v>44549.208333333336</v>
      </c>
      <c r="AA19" s="14">
        <f t="shared" si="6"/>
        <v>1.28125</v>
      </c>
      <c r="AB19" s="13">
        <v>8748</v>
      </c>
      <c r="AC19" s="12">
        <v>44549.208333333336</v>
      </c>
      <c r="AD19" s="12">
        <v>44552.666666666664</v>
      </c>
      <c r="AE19" s="14">
        <f t="shared" si="7"/>
        <v>3.4583333333284827</v>
      </c>
      <c r="AF19" s="12">
        <v>44552.666666666664</v>
      </c>
      <c r="AG19" s="12">
        <v>44554.75</v>
      </c>
      <c r="AH19" s="14">
        <f t="shared" si="8"/>
        <v>2.0833333333357587</v>
      </c>
      <c r="AI19" s="13">
        <v>11140</v>
      </c>
      <c r="AJ19" s="12">
        <v>44554.75</v>
      </c>
      <c r="AK19" s="12">
        <v>44559.125</v>
      </c>
      <c r="AL19" s="14">
        <f t="shared" si="9"/>
        <v>4.375</v>
      </c>
      <c r="AM19" s="1" t="s">
        <v>65</v>
      </c>
      <c r="AN19" s="1" t="s">
        <v>65</v>
      </c>
      <c r="AO19" s="13" t="s">
        <v>65</v>
      </c>
      <c r="AP19" s="13" t="s">
        <v>65</v>
      </c>
      <c r="AR19" s="9">
        <f t="shared" si="10"/>
        <v>21.583333333335759</v>
      </c>
      <c r="AT19" s="9"/>
    </row>
    <row r="20" spans="1:46">
      <c r="A20" s="1">
        <v>19</v>
      </c>
      <c r="B20" s="1">
        <v>602</v>
      </c>
      <c r="C20" s="1" t="s">
        <v>50</v>
      </c>
      <c r="D20" s="12">
        <v>44308.427083333336</v>
      </c>
      <c r="E20" s="12">
        <v>44311.833333333336</v>
      </c>
      <c r="F20" s="14">
        <f t="shared" si="0"/>
        <v>3.40625</v>
      </c>
      <c r="G20" s="13">
        <v>1513</v>
      </c>
      <c r="H20" s="12">
        <v>44311.833333333336</v>
      </c>
      <c r="I20" s="12">
        <v>44317.041666666664</v>
      </c>
      <c r="J20" s="14">
        <f t="shared" si="1"/>
        <v>5.2083333333284827</v>
      </c>
      <c r="K20" s="12">
        <v>44317.041666666664</v>
      </c>
      <c r="L20" s="12">
        <v>44330.385416666664</v>
      </c>
      <c r="M20" s="14">
        <f t="shared" si="2"/>
        <v>13.34375</v>
      </c>
      <c r="N20" s="13">
        <v>2401</v>
      </c>
      <c r="O20" s="12">
        <v>44330.385416666664</v>
      </c>
      <c r="P20" s="12">
        <v>44347.208333333336</v>
      </c>
      <c r="Q20" s="14">
        <f t="shared" si="3"/>
        <v>16.822916666671517</v>
      </c>
      <c r="R20" s="12">
        <v>44347.208333333336</v>
      </c>
      <c r="S20" s="12">
        <v>44353.416666666664</v>
      </c>
      <c r="T20" s="14">
        <f t="shared" si="4"/>
        <v>6.2083333333284827</v>
      </c>
      <c r="U20" s="13">
        <v>7220</v>
      </c>
      <c r="V20" s="12">
        <v>44353.416666666664</v>
      </c>
      <c r="W20" s="12">
        <v>44357.875</v>
      </c>
      <c r="X20" s="14">
        <f t="shared" si="5"/>
        <v>4.4583333333357587</v>
      </c>
      <c r="Y20" s="12">
        <v>44357.875</v>
      </c>
      <c r="Z20" s="12">
        <v>44360.458333333336</v>
      </c>
      <c r="AA20" s="14">
        <f t="shared" si="6"/>
        <v>2.5833333333357587</v>
      </c>
      <c r="AB20" s="13">
        <v>8970</v>
      </c>
      <c r="AC20" s="12">
        <v>44360.458333333336</v>
      </c>
      <c r="AD20" s="12">
        <v>44365.40625</v>
      </c>
      <c r="AE20" s="14">
        <f t="shared" si="7"/>
        <v>4.9479166666642413</v>
      </c>
      <c r="AF20" s="12">
        <v>44365.40625</v>
      </c>
      <c r="AG20" s="12">
        <v>44367.416666666664</v>
      </c>
      <c r="AH20" s="14">
        <f t="shared" si="8"/>
        <v>2.0104166666642413</v>
      </c>
      <c r="AI20" s="13">
        <v>11265</v>
      </c>
      <c r="AJ20" s="12">
        <v>44367.416666666664</v>
      </c>
      <c r="AK20" s="12">
        <v>44373.927083333336</v>
      </c>
      <c r="AL20" s="14">
        <f t="shared" si="9"/>
        <v>6.5104166666715173</v>
      </c>
      <c r="AM20" s="1" t="s">
        <v>65</v>
      </c>
      <c r="AN20" s="1" t="s">
        <v>65</v>
      </c>
      <c r="AO20" s="13" t="s">
        <v>65</v>
      </c>
      <c r="AP20" s="13" t="s">
        <v>65</v>
      </c>
      <c r="AR20" s="9">
        <f t="shared" si="10"/>
        <v>49.447916666664241</v>
      </c>
      <c r="AT20" s="9"/>
    </row>
    <row r="21" spans="1:46">
      <c r="A21" s="1">
        <v>20</v>
      </c>
      <c r="B21" s="1">
        <v>602</v>
      </c>
      <c r="C21" s="1" t="s">
        <v>51</v>
      </c>
      <c r="D21" s="12">
        <v>44058.010416666664</v>
      </c>
      <c r="E21" s="12">
        <v>44061.114583333336</v>
      </c>
      <c r="F21" s="14">
        <f t="shared" si="0"/>
        <v>3.1041666666715173</v>
      </c>
      <c r="G21" s="13">
        <v>1748</v>
      </c>
      <c r="H21" s="12">
        <v>44061.114583333336</v>
      </c>
      <c r="I21" s="12">
        <v>44066.4375</v>
      </c>
      <c r="J21" s="14">
        <f t="shared" si="1"/>
        <v>5.3229166666642413</v>
      </c>
      <c r="K21" s="12">
        <v>44066.4375</v>
      </c>
      <c r="L21" s="12">
        <v>44069.583333333336</v>
      </c>
      <c r="M21" s="14">
        <f t="shared" si="2"/>
        <v>3.1458333333357587</v>
      </c>
      <c r="N21" s="13">
        <v>3250</v>
      </c>
      <c r="O21" s="12">
        <v>44069.583333333336</v>
      </c>
      <c r="P21" s="12">
        <v>44078</v>
      </c>
      <c r="Q21" s="14">
        <f t="shared" si="3"/>
        <v>8.4166666666642413</v>
      </c>
      <c r="R21" s="12">
        <v>44078</v>
      </c>
      <c r="S21" s="12">
        <v>44082.979166666664</v>
      </c>
      <c r="T21" s="14">
        <f t="shared" si="4"/>
        <v>4.9791666666642413</v>
      </c>
      <c r="U21" s="13">
        <v>7498</v>
      </c>
      <c r="V21" s="12">
        <v>44082.979166666664</v>
      </c>
      <c r="W21" s="12">
        <v>44090.010416666664</v>
      </c>
      <c r="X21" s="14">
        <f t="shared" si="5"/>
        <v>7.03125</v>
      </c>
      <c r="Y21" s="12">
        <v>44090.010416666664</v>
      </c>
      <c r="Z21" s="12">
        <v>44092.635416666664</v>
      </c>
      <c r="AA21" s="13">
        <f t="shared" si="6"/>
        <v>2.625</v>
      </c>
      <c r="AB21" s="13">
        <v>9210</v>
      </c>
      <c r="AC21" s="12">
        <v>44092.635416666664</v>
      </c>
      <c r="AD21" s="12">
        <v>44102.864583333336</v>
      </c>
      <c r="AE21" s="14">
        <f t="shared" si="7"/>
        <v>10.229166666671517</v>
      </c>
      <c r="AF21" s="12">
        <v>44102.864583333336</v>
      </c>
      <c r="AG21" s="12">
        <v>44111.729166666664</v>
      </c>
      <c r="AH21" s="14">
        <f t="shared" si="8"/>
        <v>8.8645833333284827</v>
      </c>
      <c r="AI21" s="13">
        <v>11586</v>
      </c>
      <c r="AJ21" s="12">
        <v>44110.083333333336</v>
      </c>
      <c r="AK21" s="12">
        <v>44114.65625</v>
      </c>
      <c r="AL21" s="14">
        <f t="shared" si="9"/>
        <v>4.5729166666642413</v>
      </c>
      <c r="AM21" s="1" t="s">
        <v>65</v>
      </c>
      <c r="AN21" s="1" t="s">
        <v>65</v>
      </c>
      <c r="AO21" s="13" t="s">
        <v>65</v>
      </c>
      <c r="AP21" s="13" t="s">
        <v>65</v>
      </c>
      <c r="AR21" s="9">
        <f t="shared" si="10"/>
        <v>32</v>
      </c>
      <c r="AT21" s="9"/>
    </row>
    <row r="22" spans="1:46">
      <c r="A22" s="1">
        <v>21</v>
      </c>
      <c r="B22" s="1">
        <v>602</v>
      </c>
      <c r="C22" s="1" t="s">
        <v>53</v>
      </c>
      <c r="D22" s="12">
        <v>44387.385416666664</v>
      </c>
      <c r="E22" s="12">
        <v>44392.166666666664</v>
      </c>
      <c r="F22" s="14">
        <f t="shared" si="0"/>
        <v>4.78125</v>
      </c>
      <c r="G22" s="13">
        <v>1988</v>
      </c>
      <c r="H22" s="12">
        <v>44392.166666666664</v>
      </c>
      <c r="I22" s="12">
        <v>44402.21875</v>
      </c>
      <c r="J22" s="14">
        <f t="shared" si="1"/>
        <v>10.052083333335759</v>
      </c>
      <c r="K22" s="12">
        <v>44402.21875</v>
      </c>
      <c r="L22" s="12">
        <v>44407.25</v>
      </c>
      <c r="M22" s="14">
        <f t="shared" si="2"/>
        <v>5.03125</v>
      </c>
      <c r="N22" s="13">
        <v>3770</v>
      </c>
      <c r="O22" s="12">
        <v>44407.25</v>
      </c>
      <c r="P22" s="12">
        <v>44412.510416666664</v>
      </c>
      <c r="Q22" s="14">
        <f t="shared" si="3"/>
        <v>5.2604166666642413</v>
      </c>
      <c r="R22" s="12">
        <v>44412.510416666664</v>
      </c>
      <c r="S22" s="12">
        <v>44423.864583333336</v>
      </c>
      <c r="T22" s="14">
        <f t="shared" si="4"/>
        <v>11.354166666671517</v>
      </c>
      <c r="U22" s="13">
        <v>8430</v>
      </c>
      <c r="V22" s="12">
        <v>44423.864583333336</v>
      </c>
      <c r="W22" s="12">
        <v>44430.020833333336</v>
      </c>
      <c r="X22" s="14">
        <f t="shared" si="5"/>
        <v>6.15625</v>
      </c>
      <c r="Y22" s="12">
        <v>44430.020833333336</v>
      </c>
      <c r="Z22" s="12">
        <v>44432.90625</v>
      </c>
      <c r="AA22" s="14">
        <f t="shared" si="6"/>
        <v>2.8854166666642413</v>
      </c>
      <c r="AB22" s="13">
        <v>10520</v>
      </c>
      <c r="AC22" s="12">
        <v>44432.90625</v>
      </c>
      <c r="AD22" s="12">
        <v>44437.645833333336</v>
      </c>
      <c r="AE22" s="14">
        <f t="shared" si="7"/>
        <v>4.7395833333357587</v>
      </c>
      <c r="AF22" s="12">
        <v>44437.645833333336</v>
      </c>
      <c r="AG22" s="12">
        <v>44440.052083333336</v>
      </c>
      <c r="AH22" s="14">
        <f t="shared" si="8"/>
        <v>2.40625</v>
      </c>
      <c r="AI22" s="13">
        <v>12180</v>
      </c>
      <c r="AJ22" s="12">
        <v>44440.052083333336</v>
      </c>
      <c r="AK22" s="12">
        <v>44449.052083333336</v>
      </c>
      <c r="AL22" s="14">
        <f t="shared" si="9"/>
        <v>9</v>
      </c>
      <c r="AM22" s="1" t="s">
        <v>65</v>
      </c>
      <c r="AN22" s="1" t="s">
        <v>65</v>
      </c>
      <c r="AO22" s="13" t="s">
        <v>65</v>
      </c>
      <c r="AP22" s="13" t="s">
        <v>65</v>
      </c>
      <c r="AR22" s="9">
        <f t="shared" si="10"/>
        <v>42.635416666671517</v>
      </c>
      <c r="AT22" s="9"/>
    </row>
    <row r="23" spans="1:46">
      <c r="A23" s="1">
        <v>22</v>
      </c>
      <c r="B23" s="1">
        <v>602</v>
      </c>
      <c r="C23" s="1" t="s">
        <v>55</v>
      </c>
      <c r="D23" s="12">
        <v>44569.666666666664</v>
      </c>
      <c r="E23" s="12">
        <v>44573.208333333336</v>
      </c>
      <c r="F23" s="14">
        <f t="shared" si="0"/>
        <v>3.5416666666715173</v>
      </c>
      <c r="G23" s="13">
        <v>1549</v>
      </c>
      <c r="H23" s="12">
        <v>44573.208333333336</v>
      </c>
      <c r="I23" s="12">
        <v>44575.916666666664</v>
      </c>
      <c r="J23" s="14">
        <f t="shared" si="1"/>
        <v>2.7083333333284827</v>
      </c>
      <c r="K23" s="12">
        <v>44575.916666666664</v>
      </c>
      <c r="L23" s="12">
        <v>44577.572916666664</v>
      </c>
      <c r="M23" s="14">
        <f t="shared" si="2"/>
        <v>1.65625</v>
      </c>
      <c r="N23" s="13">
        <v>2511</v>
      </c>
      <c r="O23" s="12">
        <v>44577.572916666664</v>
      </c>
      <c r="P23" s="12">
        <v>44585.083333333336</v>
      </c>
      <c r="Q23" s="14">
        <f t="shared" si="3"/>
        <v>7.5104166666715173</v>
      </c>
      <c r="R23" s="12">
        <v>44585.083333333336</v>
      </c>
      <c r="S23" s="12">
        <v>44591.5625</v>
      </c>
      <c r="T23" s="14">
        <f t="shared" si="4"/>
        <v>6.4791666666642413</v>
      </c>
      <c r="U23" s="13">
        <v>7658</v>
      </c>
      <c r="V23" s="12">
        <v>44591.5625</v>
      </c>
      <c r="W23" s="12">
        <v>44596.291666666664</v>
      </c>
      <c r="X23" s="14">
        <f t="shared" si="5"/>
        <v>4.7291666666642413</v>
      </c>
      <c r="Y23" s="12">
        <v>44596.291666666664</v>
      </c>
      <c r="Z23" s="12">
        <v>44598.708333333336</v>
      </c>
      <c r="AA23" s="14">
        <f t="shared" si="6"/>
        <v>2.4166666666715173</v>
      </c>
      <c r="AB23" s="13">
        <v>9530</v>
      </c>
      <c r="AC23" s="12">
        <v>44598.708333333336</v>
      </c>
      <c r="AD23" s="12">
        <v>44602.59375</v>
      </c>
      <c r="AE23" s="14">
        <f t="shared" si="7"/>
        <v>3.8854166666642413</v>
      </c>
      <c r="AF23" s="12">
        <v>44602.59375</v>
      </c>
      <c r="AG23" s="12">
        <v>44605.802083333336</v>
      </c>
      <c r="AH23" s="14">
        <f t="shared" si="8"/>
        <v>3.2083333333357587</v>
      </c>
      <c r="AI23" s="13">
        <v>11800</v>
      </c>
      <c r="AJ23" s="12">
        <v>44605.802083333336</v>
      </c>
      <c r="AK23" s="12">
        <v>44612.104166666664</v>
      </c>
      <c r="AL23" s="14">
        <f t="shared" si="9"/>
        <v>6.3020833333284827</v>
      </c>
      <c r="AM23" s="1" t="s">
        <v>65</v>
      </c>
      <c r="AN23" s="1" t="s">
        <v>65</v>
      </c>
      <c r="AO23" s="13" t="s">
        <v>65</v>
      </c>
      <c r="AP23" s="13" t="s">
        <v>65</v>
      </c>
      <c r="AR23" s="9">
        <f t="shared" si="10"/>
        <v>26.625</v>
      </c>
      <c r="AT23" s="9"/>
    </row>
    <row r="24" spans="1:46">
      <c r="A24" s="1">
        <v>23</v>
      </c>
      <c r="B24" s="1">
        <v>602</v>
      </c>
      <c r="C24" s="1" t="s">
        <v>57</v>
      </c>
      <c r="D24" s="12">
        <v>44470.104166666664</v>
      </c>
      <c r="E24" s="12">
        <v>44473.645833333336</v>
      </c>
      <c r="F24" s="14">
        <f t="shared" si="0"/>
        <v>3.5416666666715173</v>
      </c>
      <c r="G24" s="13">
        <v>1631</v>
      </c>
      <c r="H24" s="12">
        <v>44473.645833333336</v>
      </c>
      <c r="I24" s="12">
        <v>44476.114583333336</v>
      </c>
      <c r="J24" s="14">
        <f t="shared" si="1"/>
        <v>2.46875</v>
      </c>
      <c r="K24" s="12">
        <v>44476.114583333336</v>
      </c>
      <c r="L24" s="12">
        <v>44479.416666666664</v>
      </c>
      <c r="M24" s="14">
        <f t="shared" si="2"/>
        <v>3.3020833333284827</v>
      </c>
      <c r="N24" s="13">
        <v>3145</v>
      </c>
      <c r="O24" s="12">
        <v>44479.416666666664</v>
      </c>
      <c r="P24" s="12">
        <v>44483.6875</v>
      </c>
      <c r="Q24" s="14">
        <f t="shared" si="3"/>
        <v>4.2708333333357587</v>
      </c>
      <c r="R24" s="12">
        <v>44483.6875</v>
      </c>
      <c r="S24" s="12">
        <v>44489.458333333336</v>
      </c>
      <c r="T24" s="14">
        <f t="shared" si="4"/>
        <v>5.7708333333357587</v>
      </c>
      <c r="U24" s="13">
        <v>7845</v>
      </c>
      <c r="V24" s="12">
        <v>44489.458333333336</v>
      </c>
      <c r="W24" s="12">
        <v>44494.729166666664</v>
      </c>
      <c r="X24" s="14">
        <f t="shared" si="5"/>
        <v>5.2708333333284827</v>
      </c>
      <c r="Y24" s="12">
        <v>44494.729166666664</v>
      </c>
      <c r="Z24" s="12">
        <v>44497.21875</v>
      </c>
      <c r="AA24" s="14">
        <f t="shared" si="6"/>
        <v>2.4895833333357587</v>
      </c>
      <c r="AB24" s="13">
        <v>9833</v>
      </c>
      <c r="AC24" s="12">
        <v>44497.21875</v>
      </c>
      <c r="AD24" s="12">
        <v>44501.916666666664</v>
      </c>
      <c r="AE24" s="14">
        <f t="shared" si="7"/>
        <v>4.6979166666642413</v>
      </c>
      <c r="AF24" s="12">
        <v>44501.916666666664</v>
      </c>
      <c r="AG24" s="12">
        <v>44505.020833333336</v>
      </c>
      <c r="AH24" s="14">
        <f t="shared" si="8"/>
        <v>3.1041666666715173</v>
      </c>
      <c r="AI24" s="13">
        <v>12247</v>
      </c>
      <c r="AJ24" s="12">
        <v>44505.020833333336</v>
      </c>
      <c r="AK24" s="12">
        <v>44510.916666666664</v>
      </c>
      <c r="AL24" s="14">
        <f t="shared" si="9"/>
        <v>5.8958333333284827</v>
      </c>
      <c r="AM24" s="1" t="s">
        <v>65</v>
      </c>
      <c r="AN24" s="1" t="s">
        <v>65</v>
      </c>
      <c r="AO24" s="13" t="s">
        <v>65</v>
      </c>
      <c r="AP24" s="13" t="s">
        <v>65</v>
      </c>
      <c r="AR24" s="9">
        <f t="shared" si="10"/>
        <v>24.625</v>
      </c>
      <c r="AT24" s="9"/>
    </row>
    <row r="25" spans="1:46">
      <c r="A25" s="1">
        <v>24</v>
      </c>
      <c r="B25" s="1">
        <v>602</v>
      </c>
      <c r="C25" s="1" t="s">
        <v>59</v>
      </c>
      <c r="D25" s="12">
        <v>44138.083333333336</v>
      </c>
      <c r="E25" s="12">
        <v>44141.625</v>
      </c>
      <c r="F25" s="14">
        <f t="shared" si="0"/>
        <v>3.5416666666642413</v>
      </c>
      <c r="G25" s="13">
        <v>1518</v>
      </c>
      <c r="H25" s="12">
        <v>44141.625</v>
      </c>
      <c r="I25" s="12">
        <v>44145.510416666664</v>
      </c>
      <c r="J25" s="14">
        <f t="shared" si="1"/>
        <v>3.8854166666642413</v>
      </c>
      <c r="K25" s="12">
        <v>44145.510416666664</v>
      </c>
      <c r="L25" s="12">
        <v>44148.416666666664</v>
      </c>
      <c r="M25" s="14">
        <f t="shared" si="2"/>
        <v>2.90625</v>
      </c>
      <c r="N25" s="13">
        <v>2889</v>
      </c>
      <c r="O25" s="12">
        <v>44148.416666666664</v>
      </c>
      <c r="P25" s="12">
        <v>44153.25</v>
      </c>
      <c r="Q25" s="14">
        <f t="shared" si="3"/>
        <v>4.8333333333357587</v>
      </c>
      <c r="R25" s="12">
        <v>44153.25</v>
      </c>
      <c r="S25" s="12">
        <v>44159.229166666664</v>
      </c>
      <c r="T25" s="14">
        <f t="shared" si="4"/>
        <v>5.9791666666642413</v>
      </c>
      <c r="U25" s="13">
        <v>7144</v>
      </c>
      <c r="V25" s="12">
        <v>44159.229166666664</v>
      </c>
      <c r="W25" s="12">
        <v>44167.96875</v>
      </c>
      <c r="X25" s="14">
        <f t="shared" si="5"/>
        <v>8.7395833333357587</v>
      </c>
      <c r="Y25" s="12">
        <v>44167.96875</v>
      </c>
      <c r="Z25" s="12">
        <v>44170.083333333336</v>
      </c>
      <c r="AA25" s="14">
        <f t="shared" si="6"/>
        <v>2.1145833333357587</v>
      </c>
      <c r="AB25" s="13">
        <v>8662</v>
      </c>
      <c r="AC25" s="12">
        <v>44170.083333333336</v>
      </c>
      <c r="AD25" s="12">
        <v>44178.489583333336</v>
      </c>
      <c r="AE25" s="14">
        <f t="shared" si="7"/>
        <v>8.40625</v>
      </c>
      <c r="AF25" s="12">
        <v>44178.489583333336</v>
      </c>
      <c r="AG25" s="12">
        <v>44181.177083333336</v>
      </c>
      <c r="AH25" s="14">
        <f t="shared" si="8"/>
        <v>2.6875</v>
      </c>
      <c r="AI25" s="13">
        <v>10757</v>
      </c>
      <c r="AJ25" s="12">
        <v>44181.177083333336</v>
      </c>
      <c r="AK25" s="12">
        <v>44186.6875</v>
      </c>
      <c r="AL25" s="14">
        <f t="shared" si="9"/>
        <v>5.5104166666642413</v>
      </c>
      <c r="AM25" s="1" t="s">
        <v>65</v>
      </c>
      <c r="AN25" s="1" t="s">
        <v>65</v>
      </c>
      <c r="AO25" s="13" t="s">
        <v>65</v>
      </c>
      <c r="AP25" s="13" t="s">
        <v>65</v>
      </c>
      <c r="AR25" s="9">
        <f t="shared" si="10"/>
        <v>29.885416666664241</v>
      </c>
      <c r="AT25" s="9"/>
    </row>
    <row r="26" spans="1:46">
      <c r="A26" s="1">
        <v>25</v>
      </c>
      <c r="B26" s="1">
        <v>602</v>
      </c>
      <c r="C26" s="1" t="s">
        <v>61</v>
      </c>
      <c r="D26" s="12">
        <v>44622.354166666664</v>
      </c>
      <c r="E26" s="12">
        <v>44626.458333333336</v>
      </c>
      <c r="F26" s="14">
        <f t="shared" si="0"/>
        <v>4.1041666666715173</v>
      </c>
      <c r="G26" s="13">
        <v>1805</v>
      </c>
      <c r="H26" s="12">
        <v>44626.458333333336</v>
      </c>
      <c r="I26" s="12">
        <v>44628.645833333336</v>
      </c>
      <c r="J26" s="14">
        <f t="shared" si="1"/>
        <v>2.1875</v>
      </c>
      <c r="K26" s="12">
        <v>44628.645833333336</v>
      </c>
      <c r="L26" s="12">
        <v>44633.125</v>
      </c>
      <c r="M26" s="14">
        <f t="shared" si="2"/>
        <v>4.4791666666642413</v>
      </c>
      <c r="N26" s="13">
        <v>3559</v>
      </c>
      <c r="O26" s="12">
        <v>44633.125</v>
      </c>
      <c r="P26" s="12">
        <v>44638.010416666664</v>
      </c>
      <c r="Q26" s="14">
        <f t="shared" si="3"/>
        <v>4.8854166666642413</v>
      </c>
      <c r="R26" s="12">
        <v>44638.010416666664</v>
      </c>
      <c r="S26" s="12">
        <v>44647.145833333336</v>
      </c>
      <c r="T26" s="14">
        <f t="shared" si="4"/>
        <v>9.1354166666715173</v>
      </c>
      <c r="U26" s="13">
        <v>7932</v>
      </c>
      <c r="V26" s="12">
        <v>44647.145833333336</v>
      </c>
      <c r="W26" s="12">
        <v>44650.947916666664</v>
      </c>
      <c r="X26" s="14">
        <f t="shared" si="5"/>
        <v>3.8020833333284827</v>
      </c>
      <c r="Y26" s="12">
        <v>44650.947916666664</v>
      </c>
      <c r="Z26" s="12">
        <v>44653.666666666664</v>
      </c>
      <c r="AA26" s="14">
        <f t="shared" si="6"/>
        <v>2.71875</v>
      </c>
      <c r="AB26" s="13">
        <v>9745</v>
      </c>
      <c r="AC26" s="12">
        <v>44653.666666666664</v>
      </c>
      <c r="AD26" s="12">
        <v>44657.25</v>
      </c>
      <c r="AE26" s="14">
        <f t="shared" si="7"/>
        <v>3.5833333333357587</v>
      </c>
      <c r="AF26" s="12">
        <v>44657.25</v>
      </c>
      <c r="AG26" s="12">
        <v>44659.8125</v>
      </c>
      <c r="AH26" s="14">
        <f t="shared" si="8"/>
        <v>2.5625</v>
      </c>
      <c r="AI26" s="13">
        <v>12218</v>
      </c>
      <c r="AJ26" s="12">
        <v>44659.8125</v>
      </c>
      <c r="AK26" s="12">
        <v>44663.364583333336</v>
      </c>
      <c r="AL26" s="14">
        <f t="shared" si="9"/>
        <v>3.5520833333357587</v>
      </c>
      <c r="AM26" s="1" t="s">
        <v>65</v>
      </c>
      <c r="AN26" s="1" t="s">
        <v>65</v>
      </c>
      <c r="AO26" s="13" t="s">
        <v>65</v>
      </c>
      <c r="AP26" s="13" t="s">
        <v>65</v>
      </c>
      <c r="AR26" s="9">
        <f t="shared" si="10"/>
        <v>28.59375</v>
      </c>
      <c r="AT26" s="9"/>
    </row>
    <row r="27" spans="1:46">
      <c r="A27" s="1">
        <v>26</v>
      </c>
      <c r="B27" s="1">
        <v>602</v>
      </c>
      <c r="C27" s="1" t="s">
        <v>62</v>
      </c>
      <c r="D27" s="12">
        <v>43763.791666666664</v>
      </c>
      <c r="E27" s="12">
        <v>43766.4375</v>
      </c>
      <c r="F27" s="14">
        <f t="shared" si="0"/>
        <v>2.6458333333357587</v>
      </c>
      <c r="G27" s="13">
        <v>1521</v>
      </c>
      <c r="H27" s="12">
        <v>43766.4375</v>
      </c>
      <c r="I27" s="12">
        <v>43772.791666666664</v>
      </c>
      <c r="J27" s="14">
        <f t="shared" si="1"/>
        <v>6.3541666666642413</v>
      </c>
      <c r="K27" s="12">
        <v>43772.791666666664</v>
      </c>
      <c r="L27" s="12">
        <v>43774.895833333336</v>
      </c>
      <c r="M27" s="14">
        <f t="shared" si="2"/>
        <v>2.1041666666715173</v>
      </c>
      <c r="N27" s="13">
        <v>2984</v>
      </c>
      <c r="O27" s="12">
        <v>43774.895833333336</v>
      </c>
      <c r="P27" s="12">
        <v>43781.666666666664</v>
      </c>
      <c r="Q27" s="14">
        <f t="shared" si="3"/>
        <v>6.7708333333284827</v>
      </c>
      <c r="R27" s="12">
        <v>43781.666666666664</v>
      </c>
      <c r="S27" s="12">
        <v>43787.354166666664</v>
      </c>
      <c r="T27" s="14">
        <f t="shared" si="4"/>
        <v>5.6875</v>
      </c>
      <c r="U27" s="13">
        <v>7084</v>
      </c>
      <c r="V27" s="12">
        <v>43787.354166666664</v>
      </c>
      <c r="W27" s="12">
        <v>43793.4375</v>
      </c>
      <c r="X27" s="14">
        <f t="shared" si="5"/>
        <v>6.0833333333357587</v>
      </c>
      <c r="Y27" s="12">
        <v>43793.4375</v>
      </c>
      <c r="Z27" s="12">
        <v>43794.739583333336</v>
      </c>
      <c r="AA27" s="14">
        <f t="shared" si="6"/>
        <v>1.3020833333357587</v>
      </c>
      <c r="AB27" s="13">
        <v>8352</v>
      </c>
      <c r="AC27" s="12">
        <v>43794.739583333336</v>
      </c>
      <c r="AD27" s="12">
        <v>43798.979166666664</v>
      </c>
      <c r="AE27" s="14">
        <f t="shared" si="7"/>
        <v>4.2395833333284827</v>
      </c>
      <c r="AF27" s="12">
        <v>43798.979166666664</v>
      </c>
      <c r="AG27" s="12">
        <v>43802.083333333336</v>
      </c>
      <c r="AH27" s="14">
        <f t="shared" si="8"/>
        <v>3.1041666666715173</v>
      </c>
      <c r="AI27" s="13">
        <v>10715</v>
      </c>
      <c r="AJ27" s="12">
        <v>43802.083333333336</v>
      </c>
      <c r="AK27" s="12">
        <v>43806.947916666664</v>
      </c>
      <c r="AL27" s="14">
        <f t="shared" si="9"/>
        <v>4.8645833333284827</v>
      </c>
      <c r="AM27" s="12">
        <v>43806.947916666664</v>
      </c>
      <c r="AN27" s="12">
        <v>43889.229166666664</v>
      </c>
      <c r="AO27" s="14">
        <f>AN27-AM27</f>
        <v>82.28125</v>
      </c>
      <c r="AP27" s="13">
        <v>12827</v>
      </c>
      <c r="AR27" s="9">
        <f t="shared" si="10"/>
        <v>29.645833333335759</v>
      </c>
      <c r="AT27" s="9">
        <f t="shared" si="11"/>
        <v>13.510416666664241</v>
      </c>
    </row>
    <row r="28" spans="1:46">
      <c r="A28" s="1">
        <v>27</v>
      </c>
      <c r="B28" s="1">
        <v>601</v>
      </c>
      <c r="C28" s="1" t="s">
        <v>63</v>
      </c>
      <c r="D28" s="12">
        <v>43780.208333333336</v>
      </c>
      <c r="E28" s="12">
        <v>43782.760416666664</v>
      </c>
      <c r="F28" s="14">
        <f t="shared" si="0"/>
        <v>2.5520833333284827</v>
      </c>
      <c r="G28" s="15">
        <v>1525</v>
      </c>
      <c r="H28" s="12">
        <v>43782.760416666664</v>
      </c>
      <c r="I28" s="12">
        <v>43790.59375</v>
      </c>
      <c r="J28" s="14">
        <f t="shared" si="1"/>
        <v>7.8333333333357587</v>
      </c>
      <c r="K28" s="12">
        <v>43790.59375</v>
      </c>
      <c r="L28" s="12">
        <v>43794.291666666664</v>
      </c>
      <c r="M28" s="14">
        <f t="shared" si="2"/>
        <v>3.6979166666642413</v>
      </c>
      <c r="N28" s="13">
        <v>2900</v>
      </c>
      <c r="O28" s="12">
        <v>43794.291666666664</v>
      </c>
      <c r="P28" s="12">
        <v>43798.729166666664</v>
      </c>
      <c r="Q28" s="14">
        <f t="shared" si="3"/>
        <v>4.4375</v>
      </c>
      <c r="R28" s="12">
        <v>43798.729166666664</v>
      </c>
      <c r="S28" s="12">
        <v>43804.75</v>
      </c>
      <c r="T28" s="14">
        <f t="shared" si="4"/>
        <v>6.0208333333357587</v>
      </c>
      <c r="U28" s="13">
        <v>7092</v>
      </c>
      <c r="V28" s="12">
        <v>43804.75</v>
      </c>
      <c r="W28" s="12">
        <v>43809.833333333336</v>
      </c>
      <c r="X28" s="14">
        <f t="shared" si="5"/>
        <v>5.0833333333357587</v>
      </c>
      <c r="Y28" s="12">
        <v>43809.833333333336</v>
      </c>
      <c r="Z28" s="12">
        <v>43811.9375</v>
      </c>
      <c r="AA28" s="14">
        <f t="shared" si="6"/>
        <v>2.1041666666642413</v>
      </c>
      <c r="AB28" s="13">
        <v>8736</v>
      </c>
      <c r="AC28" s="12">
        <v>43811.9375</v>
      </c>
      <c r="AD28" s="12">
        <v>43816.541666666664</v>
      </c>
      <c r="AE28" s="14">
        <f t="shared" si="7"/>
        <v>4.6041666666642413</v>
      </c>
      <c r="AF28" s="12">
        <v>43816.541666666664</v>
      </c>
      <c r="AG28" s="12">
        <v>43822.645833333336</v>
      </c>
      <c r="AH28" s="14">
        <f t="shared" si="8"/>
        <v>6.1041666666715173</v>
      </c>
      <c r="AI28" s="13">
        <v>10940</v>
      </c>
      <c r="AJ28" s="12">
        <v>43822.645833333336</v>
      </c>
      <c r="AK28" s="12">
        <v>43838.447916666664</v>
      </c>
      <c r="AL28" s="14">
        <f t="shared" si="9"/>
        <v>15.802083333328483</v>
      </c>
      <c r="AM28" s="12">
        <v>43838.447916666664</v>
      </c>
      <c r="AN28" s="12">
        <v>43866.114583333336</v>
      </c>
      <c r="AO28" s="14">
        <f>AN28-AM28</f>
        <v>27.666666666671517</v>
      </c>
      <c r="AP28" s="13">
        <v>12530</v>
      </c>
      <c r="AR28" s="9">
        <f t="shared" si="10"/>
        <v>29.625</v>
      </c>
      <c r="AT28" s="9">
        <f t="shared" si="11"/>
        <v>28.614583333328483</v>
      </c>
    </row>
    <row r="29" spans="1:46">
      <c r="A29" s="1">
        <v>28</v>
      </c>
      <c r="B29" s="1">
        <v>602</v>
      </c>
      <c r="C29" s="1" t="s">
        <v>66</v>
      </c>
      <c r="D29" s="12">
        <v>44674.59375</v>
      </c>
      <c r="E29" s="12">
        <v>44678.458333333336</v>
      </c>
      <c r="F29" s="14">
        <f t="shared" si="0"/>
        <v>3.8645833333357587</v>
      </c>
      <c r="G29" s="15">
        <v>1635.46</v>
      </c>
      <c r="H29" s="12">
        <v>44678.458333333336</v>
      </c>
      <c r="I29" s="12">
        <v>44680.739583333336</v>
      </c>
      <c r="J29" s="14">
        <f t="shared" si="1"/>
        <v>2.28125</v>
      </c>
      <c r="K29" s="12">
        <v>44680.739583333336</v>
      </c>
      <c r="L29" s="12">
        <v>44683.552083333336</v>
      </c>
      <c r="M29" s="14">
        <f t="shared" si="2"/>
        <v>2.8125</v>
      </c>
      <c r="N29" s="13">
        <v>3090</v>
      </c>
      <c r="O29" s="12">
        <v>44683.552083333336</v>
      </c>
      <c r="P29" s="12">
        <v>44686.65625</v>
      </c>
      <c r="Q29" s="14">
        <f t="shared" si="3"/>
        <v>3.1041666666642413</v>
      </c>
      <c r="R29" s="12">
        <v>44686.65625</v>
      </c>
      <c r="S29" s="12">
        <v>44693.208333333336</v>
      </c>
      <c r="T29" s="14">
        <f t="shared" si="4"/>
        <v>6.5520833333357587</v>
      </c>
      <c r="U29" s="13">
        <v>7277</v>
      </c>
      <c r="V29" s="12">
        <v>44693.208333333336</v>
      </c>
      <c r="W29" s="12">
        <v>44696.96875</v>
      </c>
      <c r="X29" s="14">
        <f t="shared" si="5"/>
        <v>3.7604166666642413</v>
      </c>
      <c r="Y29" s="12">
        <v>44696.96875</v>
      </c>
      <c r="Z29" s="12">
        <v>44720.09375</v>
      </c>
      <c r="AA29" s="14">
        <f t="shared" si="6"/>
        <v>23.125</v>
      </c>
      <c r="AB29" s="13">
        <v>11195</v>
      </c>
      <c r="AC29" s="12">
        <v>44720.09375</v>
      </c>
      <c r="AD29" s="12">
        <v>44724.84375</v>
      </c>
      <c r="AE29" s="13">
        <f t="shared" si="7"/>
        <v>4.75</v>
      </c>
      <c r="AF29" s="1" t="s">
        <v>65</v>
      </c>
      <c r="AG29" s="1" t="s">
        <v>65</v>
      </c>
      <c r="AH29" s="13" t="s">
        <v>65</v>
      </c>
      <c r="AI29" s="13" t="s">
        <v>65</v>
      </c>
      <c r="AJ29" s="1" t="s">
        <v>65</v>
      </c>
      <c r="AK29" s="1" t="s">
        <v>65</v>
      </c>
      <c r="AL29" s="13" t="s">
        <v>65</v>
      </c>
      <c r="AM29" s="12">
        <v>44724.84375</v>
      </c>
      <c r="AN29" s="12">
        <v>44728.4375</v>
      </c>
      <c r="AO29" s="14">
        <f>AN29-AM29</f>
        <v>3.59375</v>
      </c>
      <c r="AP29" s="13">
        <v>12210</v>
      </c>
      <c r="AR29" s="9">
        <f t="shared" si="10"/>
        <v>22.375</v>
      </c>
      <c r="AT29" s="9">
        <f t="shared" si="11"/>
        <v>27.875</v>
      </c>
    </row>
    <row r="30" spans="1:46">
      <c r="A30" s="1">
        <v>29</v>
      </c>
      <c r="B30" s="1">
        <v>602</v>
      </c>
      <c r="C30" s="1" t="s">
        <v>67</v>
      </c>
      <c r="D30" s="12">
        <v>44748.583333333336</v>
      </c>
      <c r="E30" s="12">
        <v>44752.583333333336</v>
      </c>
      <c r="F30" s="14">
        <f t="shared" si="0"/>
        <v>4</v>
      </c>
      <c r="G30" s="15">
        <v>1505.26</v>
      </c>
      <c r="H30" s="12">
        <v>44752.583333333336</v>
      </c>
      <c r="I30" s="12">
        <v>44754.833333333336</v>
      </c>
      <c r="J30" s="13">
        <f t="shared" si="1"/>
        <v>2.25</v>
      </c>
      <c r="K30" s="12">
        <v>44754.833333333336</v>
      </c>
      <c r="L30" s="12">
        <v>44757.145833333336</v>
      </c>
      <c r="M30" s="14">
        <f t="shared" si="2"/>
        <v>2.3125</v>
      </c>
      <c r="N30" s="13">
        <v>2847</v>
      </c>
      <c r="O30" s="12">
        <v>44757.145833333336</v>
      </c>
      <c r="P30" s="12">
        <v>44760.385416666664</v>
      </c>
      <c r="Q30" s="14">
        <f t="shared" si="3"/>
        <v>3.2395833333284827</v>
      </c>
      <c r="R30" s="12">
        <v>44760.385416666664</v>
      </c>
      <c r="S30" s="12">
        <v>44766.177083333336</v>
      </c>
      <c r="T30" s="14">
        <f t="shared" si="4"/>
        <v>5.7916666666715173</v>
      </c>
      <c r="U30" s="13">
        <v>7047</v>
      </c>
      <c r="V30" s="12">
        <v>44766.177083333336</v>
      </c>
      <c r="W30" s="12">
        <v>44769.916666666664</v>
      </c>
      <c r="X30" s="14">
        <f t="shared" si="5"/>
        <v>3.7395833333284827</v>
      </c>
      <c r="Y30" s="12">
        <v>44769.916666666664</v>
      </c>
      <c r="Z30" s="12">
        <v>44785.895833333336</v>
      </c>
      <c r="AA30" s="14">
        <f t="shared" si="6"/>
        <v>15.979166666671517</v>
      </c>
      <c r="AB30" s="13">
        <v>11100</v>
      </c>
      <c r="AC30" s="12">
        <v>44785.895833333336</v>
      </c>
      <c r="AD30" s="12">
        <v>44796.15625</v>
      </c>
      <c r="AE30" s="14">
        <f t="shared" si="7"/>
        <v>10.260416666664241</v>
      </c>
      <c r="AF30" s="12">
        <v>44796.15625</v>
      </c>
      <c r="AG30" s="12">
        <v>44806.416666666664</v>
      </c>
      <c r="AH30" s="14">
        <f t="shared" ref="AH30:AH38" si="12">AG30-AF30</f>
        <v>10.260416666664241</v>
      </c>
      <c r="AI30" s="13">
        <v>13230</v>
      </c>
      <c r="AJ30" s="12">
        <v>44806.416666666664</v>
      </c>
      <c r="AK30" s="12">
        <v>44822.09375</v>
      </c>
      <c r="AL30" s="14">
        <f t="shared" ref="AL30:AL38" si="13">AK30-AJ30</f>
        <v>15.677083333335759</v>
      </c>
      <c r="AM30" s="1" t="s">
        <v>65</v>
      </c>
      <c r="AN30" s="1" t="s">
        <v>65</v>
      </c>
      <c r="AO30" s="13" t="s">
        <v>65</v>
      </c>
      <c r="AP30" s="13" t="s">
        <v>65</v>
      </c>
      <c r="AR30" s="9">
        <f t="shared" si="10"/>
        <v>21.333333333328483</v>
      </c>
      <c r="AT30" s="9"/>
    </row>
    <row r="31" spans="1:46">
      <c r="A31" s="1">
        <v>30</v>
      </c>
      <c r="B31" s="1">
        <v>602</v>
      </c>
      <c r="C31" s="1" t="s">
        <v>69</v>
      </c>
      <c r="D31" s="12">
        <v>44843.010416666664</v>
      </c>
      <c r="E31" s="12">
        <v>44847.291666666664</v>
      </c>
      <c r="F31" s="14">
        <f t="shared" si="0"/>
        <v>4.28125</v>
      </c>
      <c r="G31" s="15">
        <v>1525</v>
      </c>
      <c r="H31" s="12">
        <v>44847.291666666664</v>
      </c>
      <c r="I31" s="12">
        <v>44849.791666666664</v>
      </c>
      <c r="J31" s="14">
        <f t="shared" si="1"/>
        <v>2.5</v>
      </c>
      <c r="K31" s="12">
        <v>44849.791666666664</v>
      </c>
      <c r="L31" s="12">
        <v>44852.739583333336</v>
      </c>
      <c r="M31" s="14">
        <f t="shared" si="2"/>
        <v>2.9479166666715173</v>
      </c>
      <c r="N31" s="13">
        <v>2875</v>
      </c>
      <c r="O31" s="12">
        <v>44852.739583333336</v>
      </c>
      <c r="P31" s="12">
        <v>44856.510416666664</v>
      </c>
      <c r="Q31" s="14">
        <f t="shared" si="3"/>
        <v>3.7708333333284827</v>
      </c>
      <c r="R31" s="12">
        <v>44856.510416666664</v>
      </c>
      <c r="S31" s="12">
        <v>44872.354166666664</v>
      </c>
      <c r="T31" s="14">
        <f t="shared" si="4"/>
        <v>15.84375</v>
      </c>
      <c r="U31" s="13">
        <v>6965</v>
      </c>
      <c r="V31" s="12">
        <v>44872.354166666664</v>
      </c>
      <c r="W31" s="12">
        <v>44876.364583333336</v>
      </c>
      <c r="X31" s="14">
        <f t="shared" si="5"/>
        <v>4.0104166666715173</v>
      </c>
      <c r="Y31" s="12">
        <v>44876.364583333336</v>
      </c>
      <c r="Z31" s="12">
        <v>44896.041666666664</v>
      </c>
      <c r="AA31" s="14">
        <f t="shared" si="6"/>
        <v>19.677083333328483</v>
      </c>
      <c r="AB31" s="13">
        <v>10790</v>
      </c>
      <c r="AC31" s="12">
        <v>44896.041666666664</v>
      </c>
      <c r="AD31" s="12">
        <v>44903.354166666664</v>
      </c>
      <c r="AE31" s="14">
        <f t="shared" si="7"/>
        <v>7.3125</v>
      </c>
      <c r="AF31" s="12">
        <v>44903.354166666664</v>
      </c>
      <c r="AG31" s="12">
        <v>44912.947916666664</v>
      </c>
      <c r="AH31" s="14">
        <f t="shared" si="12"/>
        <v>9.59375</v>
      </c>
      <c r="AI31" s="13">
        <v>12320</v>
      </c>
      <c r="AJ31" s="12">
        <v>44912.947916666664</v>
      </c>
      <c r="AK31" s="12">
        <v>44918.4375</v>
      </c>
      <c r="AL31" s="14">
        <f t="shared" si="13"/>
        <v>5.4895833333357587</v>
      </c>
      <c r="AM31" s="1" t="s">
        <v>65</v>
      </c>
      <c r="AN31" s="1" t="s">
        <v>65</v>
      </c>
      <c r="AO31" s="13" t="s">
        <v>65</v>
      </c>
      <c r="AP31" s="13" t="s">
        <v>65</v>
      </c>
      <c r="AR31" s="9">
        <f t="shared" si="10"/>
        <v>33.354166666671517</v>
      </c>
      <c r="AT31" s="9"/>
    </row>
    <row r="32" spans="1:46">
      <c r="A32" s="1">
        <v>31</v>
      </c>
      <c r="B32" s="1">
        <v>601</v>
      </c>
      <c r="C32" s="1" t="s">
        <v>70</v>
      </c>
      <c r="D32" s="12">
        <v>44979.916666666664</v>
      </c>
      <c r="E32" s="12">
        <v>44982.979166666664</v>
      </c>
      <c r="F32" s="14">
        <f t="shared" si="0"/>
        <v>3.0625</v>
      </c>
      <c r="G32" s="15">
        <v>1642</v>
      </c>
      <c r="H32" s="12">
        <v>44982.979166666664</v>
      </c>
      <c r="I32" s="12">
        <v>44984.697916666664</v>
      </c>
      <c r="J32" s="14">
        <f t="shared" si="1"/>
        <v>1.71875</v>
      </c>
      <c r="K32" s="12">
        <v>44984.697916666664</v>
      </c>
      <c r="L32" s="12">
        <v>44987.3125</v>
      </c>
      <c r="M32" s="14">
        <f t="shared" si="2"/>
        <v>2.6145833333357587</v>
      </c>
      <c r="N32" s="13">
        <v>3127</v>
      </c>
      <c r="O32" s="12">
        <v>44987.3125</v>
      </c>
      <c r="P32" s="12">
        <v>44990.5</v>
      </c>
      <c r="Q32" s="14">
        <f t="shared" si="3"/>
        <v>3.1875</v>
      </c>
      <c r="R32" s="12">
        <v>44990.5</v>
      </c>
      <c r="S32" s="12">
        <v>44996.3125</v>
      </c>
      <c r="T32" s="14">
        <f t="shared" si="4"/>
        <v>5.8125</v>
      </c>
      <c r="U32" s="13">
        <v>7427</v>
      </c>
      <c r="V32" s="12">
        <v>44996.3125</v>
      </c>
      <c r="W32" s="12">
        <v>45000.40625</v>
      </c>
      <c r="X32" s="14">
        <f t="shared" si="5"/>
        <v>4.09375</v>
      </c>
      <c r="Y32" s="12">
        <v>45000.40625</v>
      </c>
      <c r="Z32" s="12">
        <v>45016.072916666664</v>
      </c>
      <c r="AA32" s="14">
        <f t="shared" si="6"/>
        <v>15.666666666664241</v>
      </c>
      <c r="AB32" s="13">
        <v>11513</v>
      </c>
      <c r="AC32" s="12">
        <v>45016.072916666664</v>
      </c>
      <c r="AD32" s="12">
        <v>45025.0625</v>
      </c>
      <c r="AE32" s="14">
        <f t="shared" si="7"/>
        <v>8.9895833333357587</v>
      </c>
      <c r="AF32" s="12">
        <v>45025.0625</v>
      </c>
      <c r="AG32" s="12">
        <v>45052.291666666664</v>
      </c>
      <c r="AH32" s="14">
        <f t="shared" si="12"/>
        <v>27.229166666664241</v>
      </c>
      <c r="AI32" s="13">
        <v>11875</v>
      </c>
      <c r="AJ32" s="12">
        <v>45052.291666666664</v>
      </c>
      <c r="AK32" s="12">
        <v>45058.25</v>
      </c>
      <c r="AL32" s="14">
        <f t="shared" si="13"/>
        <v>5.9583333333357587</v>
      </c>
      <c r="AM32" s="12">
        <v>45058.25</v>
      </c>
      <c r="AN32" s="12">
        <v>45077.770833333336</v>
      </c>
      <c r="AO32" s="14">
        <f>AN32-AM32</f>
        <v>19.520833333335759</v>
      </c>
      <c r="AP32" s="13">
        <v>17550</v>
      </c>
      <c r="AR32" s="9">
        <f t="shared" si="10"/>
        <v>20.489583333335759</v>
      </c>
      <c r="AT32" s="9">
        <f t="shared" si="11"/>
        <v>57.84375</v>
      </c>
    </row>
    <row r="33" spans="1:46">
      <c r="A33" s="1">
        <v>32</v>
      </c>
      <c r="B33" s="1">
        <v>602</v>
      </c>
      <c r="C33" s="1" t="s">
        <v>72</v>
      </c>
      <c r="D33" s="12">
        <v>45007.84375</v>
      </c>
      <c r="E33" s="12">
        <v>45011.479166666664</v>
      </c>
      <c r="F33" s="14">
        <f t="shared" si="0"/>
        <v>3.6354166666642413</v>
      </c>
      <c r="G33" s="15">
        <v>1578.28</v>
      </c>
      <c r="H33" s="12">
        <v>45011.479166666664</v>
      </c>
      <c r="I33" s="12">
        <v>45014.010416666664</v>
      </c>
      <c r="J33" s="14">
        <f t="shared" si="1"/>
        <v>2.53125</v>
      </c>
      <c r="K33" s="12">
        <v>45014.010416666664</v>
      </c>
      <c r="L33" s="12">
        <v>45015.979166666664</v>
      </c>
      <c r="M33" s="14">
        <f t="shared" si="2"/>
        <v>1.96875</v>
      </c>
      <c r="N33" s="13">
        <v>3035</v>
      </c>
      <c r="O33" s="12">
        <v>45015.979166666664</v>
      </c>
      <c r="P33" s="12">
        <v>45019.145833333336</v>
      </c>
      <c r="Q33" s="14">
        <f t="shared" si="3"/>
        <v>3.1666666666715173</v>
      </c>
      <c r="R33" s="12">
        <v>45019.145833333336</v>
      </c>
      <c r="S33" s="12">
        <v>45024.572916666664</v>
      </c>
      <c r="T33" s="14">
        <f t="shared" si="4"/>
        <v>5.4270833333284827</v>
      </c>
      <c r="U33" s="13">
        <v>7240</v>
      </c>
      <c r="V33" s="12">
        <v>45024.572916666664</v>
      </c>
      <c r="W33" s="12">
        <v>45028.385416666664</v>
      </c>
      <c r="X33" s="14">
        <f t="shared" si="5"/>
        <v>3.8125</v>
      </c>
      <c r="Y33" s="12">
        <v>45028.385416666664</v>
      </c>
      <c r="Z33" s="12">
        <v>45050.479166666664</v>
      </c>
      <c r="AA33" s="14">
        <f t="shared" si="6"/>
        <v>22.09375</v>
      </c>
      <c r="AB33" s="13">
        <v>11285</v>
      </c>
      <c r="AC33" s="12">
        <v>45050.479166666664</v>
      </c>
      <c r="AD33" s="12">
        <v>45055.53125</v>
      </c>
      <c r="AE33" s="14">
        <f t="shared" si="7"/>
        <v>5.0520833333357587</v>
      </c>
      <c r="AF33" s="12">
        <v>45055.53125</v>
      </c>
      <c r="AG33" s="12">
        <v>45060.708333333336</v>
      </c>
      <c r="AH33" s="14">
        <f t="shared" si="12"/>
        <v>5.1770833333357587</v>
      </c>
      <c r="AI33" s="13">
        <v>13264</v>
      </c>
      <c r="AJ33" s="12">
        <v>45060.708333333336</v>
      </c>
      <c r="AK33" s="12">
        <v>45073.385416666664</v>
      </c>
      <c r="AL33" s="14">
        <f t="shared" si="13"/>
        <v>12.677083333328483</v>
      </c>
      <c r="AM33" s="1" t="s">
        <v>65</v>
      </c>
      <c r="AN33" s="1" t="s">
        <v>65</v>
      </c>
      <c r="AO33" s="13" t="s">
        <v>65</v>
      </c>
      <c r="AP33" s="13" t="s">
        <v>65</v>
      </c>
      <c r="AR33" s="9">
        <f t="shared" si="10"/>
        <v>20.541666666664241</v>
      </c>
      <c r="AT33" s="9"/>
    </row>
    <row r="34" spans="1:46">
      <c r="A34" s="1">
        <v>33</v>
      </c>
      <c r="B34" s="1">
        <v>602</v>
      </c>
      <c r="C34" s="1" t="s">
        <v>74</v>
      </c>
      <c r="D34" s="12">
        <v>45085.697916666664</v>
      </c>
      <c r="E34" s="12">
        <v>45088.979166666664</v>
      </c>
      <c r="F34" s="14">
        <f t="shared" si="0"/>
        <v>3.28125</v>
      </c>
      <c r="G34" s="15">
        <v>1512</v>
      </c>
      <c r="H34" s="12">
        <v>45088.979166666664</v>
      </c>
      <c r="I34" s="12">
        <v>45091.010416666664</v>
      </c>
      <c r="J34" s="14">
        <f t="shared" si="1"/>
        <v>2.03125</v>
      </c>
      <c r="K34" s="12">
        <v>45091.010416666664</v>
      </c>
      <c r="L34" s="12">
        <v>45093.541666666664</v>
      </c>
      <c r="M34" s="14">
        <f t="shared" si="2"/>
        <v>2.53125</v>
      </c>
      <c r="N34" s="13">
        <v>2881</v>
      </c>
      <c r="O34" s="12">
        <v>45093.541666666664</v>
      </c>
      <c r="P34" s="12">
        <v>45097.510416666664</v>
      </c>
      <c r="Q34" s="14">
        <f t="shared" si="3"/>
        <v>3.96875</v>
      </c>
      <c r="R34" s="12">
        <v>45097.510416666664</v>
      </c>
      <c r="S34" s="12">
        <v>45102.46875</v>
      </c>
      <c r="T34" s="14">
        <f t="shared" si="4"/>
        <v>4.9583333333357587</v>
      </c>
      <c r="U34" s="13">
        <v>7158</v>
      </c>
      <c r="V34" s="12">
        <v>45102.46875</v>
      </c>
      <c r="W34" s="12">
        <v>45106.510416666664</v>
      </c>
      <c r="X34" s="14">
        <f t="shared" si="5"/>
        <v>4.0416666666642413</v>
      </c>
      <c r="Y34" s="12">
        <v>45106.510416666664</v>
      </c>
      <c r="Z34" s="12">
        <v>45123.90625</v>
      </c>
      <c r="AA34" s="14">
        <f t="shared" si="6"/>
        <v>17.395833333335759</v>
      </c>
      <c r="AB34" s="13">
        <v>10890</v>
      </c>
      <c r="AC34" s="12">
        <v>45123.90625</v>
      </c>
      <c r="AD34" s="12">
        <v>45129.104166666664</v>
      </c>
      <c r="AE34" s="14">
        <f t="shared" si="7"/>
        <v>5.1979166666642413</v>
      </c>
      <c r="AF34" s="12">
        <v>45129.104166666664</v>
      </c>
      <c r="AG34" s="12">
        <v>45132.458333333336</v>
      </c>
      <c r="AH34" s="14">
        <f t="shared" si="12"/>
        <v>3.3541666666715173</v>
      </c>
      <c r="AI34" s="13">
        <v>12320</v>
      </c>
      <c r="AJ34" s="12">
        <v>45132.458333333336</v>
      </c>
      <c r="AK34" s="12">
        <v>45141.135416666664</v>
      </c>
      <c r="AL34" s="14">
        <f t="shared" si="13"/>
        <v>8.6770833333284827</v>
      </c>
      <c r="AM34" s="1" t="s">
        <v>65</v>
      </c>
      <c r="AN34" s="1" t="s">
        <v>65</v>
      </c>
      <c r="AO34" s="13" t="s">
        <v>65</v>
      </c>
      <c r="AP34" s="13" t="s">
        <v>65</v>
      </c>
      <c r="AR34" s="9">
        <f t="shared" si="10"/>
        <v>20.8125</v>
      </c>
      <c r="AT34" s="9"/>
    </row>
    <row r="35" spans="1:46">
      <c r="A35" s="1">
        <v>34</v>
      </c>
      <c r="B35" s="1">
        <v>601</v>
      </c>
      <c r="C35" s="1" t="s">
        <v>76</v>
      </c>
      <c r="D35" s="12">
        <v>45093.25</v>
      </c>
      <c r="E35" s="12">
        <v>45095.854166666664</v>
      </c>
      <c r="F35" s="14">
        <f t="shared" si="0"/>
        <v>2.6041666666642413</v>
      </c>
      <c r="G35" s="15">
        <v>1548</v>
      </c>
      <c r="H35" s="12">
        <v>45095.854166666664</v>
      </c>
      <c r="I35" s="12">
        <v>45097.5625</v>
      </c>
      <c r="J35" s="14">
        <f t="shared" si="1"/>
        <v>1.7083333333357587</v>
      </c>
      <c r="K35" s="12">
        <v>45097.5625</v>
      </c>
      <c r="L35" s="12">
        <v>45099.875</v>
      </c>
      <c r="M35" s="14">
        <f t="shared" si="2"/>
        <v>2.3125</v>
      </c>
      <c r="N35" s="13">
        <v>2932</v>
      </c>
      <c r="O35" s="12">
        <v>45099.875</v>
      </c>
      <c r="P35" s="12">
        <v>45104.65625</v>
      </c>
      <c r="Q35" s="14">
        <f t="shared" si="3"/>
        <v>4.78125</v>
      </c>
      <c r="R35" s="12">
        <v>45104.65625</v>
      </c>
      <c r="S35" s="12">
        <v>45111.71875</v>
      </c>
      <c r="T35" s="14">
        <f t="shared" si="4"/>
        <v>7.0625</v>
      </c>
      <c r="U35" s="13">
        <v>7057</v>
      </c>
      <c r="V35" s="12">
        <v>45111.71875</v>
      </c>
      <c r="W35" s="12">
        <v>45116.072916666664</v>
      </c>
      <c r="X35" s="14">
        <f t="shared" si="5"/>
        <v>4.3541666666642413</v>
      </c>
      <c r="Y35" s="12">
        <v>45116.072916666664</v>
      </c>
      <c r="Z35" s="12">
        <v>45139.875</v>
      </c>
      <c r="AA35" s="14">
        <f t="shared" si="6"/>
        <v>23.802083333335759</v>
      </c>
      <c r="AB35" s="13">
        <v>11260</v>
      </c>
      <c r="AC35" s="12">
        <v>45139.875</v>
      </c>
      <c r="AD35" s="12">
        <v>45144.395833333336</v>
      </c>
      <c r="AE35" s="14">
        <f t="shared" si="7"/>
        <v>4.5208333333357587</v>
      </c>
      <c r="AF35" s="12">
        <v>45144.395833333336</v>
      </c>
      <c r="AG35" s="12">
        <v>45149.333333333336</v>
      </c>
      <c r="AH35" s="14">
        <f t="shared" si="12"/>
        <v>4.9375</v>
      </c>
      <c r="AI35" s="13">
        <v>13100</v>
      </c>
      <c r="AJ35" s="12">
        <v>45149.333333333336</v>
      </c>
      <c r="AK35" s="12">
        <v>45155.177083333336</v>
      </c>
      <c r="AL35" s="14">
        <f t="shared" si="13"/>
        <v>5.84375</v>
      </c>
      <c r="AM35" s="1" t="s">
        <v>65</v>
      </c>
      <c r="AN35" s="1" t="s">
        <v>65</v>
      </c>
      <c r="AO35" s="13" t="s">
        <v>65</v>
      </c>
      <c r="AP35" s="13" t="s">
        <v>65</v>
      </c>
      <c r="AR35" s="9">
        <f t="shared" si="10"/>
        <v>22.822916666664241</v>
      </c>
      <c r="AT35" s="9"/>
    </row>
    <row r="36" spans="1:46">
      <c r="A36" s="1">
        <v>35</v>
      </c>
      <c r="B36" s="1">
        <v>602</v>
      </c>
      <c r="C36" s="1" t="s">
        <v>77</v>
      </c>
      <c r="D36" s="12">
        <v>45152.802083333336</v>
      </c>
      <c r="E36" s="12">
        <v>45155.40625</v>
      </c>
      <c r="F36" s="14">
        <f t="shared" si="0"/>
        <v>2.6041666666642413</v>
      </c>
      <c r="G36" s="15">
        <v>1546.15</v>
      </c>
      <c r="H36" s="12">
        <v>45155.40625</v>
      </c>
      <c r="I36" s="12">
        <v>45157.510416666664</v>
      </c>
      <c r="J36" s="14">
        <f t="shared" si="1"/>
        <v>2.1041666666642413</v>
      </c>
      <c r="K36" s="12">
        <v>45157.510416666664</v>
      </c>
      <c r="L36" s="12">
        <v>45159.84375</v>
      </c>
      <c r="M36" s="14">
        <f t="shared" si="2"/>
        <v>2.3333333333357587</v>
      </c>
      <c r="N36" s="13">
        <v>2922</v>
      </c>
      <c r="O36" s="12">
        <v>45159.84375</v>
      </c>
      <c r="P36" s="12">
        <v>45162.958333333336</v>
      </c>
      <c r="Q36" s="14">
        <f t="shared" si="3"/>
        <v>3.1145833333357587</v>
      </c>
      <c r="R36" s="12">
        <v>45162.958333333336</v>
      </c>
      <c r="S36" s="12">
        <v>45167.739583333336</v>
      </c>
      <c r="T36" s="14">
        <f t="shared" si="4"/>
        <v>4.78125</v>
      </c>
      <c r="U36" s="13">
        <v>7170</v>
      </c>
      <c r="V36" s="12">
        <v>45167.739583333336</v>
      </c>
      <c r="W36" s="12">
        <v>45171.59375</v>
      </c>
      <c r="X36" s="14">
        <f t="shared" si="5"/>
        <v>3.8541666666642413</v>
      </c>
      <c r="Y36" s="12">
        <v>45171.59375</v>
      </c>
      <c r="Z36" s="12">
        <v>45189.583333333336</v>
      </c>
      <c r="AA36" s="14">
        <f t="shared" si="6"/>
        <v>17.989583333335759</v>
      </c>
      <c r="AB36" s="13">
        <v>10830</v>
      </c>
      <c r="AC36" s="12">
        <v>45189.583333333336</v>
      </c>
      <c r="AD36" s="12">
        <v>45194.875</v>
      </c>
      <c r="AE36" s="14">
        <f t="shared" si="7"/>
        <v>5.2916666666642413</v>
      </c>
      <c r="AF36" s="12">
        <v>45194.875</v>
      </c>
      <c r="AG36" s="12">
        <v>45199.03125</v>
      </c>
      <c r="AH36" s="14">
        <f t="shared" si="12"/>
        <v>4.15625</v>
      </c>
      <c r="AI36" s="13">
        <v>12382</v>
      </c>
      <c r="AJ36" s="12">
        <v>45199.03125</v>
      </c>
      <c r="AK36" s="12">
        <v>45208.541666666664</v>
      </c>
      <c r="AL36" s="14">
        <f t="shared" si="13"/>
        <v>9.5104166666642413</v>
      </c>
      <c r="AM36" s="1" t="s">
        <v>65</v>
      </c>
      <c r="AN36" s="1" t="s">
        <v>65</v>
      </c>
      <c r="AO36" s="13" t="s">
        <v>65</v>
      </c>
      <c r="AP36" s="13" t="s">
        <v>65</v>
      </c>
      <c r="AR36" s="9">
        <f t="shared" si="10"/>
        <v>18.791666666664241</v>
      </c>
      <c r="AT36" s="9"/>
    </row>
    <row r="37" spans="1:46">
      <c r="A37" s="1">
        <v>36</v>
      </c>
      <c r="B37" s="1">
        <v>601</v>
      </c>
      <c r="C37" s="1" t="s">
        <v>79</v>
      </c>
      <c r="D37" s="12">
        <v>45163.541666666664</v>
      </c>
      <c r="E37" s="12">
        <v>45166.927083333336</v>
      </c>
      <c r="F37" s="14">
        <f t="shared" si="0"/>
        <v>3.3854166666715173</v>
      </c>
      <c r="G37" s="15">
        <v>1507</v>
      </c>
      <c r="H37" s="12">
        <v>45166.927083333336</v>
      </c>
      <c r="I37" s="12">
        <v>45168.864583333336</v>
      </c>
      <c r="J37" s="14">
        <f t="shared" si="1"/>
        <v>1.9375</v>
      </c>
      <c r="K37" s="12">
        <v>45168.864583333336</v>
      </c>
      <c r="L37" s="12">
        <v>45170.822916666664</v>
      </c>
      <c r="M37" s="14">
        <f t="shared" si="2"/>
        <v>1.9583333333284827</v>
      </c>
      <c r="N37" s="13">
        <v>2947</v>
      </c>
      <c r="O37" s="12">
        <v>45170.822916666664</v>
      </c>
      <c r="P37" s="12">
        <v>45174.020833333336</v>
      </c>
      <c r="Q37" s="14">
        <f t="shared" si="3"/>
        <v>3.1979166666715173</v>
      </c>
      <c r="R37" s="12">
        <v>45174.020833333336</v>
      </c>
      <c r="S37" s="12">
        <v>45179.104166666664</v>
      </c>
      <c r="T37" s="14">
        <f t="shared" si="4"/>
        <v>5.0833333333284827</v>
      </c>
      <c r="U37" s="13">
        <v>7058</v>
      </c>
      <c r="V37" s="12">
        <v>45179.104166666664</v>
      </c>
      <c r="W37" s="12">
        <v>45182.875</v>
      </c>
      <c r="X37" s="14">
        <f t="shared" si="5"/>
        <v>3.7708333333357587</v>
      </c>
      <c r="Y37" s="12">
        <v>45182.875</v>
      </c>
      <c r="Z37" s="12">
        <v>45200.854166666664</v>
      </c>
      <c r="AA37" s="14">
        <f t="shared" si="6"/>
        <v>17.979166666664241</v>
      </c>
      <c r="AB37" s="13">
        <v>10762</v>
      </c>
      <c r="AC37" s="12">
        <v>45200.854166666664</v>
      </c>
      <c r="AD37" s="12">
        <v>45207.583333333336</v>
      </c>
      <c r="AE37" s="14">
        <f t="shared" si="7"/>
        <v>6.7291666666715173</v>
      </c>
      <c r="AF37" s="12">
        <v>45207.583333333336</v>
      </c>
      <c r="AG37" s="12">
        <v>45211.25</v>
      </c>
      <c r="AH37" s="14">
        <f t="shared" si="12"/>
        <v>3.6666666666642413</v>
      </c>
      <c r="AI37" s="13">
        <v>12236</v>
      </c>
      <c r="AJ37" s="12">
        <v>45211.25</v>
      </c>
      <c r="AK37" s="12">
        <v>45216.166666666664</v>
      </c>
      <c r="AL37" s="14">
        <f t="shared" si="13"/>
        <v>4.9166666666642413</v>
      </c>
      <c r="AM37" s="12">
        <v>45216.166666666664</v>
      </c>
      <c r="AN37" s="12">
        <v>45219.979166666664</v>
      </c>
      <c r="AO37" s="14">
        <f>AN37-AM37</f>
        <v>3.8125</v>
      </c>
      <c r="AP37" s="13">
        <v>14075</v>
      </c>
      <c r="AR37" s="9">
        <f t="shared" si="10"/>
        <v>19.333333333335759</v>
      </c>
      <c r="AT37" s="9">
        <f t="shared" si="11"/>
        <v>33.291666666664241</v>
      </c>
    </row>
    <row r="38" spans="1:46">
      <c r="A38" s="1">
        <v>37</v>
      </c>
      <c r="B38" s="1">
        <v>602</v>
      </c>
      <c r="C38" s="1" t="s">
        <v>80</v>
      </c>
      <c r="D38" s="12">
        <v>45223.291666666664</v>
      </c>
      <c r="E38" s="12">
        <v>45226.760416666664</v>
      </c>
      <c r="F38" s="14">
        <f t="shared" si="0"/>
        <v>3.46875</v>
      </c>
      <c r="G38" s="15">
        <v>1638</v>
      </c>
      <c r="H38" s="12">
        <v>45226.760416666664</v>
      </c>
      <c r="I38" s="12">
        <v>45228.416666666664</v>
      </c>
      <c r="J38" s="14">
        <f t="shared" si="1"/>
        <v>1.65625</v>
      </c>
      <c r="K38" s="12">
        <v>45228.416666666664</v>
      </c>
      <c r="L38" s="12">
        <v>45230.6875</v>
      </c>
      <c r="M38" s="14">
        <f t="shared" si="2"/>
        <v>2.2708333333357587</v>
      </c>
      <c r="N38" s="13">
        <v>3201</v>
      </c>
      <c r="O38" s="12">
        <v>45230.6875</v>
      </c>
      <c r="P38" s="12">
        <v>45233.447916666664</v>
      </c>
      <c r="Q38" s="14">
        <f t="shared" si="3"/>
        <v>2.7604166666642413</v>
      </c>
      <c r="R38" s="12">
        <v>45233.447916666664</v>
      </c>
      <c r="S38" s="12">
        <v>45237.4375</v>
      </c>
      <c r="T38" s="14">
        <f t="shared" si="4"/>
        <v>3.9895833333357587</v>
      </c>
      <c r="U38" s="13">
        <v>7535</v>
      </c>
      <c r="V38" s="12">
        <v>45237.4375</v>
      </c>
      <c r="W38" s="12">
        <v>45241.458333333336</v>
      </c>
      <c r="X38" s="14">
        <f t="shared" si="5"/>
        <v>4.0208333333357587</v>
      </c>
      <c r="Y38" s="12">
        <v>45241.458333333336</v>
      </c>
      <c r="Z38" s="12">
        <v>45265.25</v>
      </c>
      <c r="AA38" s="14">
        <f t="shared" si="6"/>
        <v>23.791666666664241</v>
      </c>
      <c r="AB38" s="13">
        <v>11815</v>
      </c>
      <c r="AC38" s="12">
        <v>45265.25</v>
      </c>
      <c r="AD38" s="12">
        <v>45271.270833333336</v>
      </c>
      <c r="AE38" s="14">
        <f t="shared" si="7"/>
        <v>6.0208333333357587</v>
      </c>
      <c r="AF38" s="12">
        <v>45271.270833333336</v>
      </c>
      <c r="AG38" s="12">
        <v>45276.114583333336</v>
      </c>
      <c r="AH38" s="14">
        <f t="shared" si="12"/>
        <v>4.84375</v>
      </c>
      <c r="AI38" s="13">
        <v>13970</v>
      </c>
      <c r="AJ38" s="12">
        <v>45276.114583333336</v>
      </c>
      <c r="AK38" s="12">
        <v>45289.041666666664</v>
      </c>
      <c r="AL38" s="14">
        <f t="shared" si="13"/>
        <v>12.927083333328483</v>
      </c>
      <c r="AM38" s="12">
        <v>45289.041666666664</v>
      </c>
      <c r="AN38" s="12">
        <v>45307.697916666664</v>
      </c>
      <c r="AO38" s="14">
        <f>AN38-AM38</f>
        <v>18.65625</v>
      </c>
      <c r="AP38" s="13">
        <v>16000</v>
      </c>
      <c r="AR38" s="9">
        <f t="shared" si="10"/>
        <v>18.166666666671517</v>
      </c>
      <c r="AT38" s="9">
        <f t="shared" si="11"/>
        <v>47.583333333328483</v>
      </c>
    </row>
    <row r="39" spans="1:46">
      <c r="A39" s="1">
        <v>38</v>
      </c>
      <c r="B39" s="1">
        <v>601</v>
      </c>
      <c r="C39" s="1" t="s">
        <v>110</v>
      </c>
      <c r="D39" s="12">
        <v>45296.541666666664</v>
      </c>
      <c r="E39" s="12">
        <v>45298.5625</v>
      </c>
      <c r="F39" s="14">
        <f t="shared" si="0"/>
        <v>2.0208333333357587</v>
      </c>
      <c r="G39" s="15">
        <v>1552</v>
      </c>
      <c r="H39" s="12">
        <v>45298.5625</v>
      </c>
      <c r="I39" s="12">
        <v>45300.447916666664</v>
      </c>
      <c r="J39" s="14">
        <f t="shared" si="1"/>
        <v>1.8854166666642413</v>
      </c>
      <c r="K39" s="12">
        <v>45300.447916666664</v>
      </c>
      <c r="L39" s="12">
        <v>45302.479166666664</v>
      </c>
      <c r="M39" s="14">
        <f t="shared" si="2"/>
        <v>2.03125</v>
      </c>
      <c r="N39" s="13">
        <v>2990</v>
      </c>
      <c r="O39" s="12">
        <v>45302.479166666664</v>
      </c>
      <c r="P39" s="12">
        <v>45306.125</v>
      </c>
      <c r="Q39" s="14">
        <f t="shared" si="3"/>
        <v>3.6458333333357587</v>
      </c>
      <c r="R39" s="12">
        <v>45306.125</v>
      </c>
      <c r="S39" s="12">
        <v>45312.385416666664</v>
      </c>
      <c r="T39" s="14">
        <f t="shared" si="4"/>
        <v>6.2604166666642413</v>
      </c>
      <c r="U39" s="13">
        <v>7121</v>
      </c>
      <c r="V39" s="12">
        <v>45312.385416666664</v>
      </c>
      <c r="W39" s="12">
        <v>45315.8125</v>
      </c>
      <c r="X39" s="14">
        <f t="shared" si="5"/>
        <v>3.4270833333357587</v>
      </c>
      <c r="Y39" s="12">
        <v>45315.8125</v>
      </c>
      <c r="Z39" s="12">
        <v>45333.072916666664</v>
      </c>
      <c r="AA39" s="14">
        <f t="shared" si="6"/>
        <v>17.260416666664241</v>
      </c>
      <c r="AB39" s="13">
        <v>11040</v>
      </c>
      <c r="AC39" s="12">
        <v>45333.072916666664</v>
      </c>
      <c r="AD39" s="12">
        <v>45337.197916666664</v>
      </c>
      <c r="AE39" s="14">
        <f t="shared" si="7"/>
        <v>4.125</v>
      </c>
      <c r="AF39" s="1" t="s">
        <v>65</v>
      </c>
      <c r="AG39" s="1" t="s">
        <v>65</v>
      </c>
      <c r="AH39" s="13" t="s">
        <v>65</v>
      </c>
      <c r="AI39" s="13" t="s">
        <v>65</v>
      </c>
      <c r="AJ39" s="1" t="s">
        <v>65</v>
      </c>
      <c r="AK39" s="1" t="s">
        <v>65</v>
      </c>
      <c r="AL39" s="13" t="s">
        <v>65</v>
      </c>
      <c r="AM39" s="12">
        <v>45337.197916666664</v>
      </c>
      <c r="AN39" s="12">
        <v>45339.84375</v>
      </c>
      <c r="AO39" s="14">
        <f>AN39-AM39</f>
        <v>2.6458333333357587</v>
      </c>
      <c r="AP39" s="13">
        <v>12710</v>
      </c>
      <c r="AR39" s="9">
        <f t="shared" si="10"/>
        <v>19.270833333335759</v>
      </c>
      <c r="AT39" s="9">
        <f t="shared" si="11"/>
        <v>21.385416666664241</v>
      </c>
    </row>
    <row r="40" spans="1:46">
      <c r="A40" s="1">
        <v>39</v>
      </c>
      <c r="B40" s="1">
        <v>602</v>
      </c>
      <c r="C40" s="1" t="s">
        <v>111</v>
      </c>
      <c r="D40" s="12">
        <v>45330.479166666664</v>
      </c>
      <c r="E40" s="12">
        <v>45332.958333333336</v>
      </c>
      <c r="F40" s="14">
        <f t="shared" ref="F40:F54" si="14">E40-D40</f>
        <v>2.4791666666715173</v>
      </c>
      <c r="G40" s="15">
        <v>1625</v>
      </c>
      <c r="H40" s="12">
        <v>45332.958333333336</v>
      </c>
      <c r="I40" s="12">
        <v>45334.916666666664</v>
      </c>
      <c r="J40" s="14">
        <f t="shared" ref="J40:J54" si="15">I40-H40</f>
        <v>1.9583333333284827</v>
      </c>
      <c r="K40" s="12">
        <v>45334.916666666664</v>
      </c>
      <c r="L40" s="12">
        <v>45336.760416666664</v>
      </c>
      <c r="M40" s="14">
        <f t="shared" ref="M40:M50" si="16">L40-K40</f>
        <v>1.84375</v>
      </c>
      <c r="N40" s="13">
        <v>3190</v>
      </c>
      <c r="O40" s="12">
        <v>45336.760416666664</v>
      </c>
      <c r="P40" s="12">
        <v>45339.760416666664</v>
      </c>
      <c r="Q40" s="14">
        <f t="shared" ref="Q40:Q54" si="17">P40-O40</f>
        <v>3</v>
      </c>
      <c r="R40" s="12">
        <v>45339.760416666664</v>
      </c>
      <c r="S40" s="12">
        <v>45345.197916666664</v>
      </c>
      <c r="T40" s="14">
        <f t="shared" ref="T40:T54" si="18">S40-R40</f>
        <v>5.4375</v>
      </c>
      <c r="U40" s="13">
        <v>7360</v>
      </c>
      <c r="V40" s="12">
        <v>45345.197916666664</v>
      </c>
      <c r="W40" s="12">
        <v>45348.364583333336</v>
      </c>
      <c r="X40" s="14">
        <f t="shared" ref="X40:X54" si="19">W40-V40</f>
        <v>3.1666666666715173</v>
      </c>
      <c r="Y40" s="12">
        <v>45348.364583333336</v>
      </c>
      <c r="Z40" s="12">
        <v>45365.5625</v>
      </c>
      <c r="AA40" s="14">
        <f t="shared" ref="AA40:AA54" si="20">Z40-Y40</f>
        <v>17.197916666664241</v>
      </c>
      <c r="AB40" s="13">
        <v>11131</v>
      </c>
      <c r="AC40" s="12">
        <v>45365.5625</v>
      </c>
      <c r="AD40" s="12">
        <v>45369.71875</v>
      </c>
      <c r="AE40" s="14">
        <f t="shared" ref="AE40:AE54" si="21">AD40-AC40</f>
        <v>4.15625</v>
      </c>
      <c r="AF40" s="1" t="s">
        <v>65</v>
      </c>
      <c r="AG40" s="1" t="s">
        <v>65</v>
      </c>
      <c r="AH40" s="13" t="s">
        <v>65</v>
      </c>
      <c r="AI40" s="13" t="s">
        <v>65</v>
      </c>
      <c r="AJ40" s="1" t="s">
        <v>65</v>
      </c>
      <c r="AK40" s="1" t="s">
        <v>65</v>
      </c>
      <c r="AL40" s="13" t="s">
        <v>65</v>
      </c>
      <c r="AM40" s="12">
        <v>45369.71875</v>
      </c>
      <c r="AN40" s="12">
        <v>45374.53125</v>
      </c>
      <c r="AO40" s="14">
        <f t="shared" ref="AO40:AO48" si="22">AN40-AM40</f>
        <v>4.8125</v>
      </c>
      <c r="AP40" s="13">
        <v>12940</v>
      </c>
      <c r="AR40" s="9">
        <f t="shared" si="10"/>
        <v>17.885416666671517</v>
      </c>
      <c r="AT40" s="9">
        <f t="shared" si="11"/>
        <v>21.354166666664241</v>
      </c>
    </row>
    <row r="41" spans="1:46">
      <c r="A41" s="1">
        <v>40</v>
      </c>
      <c r="B41" s="1">
        <v>601</v>
      </c>
      <c r="C41" s="1" t="s">
        <v>112</v>
      </c>
      <c r="D41" s="12">
        <v>45351.739583333336</v>
      </c>
      <c r="E41" s="12">
        <v>45353.072916666664</v>
      </c>
      <c r="F41" s="14">
        <f t="shared" si="14"/>
        <v>1.3333333333284827</v>
      </c>
      <c r="G41" s="15">
        <v>1520</v>
      </c>
      <c r="H41" s="12">
        <v>45353.072916666664</v>
      </c>
      <c r="I41" s="12">
        <v>45354.614583333336</v>
      </c>
      <c r="J41" s="14">
        <f t="shared" si="15"/>
        <v>1.5416666666715173</v>
      </c>
      <c r="K41" s="12">
        <v>45354.645833333336</v>
      </c>
      <c r="L41" s="12">
        <v>45356.385416666664</v>
      </c>
      <c r="M41" s="14">
        <f t="shared" si="16"/>
        <v>1.7395833333284827</v>
      </c>
      <c r="N41" s="13">
        <v>2874</v>
      </c>
      <c r="O41" s="12">
        <v>45356.385416666664</v>
      </c>
      <c r="P41" s="12">
        <v>45361.447916666664</v>
      </c>
      <c r="Q41" s="14">
        <f t="shared" si="17"/>
        <v>5.0625</v>
      </c>
      <c r="R41" s="12">
        <v>45361.447916666664</v>
      </c>
      <c r="S41" s="12">
        <v>45366.145833333336</v>
      </c>
      <c r="T41" s="14">
        <f t="shared" si="18"/>
        <v>4.6979166666715173</v>
      </c>
      <c r="U41" s="13">
        <v>6975</v>
      </c>
      <c r="V41" s="12">
        <v>45366.145833333336</v>
      </c>
      <c r="W41" s="12">
        <v>45369.333333333336</v>
      </c>
      <c r="X41" s="14">
        <f t="shared" si="19"/>
        <v>3.1875</v>
      </c>
      <c r="Y41" s="12">
        <v>45369.333333333336</v>
      </c>
      <c r="Z41" s="12">
        <v>45370.25</v>
      </c>
      <c r="AA41" s="14">
        <f t="shared" si="20"/>
        <v>0.91666666666424135</v>
      </c>
      <c r="AB41" s="13">
        <v>8260</v>
      </c>
      <c r="AC41" s="12">
        <v>45370.25</v>
      </c>
      <c r="AD41" s="12">
        <v>45374.385416666664</v>
      </c>
      <c r="AE41" s="14">
        <f t="shared" si="21"/>
        <v>4.1354166666642413</v>
      </c>
      <c r="AF41" s="12">
        <v>45374.385416666664</v>
      </c>
      <c r="AG41" s="12">
        <v>45376.875</v>
      </c>
      <c r="AH41" s="14">
        <f>AG41-AF41</f>
        <v>2.4895833333357587</v>
      </c>
      <c r="AI41" s="13">
        <v>10900</v>
      </c>
      <c r="AJ41" s="12">
        <v>45376.875</v>
      </c>
      <c r="AK41" s="12">
        <v>45380.916666666664</v>
      </c>
      <c r="AL41" s="14">
        <f>AK41-AJ41</f>
        <v>4.0416666666642413</v>
      </c>
      <c r="AM41" s="12">
        <v>45380.916666666664</v>
      </c>
      <c r="AN41" s="12">
        <v>45382.739583333336</v>
      </c>
      <c r="AO41" s="14">
        <f t="shared" si="22"/>
        <v>1.8229166666715173</v>
      </c>
      <c r="AP41" s="13">
        <v>12792</v>
      </c>
      <c r="AR41" s="9">
        <f t="shared" si="10"/>
        <v>17.59375</v>
      </c>
      <c r="AT41" s="9">
        <f t="shared" si="11"/>
        <v>11.583333333328483</v>
      </c>
    </row>
    <row r="42" spans="1:46">
      <c r="A42" s="1">
        <v>41</v>
      </c>
      <c r="B42" s="1">
        <v>602</v>
      </c>
      <c r="C42" s="1" t="s">
        <v>114</v>
      </c>
      <c r="D42" s="12">
        <v>45390.770833333336</v>
      </c>
      <c r="E42" s="12">
        <v>45392.479166666664</v>
      </c>
      <c r="F42" s="14">
        <f t="shared" si="14"/>
        <v>1.7083333333284827</v>
      </c>
      <c r="G42" s="15">
        <v>1520</v>
      </c>
      <c r="H42" s="12">
        <v>45392.479166666664</v>
      </c>
      <c r="I42" s="12">
        <v>45395.552083333336</v>
      </c>
      <c r="J42" s="14">
        <f t="shared" si="15"/>
        <v>3.0729166666715173</v>
      </c>
      <c r="K42" s="12">
        <v>45395.552083333336</v>
      </c>
      <c r="L42" s="12">
        <v>45397</v>
      </c>
      <c r="M42" s="14">
        <f t="shared" si="16"/>
        <v>1.4479166666642413</v>
      </c>
      <c r="N42" s="13">
        <v>2858</v>
      </c>
      <c r="O42" s="12">
        <v>45397</v>
      </c>
      <c r="P42" s="12">
        <v>45400.302083333336</v>
      </c>
      <c r="Q42" s="14">
        <f t="shared" si="17"/>
        <v>3.3020833333357587</v>
      </c>
      <c r="R42" s="12">
        <v>45400.302083333336</v>
      </c>
      <c r="S42" s="12">
        <v>45402.145833333336</v>
      </c>
      <c r="T42" s="14">
        <f t="shared" si="18"/>
        <v>1.84375</v>
      </c>
      <c r="U42" s="13">
        <v>7060</v>
      </c>
      <c r="V42" s="12">
        <v>45402.145833333336</v>
      </c>
      <c r="W42" s="12">
        <v>45406.208333333336</v>
      </c>
      <c r="X42" s="14">
        <f t="shared" si="19"/>
        <v>4.0625</v>
      </c>
      <c r="Y42" s="12">
        <v>45442.71875</v>
      </c>
      <c r="Z42" s="12">
        <v>45445.697916666664</v>
      </c>
      <c r="AA42" s="14">
        <f t="shared" si="20"/>
        <v>2.9791666666642413</v>
      </c>
      <c r="AB42" s="13">
        <v>8350</v>
      </c>
      <c r="AC42" s="12">
        <v>45445.697916666664</v>
      </c>
      <c r="AD42" s="12">
        <v>45451.541666666664</v>
      </c>
      <c r="AE42" s="14">
        <f t="shared" si="21"/>
        <v>5.84375</v>
      </c>
      <c r="AF42" s="12">
        <v>45451.541666666664</v>
      </c>
      <c r="AG42" s="12">
        <v>45453.25</v>
      </c>
      <c r="AH42" s="14">
        <f>AG42-AF42</f>
        <v>1.7083333333357587</v>
      </c>
      <c r="AI42" s="13">
        <v>10820</v>
      </c>
      <c r="AJ42" s="12">
        <v>45453.25</v>
      </c>
      <c r="AK42" s="12">
        <v>45456.9375</v>
      </c>
      <c r="AL42" s="14">
        <f t="shared" ref="AL42:AL54" si="23">AK42-AJ42</f>
        <v>3.6875</v>
      </c>
      <c r="AM42" s="12">
        <v>45456.9375</v>
      </c>
      <c r="AN42" s="12">
        <v>45458.197916666664</v>
      </c>
      <c r="AO42" s="14">
        <f t="shared" si="22"/>
        <v>1.2604166666642413</v>
      </c>
      <c r="AP42" s="13">
        <v>12146</v>
      </c>
      <c r="AR42" s="9">
        <f t="shared" si="10"/>
        <v>51.947916666664241</v>
      </c>
      <c r="AT42" s="9">
        <f t="shared" si="11"/>
        <v>14.21875</v>
      </c>
    </row>
    <row r="43" spans="1:46">
      <c r="A43" s="1">
        <v>42</v>
      </c>
      <c r="B43" s="1">
        <v>601</v>
      </c>
      <c r="C43" s="1" t="s">
        <v>115</v>
      </c>
      <c r="D43" s="12">
        <v>45395</v>
      </c>
      <c r="E43" s="12">
        <v>45396.322916666664</v>
      </c>
      <c r="F43" s="14">
        <f t="shared" si="14"/>
        <v>1.3229166666642413</v>
      </c>
      <c r="G43" s="15">
        <v>1620</v>
      </c>
      <c r="H43" s="12">
        <v>45396.322916666664</v>
      </c>
      <c r="I43" s="12">
        <v>45398.479166666664</v>
      </c>
      <c r="J43" s="14">
        <f t="shared" si="15"/>
        <v>2.15625</v>
      </c>
      <c r="K43" s="12">
        <v>45398.479166666664</v>
      </c>
      <c r="L43" s="12">
        <v>45400.46875</v>
      </c>
      <c r="M43" s="14">
        <f t="shared" si="16"/>
        <v>1.9895833333357587</v>
      </c>
      <c r="N43" s="13">
        <v>3112</v>
      </c>
      <c r="O43" s="12">
        <v>45400.46875</v>
      </c>
      <c r="P43" s="12">
        <v>45405.208333333336</v>
      </c>
      <c r="Q43" s="14">
        <f t="shared" si="17"/>
        <v>4.7395833333357587</v>
      </c>
      <c r="R43" s="12">
        <v>45405.208333333336</v>
      </c>
      <c r="S43" s="12">
        <v>45408.0625</v>
      </c>
      <c r="T43" s="14">
        <f t="shared" si="18"/>
        <v>2.8541666666642413</v>
      </c>
      <c r="U43" s="13">
        <v>7256</v>
      </c>
      <c r="V43" s="12">
        <v>45408.0625</v>
      </c>
      <c r="W43" s="12">
        <v>45412.375</v>
      </c>
      <c r="X43" s="14">
        <f t="shared" si="19"/>
        <v>4.3125</v>
      </c>
      <c r="Y43" s="12">
        <v>45412.375</v>
      </c>
      <c r="Z43" s="12">
        <v>45413.270833333336</v>
      </c>
      <c r="AA43" s="14">
        <f t="shared" si="20"/>
        <v>0.89583333333575865</v>
      </c>
      <c r="AB43" s="13">
        <v>8762</v>
      </c>
      <c r="AC43" s="12">
        <v>45413.270833333336</v>
      </c>
      <c r="AD43" s="12">
        <v>45416.625</v>
      </c>
      <c r="AE43" s="14">
        <f t="shared" si="21"/>
        <v>3.3541666666642413</v>
      </c>
      <c r="AF43" s="12">
        <v>45416.625</v>
      </c>
      <c r="AG43" s="12">
        <v>45426.4375</v>
      </c>
      <c r="AH43" s="14">
        <f t="shared" ref="AH43:AH48" si="24">AG43-AF43</f>
        <v>9.8125</v>
      </c>
      <c r="AI43" s="13">
        <v>11220</v>
      </c>
      <c r="AJ43" s="12">
        <v>45426.4375</v>
      </c>
      <c r="AK43" s="12">
        <v>45432.270833333336</v>
      </c>
      <c r="AL43" s="14">
        <f t="shared" si="23"/>
        <v>5.8333333333357587</v>
      </c>
      <c r="AM43" s="12">
        <v>45432.270833333336</v>
      </c>
      <c r="AN43" s="12">
        <v>45443.270833333336</v>
      </c>
      <c r="AO43" s="14">
        <f t="shared" si="22"/>
        <v>11</v>
      </c>
      <c r="AP43" s="13">
        <v>17008</v>
      </c>
      <c r="AR43" s="9">
        <f t="shared" si="10"/>
        <v>17.375</v>
      </c>
      <c r="AT43" s="9">
        <f t="shared" si="11"/>
        <v>19.895833333335759</v>
      </c>
    </row>
    <row r="44" spans="1:46">
      <c r="A44" s="1">
        <v>43</v>
      </c>
      <c r="B44" s="1">
        <v>601</v>
      </c>
      <c r="C44" s="1" t="s">
        <v>117</v>
      </c>
      <c r="D44" s="12">
        <v>45465.583333333336</v>
      </c>
      <c r="E44" s="12">
        <v>45467.4375</v>
      </c>
      <c r="F44" s="14">
        <f t="shared" si="14"/>
        <v>1.8541666666642413</v>
      </c>
      <c r="G44" s="15">
        <v>1512</v>
      </c>
      <c r="H44" s="12">
        <v>45467.4375</v>
      </c>
      <c r="I44" s="12">
        <v>45471.177083333336</v>
      </c>
      <c r="J44" s="14">
        <f t="shared" si="15"/>
        <v>3.7395833333357587</v>
      </c>
      <c r="K44" s="12">
        <v>45471.177083333336</v>
      </c>
      <c r="L44" s="12">
        <v>45472.416666666664</v>
      </c>
      <c r="M44" s="14">
        <f t="shared" si="16"/>
        <v>1.2395833333284827</v>
      </c>
      <c r="N44" s="13">
        <v>3017</v>
      </c>
      <c r="O44" s="12">
        <v>45472.416666666664</v>
      </c>
      <c r="P44" s="12">
        <v>45477.041666666664</v>
      </c>
      <c r="Q44" s="14">
        <f t="shared" si="17"/>
        <v>4.625</v>
      </c>
      <c r="R44" s="12">
        <v>45477.041666666664</v>
      </c>
      <c r="S44" s="12">
        <v>45479.916666666664</v>
      </c>
      <c r="T44" s="14">
        <f t="shared" si="18"/>
        <v>2.875</v>
      </c>
      <c r="U44" s="13">
        <v>7257</v>
      </c>
      <c r="V44" s="12">
        <v>45479.916666666664</v>
      </c>
      <c r="W44" s="12">
        <v>45483.239583333336</v>
      </c>
      <c r="X44" s="14">
        <f t="shared" si="19"/>
        <v>3.3229166666715173</v>
      </c>
      <c r="Y44" s="12">
        <v>45483.239583333336</v>
      </c>
      <c r="Z44" s="12">
        <v>45484.447916666664</v>
      </c>
      <c r="AA44" s="14">
        <f t="shared" si="20"/>
        <v>1.2083333333284827</v>
      </c>
      <c r="AB44" s="13">
        <v>8852</v>
      </c>
      <c r="AC44" s="12">
        <v>45484.447916666664</v>
      </c>
      <c r="AD44" s="12">
        <v>45487.760416666664</v>
      </c>
      <c r="AE44" s="14">
        <f t="shared" si="21"/>
        <v>3.3125</v>
      </c>
      <c r="AF44" s="12">
        <v>45487.760416666664</v>
      </c>
      <c r="AG44" s="12">
        <v>45491.135416666664</v>
      </c>
      <c r="AH44" s="14">
        <f t="shared" si="24"/>
        <v>3.375</v>
      </c>
      <c r="AI44" s="13">
        <v>11216</v>
      </c>
      <c r="AJ44" s="12">
        <v>45491.135416666664</v>
      </c>
      <c r="AK44" s="12">
        <v>45493.5</v>
      </c>
      <c r="AL44" s="14">
        <f t="shared" si="23"/>
        <v>2.3645833333357587</v>
      </c>
      <c r="AM44" s="12">
        <v>45493.5</v>
      </c>
      <c r="AN44" s="12">
        <v>45496.34375</v>
      </c>
      <c r="AO44" s="14">
        <f t="shared" si="22"/>
        <v>2.84375</v>
      </c>
      <c r="AP44" s="13">
        <v>13018</v>
      </c>
      <c r="AR44" s="9">
        <f t="shared" si="10"/>
        <v>17.65625</v>
      </c>
      <c r="AT44" s="9">
        <f t="shared" si="11"/>
        <v>10.260416666664241</v>
      </c>
    </row>
    <row r="45" spans="1:46">
      <c r="A45" s="1">
        <v>44</v>
      </c>
      <c r="B45" s="1">
        <v>602</v>
      </c>
      <c r="C45" s="1" t="s">
        <v>118</v>
      </c>
      <c r="D45" s="17">
        <v>45504</v>
      </c>
      <c r="E45" s="17">
        <v>45506.229166666664</v>
      </c>
      <c r="F45" s="14">
        <f t="shared" si="14"/>
        <v>2.2291666666642413</v>
      </c>
      <c r="G45" s="15">
        <v>1529</v>
      </c>
      <c r="H45" s="17">
        <v>45506.229166666664</v>
      </c>
      <c r="I45" s="17">
        <v>45511.333333333336</v>
      </c>
      <c r="J45" s="14">
        <f t="shared" si="15"/>
        <v>5.1041666666715173</v>
      </c>
      <c r="K45" s="17">
        <v>45511.333333333336</v>
      </c>
      <c r="L45" s="17">
        <v>45513.270833333336</v>
      </c>
      <c r="M45" s="14">
        <f t="shared" si="16"/>
        <v>1.9375</v>
      </c>
      <c r="N45" s="13">
        <v>2961</v>
      </c>
      <c r="O45" s="17">
        <v>45513.270833333336</v>
      </c>
      <c r="P45" s="17">
        <v>45516.375</v>
      </c>
      <c r="Q45" s="14">
        <f t="shared" si="17"/>
        <v>3.1041666666642413</v>
      </c>
      <c r="R45" s="17">
        <v>45516.375</v>
      </c>
      <c r="S45" s="12">
        <v>45518.354166666664</v>
      </c>
      <c r="T45" s="14">
        <f t="shared" si="18"/>
        <v>1.9791666666642413</v>
      </c>
      <c r="U45" s="13">
        <v>7132</v>
      </c>
      <c r="V45" s="12">
        <v>45518.354166666664</v>
      </c>
      <c r="W45" s="12">
        <v>45522.770833333336</v>
      </c>
      <c r="X45" s="14">
        <f t="shared" si="19"/>
        <v>4.4166666666715173</v>
      </c>
      <c r="Y45" s="12">
        <v>45522.770833333336</v>
      </c>
      <c r="Z45" s="12">
        <v>45525.583333333336</v>
      </c>
      <c r="AA45" s="14">
        <f t="shared" si="20"/>
        <v>2.8125</v>
      </c>
      <c r="AB45" s="13">
        <v>8864</v>
      </c>
      <c r="AC45" s="12">
        <v>45525.583333333336</v>
      </c>
      <c r="AD45" s="12">
        <v>45533.1875</v>
      </c>
      <c r="AE45" s="14">
        <f t="shared" si="21"/>
        <v>7.6041666666642413</v>
      </c>
      <c r="AF45" s="12">
        <v>45533.1875</v>
      </c>
      <c r="AG45" s="12">
        <v>45536.625</v>
      </c>
      <c r="AH45" s="14">
        <f t="shared" si="24"/>
        <v>3.4375</v>
      </c>
      <c r="AI45" s="13">
        <v>11225</v>
      </c>
      <c r="AJ45" s="12">
        <v>45536.625</v>
      </c>
      <c r="AK45" s="12">
        <v>45539.458333333336</v>
      </c>
      <c r="AL45" s="14">
        <f t="shared" si="23"/>
        <v>2.8333333333357587</v>
      </c>
      <c r="AM45" s="12">
        <v>45539.458333333336</v>
      </c>
      <c r="AN45" s="12">
        <v>45544.229166666664</v>
      </c>
      <c r="AO45" s="14">
        <f t="shared" si="22"/>
        <v>4.7708333333284827</v>
      </c>
      <c r="AP45" s="13">
        <v>13175</v>
      </c>
      <c r="AR45" s="9">
        <f t="shared" si="10"/>
        <v>18.770833333335759</v>
      </c>
      <c r="AT45" s="9">
        <f t="shared" si="11"/>
        <v>16.6875</v>
      </c>
    </row>
    <row r="46" spans="1:46">
      <c r="A46" s="1">
        <v>45</v>
      </c>
      <c r="B46" s="1">
        <v>601</v>
      </c>
      <c r="C46" s="1" t="s">
        <v>119</v>
      </c>
      <c r="D46" s="19">
        <v>45509.583333333336</v>
      </c>
      <c r="E46" s="19">
        <v>45511.864583333336</v>
      </c>
      <c r="F46" s="14">
        <f t="shared" si="14"/>
        <v>2.28125</v>
      </c>
      <c r="G46" s="15">
        <v>1445</v>
      </c>
      <c r="H46" s="19">
        <v>45511.864583333336</v>
      </c>
      <c r="I46" s="19">
        <v>45513.947916666664</v>
      </c>
      <c r="J46" s="14">
        <f t="shared" si="15"/>
        <v>2.0833333333284827</v>
      </c>
      <c r="K46" s="19">
        <v>45513.947916666664</v>
      </c>
      <c r="L46" s="19">
        <v>45515.166666666664</v>
      </c>
      <c r="M46" s="14">
        <f t="shared" si="16"/>
        <v>1.21875</v>
      </c>
      <c r="N46" s="13">
        <v>2672</v>
      </c>
      <c r="O46" s="19">
        <v>45515.166666666664</v>
      </c>
      <c r="P46" s="12">
        <v>45518.072916666664</v>
      </c>
      <c r="Q46" s="14">
        <f t="shared" si="17"/>
        <v>2.90625</v>
      </c>
      <c r="R46" s="12">
        <v>45518.072916666664</v>
      </c>
      <c r="S46" s="12">
        <v>45523.677083333336</v>
      </c>
      <c r="T46" s="14">
        <f t="shared" si="18"/>
        <v>5.6041666666715173</v>
      </c>
      <c r="U46" s="13">
        <v>6232</v>
      </c>
      <c r="V46" s="12">
        <v>45523.677083333336</v>
      </c>
      <c r="W46" s="12">
        <v>45527.020833333336</v>
      </c>
      <c r="X46" s="14">
        <f t="shared" si="19"/>
        <v>3.34375</v>
      </c>
      <c r="Y46" s="12">
        <v>45527.020833333336</v>
      </c>
      <c r="Z46" s="12">
        <v>45534.114583333336</v>
      </c>
      <c r="AA46" s="14">
        <f t="shared" si="20"/>
        <v>7.09375</v>
      </c>
      <c r="AB46" s="13">
        <v>8349</v>
      </c>
      <c r="AC46" s="12">
        <v>45534.114583333336</v>
      </c>
      <c r="AD46" s="12">
        <v>45537.458333333336</v>
      </c>
      <c r="AE46" s="14">
        <f t="shared" si="21"/>
        <v>3.34375</v>
      </c>
      <c r="AF46" s="12">
        <v>45537.458333333336</v>
      </c>
      <c r="AG46" s="12">
        <v>45589.104166666664</v>
      </c>
      <c r="AH46" s="14">
        <f t="shared" si="24"/>
        <v>51.645833333328483</v>
      </c>
      <c r="AI46" s="13">
        <v>15981</v>
      </c>
      <c r="AJ46" s="12">
        <v>45589.104166666664</v>
      </c>
      <c r="AK46" s="12">
        <v>45592.083333333336</v>
      </c>
      <c r="AL46" s="14">
        <f t="shared" si="23"/>
        <v>2.9791666666715173</v>
      </c>
      <c r="AM46" s="12">
        <v>45592.083333333336</v>
      </c>
      <c r="AN46" s="12">
        <v>45596.645833333336</v>
      </c>
      <c r="AO46" s="14">
        <f t="shared" si="22"/>
        <v>4.5625</v>
      </c>
      <c r="AP46" s="13">
        <v>16322</v>
      </c>
      <c r="AR46" s="9">
        <f t="shared" si="10"/>
        <v>17.4375</v>
      </c>
      <c r="AT46" s="9">
        <f t="shared" si="11"/>
        <v>65.0625</v>
      </c>
    </row>
    <row r="47" spans="1:46">
      <c r="A47" s="1">
        <v>46</v>
      </c>
      <c r="B47" s="1">
        <v>602</v>
      </c>
      <c r="C47" s="1" t="s">
        <v>122</v>
      </c>
      <c r="D47" s="17">
        <v>45559.208333333336</v>
      </c>
      <c r="E47" s="17">
        <v>45560.979166666664</v>
      </c>
      <c r="F47" s="14">
        <f t="shared" si="14"/>
        <v>1.7708333333284827</v>
      </c>
      <c r="G47" s="15">
        <v>1564</v>
      </c>
      <c r="H47" s="17">
        <v>45560.979166666664</v>
      </c>
      <c r="I47" s="17">
        <v>45564.645833333336</v>
      </c>
      <c r="J47" s="14">
        <f t="shared" si="15"/>
        <v>3.6666666666715173</v>
      </c>
      <c r="K47" s="17">
        <v>45564.645833333336</v>
      </c>
      <c r="L47" s="17">
        <v>45583.75</v>
      </c>
      <c r="M47" s="14">
        <f t="shared" si="16"/>
        <v>19.104166666664241</v>
      </c>
      <c r="N47" s="13">
        <v>2904</v>
      </c>
      <c r="O47" s="17">
        <v>45583.75</v>
      </c>
      <c r="P47" s="17">
        <v>45586.666666666664</v>
      </c>
      <c r="Q47" s="14">
        <f t="shared" si="17"/>
        <v>2.9166666666642413</v>
      </c>
      <c r="R47" s="17">
        <v>45586.666666666664</v>
      </c>
      <c r="S47" s="12">
        <v>45589.520833333336</v>
      </c>
      <c r="T47" s="14">
        <f t="shared" si="18"/>
        <v>2.8541666666715173</v>
      </c>
      <c r="U47" s="13">
        <v>7152</v>
      </c>
      <c r="V47" s="12">
        <v>45589.520833333336</v>
      </c>
      <c r="W47" s="12">
        <v>45592.645833333336</v>
      </c>
      <c r="X47" s="14">
        <f t="shared" si="19"/>
        <v>3.125</v>
      </c>
      <c r="Y47" s="12">
        <v>45592.645833333336</v>
      </c>
      <c r="Z47" s="12">
        <v>45593.375</v>
      </c>
      <c r="AA47" s="14">
        <f t="shared" si="20"/>
        <v>0.72916666666424135</v>
      </c>
      <c r="AB47" s="13">
        <v>8513</v>
      </c>
      <c r="AC47" s="12">
        <v>45593.375</v>
      </c>
      <c r="AD47" s="12">
        <v>45595.8125</v>
      </c>
      <c r="AE47" s="14">
        <f t="shared" si="21"/>
        <v>2.4375</v>
      </c>
      <c r="AF47" s="12">
        <v>45595.8125</v>
      </c>
      <c r="AG47" s="12">
        <v>45597.489583333336</v>
      </c>
      <c r="AH47" s="14">
        <f t="shared" si="24"/>
        <v>1.6770833333357587</v>
      </c>
      <c r="AI47" s="13">
        <v>10716</v>
      </c>
      <c r="AJ47" s="12">
        <v>45597.489583333336</v>
      </c>
      <c r="AK47" s="12">
        <v>45600</v>
      </c>
      <c r="AL47" s="14">
        <f t="shared" si="23"/>
        <v>2.5104166666642413</v>
      </c>
      <c r="AM47" s="12">
        <v>45600</v>
      </c>
      <c r="AN47" s="12">
        <v>45626.78125</v>
      </c>
      <c r="AO47" s="14">
        <f t="shared" si="22"/>
        <v>26.78125</v>
      </c>
      <c r="AP47" s="13">
        <v>12520</v>
      </c>
      <c r="AR47" s="9">
        <f t="shared" si="10"/>
        <v>33.4375</v>
      </c>
      <c r="AT47" s="9">
        <f t="shared" si="11"/>
        <v>7.3541666666642413</v>
      </c>
    </row>
    <row r="48" spans="1:46">
      <c r="A48" s="1">
        <v>47</v>
      </c>
      <c r="B48" s="1">
        <v>601</v>
      </c>
      <c r="C48" s="1" t="s">
        <v>123</v>
      </c>
      <c r="D48" s="17">
        <v>45609.125</v>
      </c>
      <c r="E48" s="17">
        <v>45611.625</v>
      </c>
      <c r="F48" s="14">
        <f t="shared" si="14"/>
        <v>2.5</v>
      </c>
      <c r="G48" s="15">
        <v>1575</v>
      </c>
      <c r="H48" s="17">
        <v>45611.625</v>
      </c>
      <c r="I48" s="17">
        <v>45613.71875</v>
      </c>
      <c r="J48" s="14">
        <f t="shared" si="15"/>
        <v>2.09375</v>
      </c>
      <c r="K48" s="17">
        <v>45613.71875</v>
      </c>
      <c r="L48" s="17">
        <v>45615.291666666664</v>
      </c>
      <c r="M48" s="14">
        <f t="shared" si="16"/>
        <v>1.5729166666642413</v>
      </c>
      <c r="N48" s="13">
        <v>3123</v>
      </c>
      <c r="O48" s="17">
        <v>45615.291666666664</v>
      </c>
      <c r="P48" s="17">
        <v>45618.614583333336</v>
      </c>
      <c r="Q48" s="14">
        <f t="shared" si="17"/>
        <v>3.3229166666715173</v>
      </c>
      <c r="R48" s="17">
        <v>45618.614583333336</v>
      </c>
      <c r="S48" s="12">
        <v>45621.354166666664</v>
      </c>
      <c r="T48" s="14">
        <f t="shared" si="18"/>
        <v>2.7395833333284827</v>
      </c>
      <c r="U48" s="13">
        <v>7315</v>
      </c>
      <c r="V48" s="12">
        <v>45621.354166666664</v>
      </c>
      <c r="W48" s="12">
        <v>45624.729166666664</v>
      </c>
      <c r="X48" s="14">
        <f t="shared" si="19"/>
        <v>3.375</v>
      </c>
      <c r="Y48" s="12">
        <v>45624.729166666664</v>
      </c>
      <c r="Z48" s="12">
        <v>45628.479166666664</v>
      </c>
      <c r="AA48" s="14">
        <f t="shared" si="20"/>
        <v>3.75</v>
      </c>
      <c r="AB48" s="13">
        <v>8636</v>
      </c>
      <c r="AC48" s="12">
        <v>45628.479166666664</v>
      </c>
      <c r="AD48" s="12">
        <v>45633.28125</v>
      </c>
      <c r="AE48" s="14">
        <f t="shared" si="21"/>
        <v>4.8020833333357587</v>
      </c>
      <c r="AF48" s="12">
        <v>45633.28125</v>
      </c>
      <c r="AG48" s="12">
        <v>45634.708333333336</v>
      </c>
      <c r="AH48" s="14">
        <f t="shared" si="24"/>
        <v>1.4270833333357587</v>
      </c>
      <c r="AI48" s="13">
        <v>11108</v>
      </c>
      <c r="AJ48" s="12">
        <v>45634.708333333336</v>
      </c>
      <c r="AK48" s="12">
        <v>45637.822916666664</v>
      </c>
      <c r="AL48" s="18">
        <f t="shared" si="23"/>
        <v>3.1145833333284827</v>
      </c>
      <c r="AM48" s="12">
        <v>45637.822916666664</v>
      </c>
      <c r="AN48" s="12">
        <v>45663.645833333336</v>
      </c>
      <c r="AO48" s="14">
        <f t="shared" si="22"/>
        <v>25.822916666671517</v>
      </c>
      <c r="AP48" s="13">
        <v>17552</v>
      </c>
      <c r="AR48" s="9">
        <f t="shared" si="10"/>
        <v>15.604166666664241</v>
      </c>
      <c r="AT48" s="9">
        <f t="shared" si="11"/>
        <v>13.09375</v>
      </c>
    </row>
    <row r="49" spans="1:49">
      <c r="A49" s="1">
        <v>48</v>
      </c>
      <c r="B49" s="1">
        <v>601</v>
      </c>
      <c r="C49" s="1" t="s">
        <v>126</v>
      </c>
      <c r="D49" s="17">
        <v>45681.53125</v>
      </c>
      <c r="E49" s="17">
        <v>45682.958333333336</v>
      </c>
      <c r="F49" s="14">
        <f t="shared" si="14"/>
        <v>1.4270833333357587</v>
      </c>
      <c r="G49" s="15">
        <v>1581</v>
      </c>
      <c r="H49" s="17">
        <v>45682.958333333336</v>
      </c>
      <c r="I49" s="17">
        <v>45685.145833333336</v>
      </c>
      <c r="J49" s="14">
        <f t="shared" si="15"/>
        <v>2.1875</v>
      </c>
      <c r="K49" s="17">
        <v>45685.145833333336</v>
      </c>
      <c r="L49" s="17">
        <v>45686.583333333336</v>
      </c>
      <c r="M49" s="14">
        <f t="shared" si="16"/>
        <v>1.4375</v>
      </c>
      <c r="N49" s="13">
        <v>3075</v>
      </c>
      <c r="O49" s="17">
        <v>45686.583333333336</v>
      </c>
      <c r="P49" s="17">
        <v>45690.020833333336</v>
      </c>
      <c r="Q49" s="14">
        <f t="shared" si="17"/>
        <v>3.4375</v>
      </c>
      <c r="R49" s="17">
        <v>45690.020833333336</v>
      </c>
      <c r="S49" s="12">
        <v>45692.541666666664</v>
      </c>
      <c r="T49" s="14">
        <f t="shared" si="18"/>
        <v>2.5208333333284827</v>
      </c>
      <c r="U49" s="13">
        <v>7250</v>
      </c>
      <c r="V49" s="12">
        <v>45692.541666666664</v>
      </c>
      <c r="W49" s="12">
        <v>45695.916666666664</v>
      </c>
      <c r="X49" s="14">
        <f t="shared" si="19"/>
        <v>3.375</v>
      </c>
      <c r="Y49" s="12">
        <v>45695.916666666664</v>
      </c>
      <c r="Z49" s="12">
        <v>45698.854166666664</v>
      </c>
      <c r="AA49" s="14">
        <f t="shared" si="20"/>
        <v>2.9375</v>
      </c>
      <c r="AB49" s="13">
        <v>8670</v>
      </c>
      <c r="AC49" s="12">
        <v>45698.854166666664</v>
      </c>
      <c r="AD49" s="12">
        <v>45702.5625</v>
      </c>
      <c r="AE49" s="14">
        <f t="shared" si="21"/>
        <v>3.7083333333357587</v>
      </c>
      <c r="AF49" s="12">
        <v>45702.5625</v>
      </c>
      <c r="AG49" s="12">
        <v>45705.802083333336</v>
      </c>
      <c r="AH49" s="14">
        <f t="shared" ref="AH49:AH54" si="25">AG49-AF49</f>
        <v>3.2395833333357587</v>
      </c>
      <c r="AI49" s="13">
        <v>11317</v>
      </c>
      <c r="AJ49" s="12">
        <v>45705.802083333336</v>
      </c>
      <c r="AK49" s="12">
        <v>45708.916666666664</v>
      </c>
      <c r="AL49" s="14">
        <f>AK49-AJ49</f>
        <v>3.1145833333284827</v>
      </c>
      <c r="AM49" s="12">
        <v>45708.916666666664</v>
      </c>
      <c r="AN49" s="12">
        <v>45710.677083333336</v>
      </c>
      <c r="AO49" s="14">
        <f>AN49-AM49</f>
        <v>1.7604166666715173</v>
      </c>
      <c r="AP49" s="13">
        <v>13085</v>
      </c>
      <c r="AR49" s="9">
        <f t="shared" si="10"/>
        <v>14.385416666664241</v>
      </c>
      <c r="AT49" s="9">
        <f t="shared" si="11"/>
        <v>13</v>
      </c>
    </row>
    <row r="50" spans="1:49">
      <c r="A50" s="1">
        <v>49</v>
      </c>
      <c r="B50" s="1">
        <v>602</v>
      </c>
      <c r="C50" s="1" t="s">
        <v>127</v>
      </c>
      <c r="D50" s="17">
        <v>45682.145833333336</v>
      </c>
      <c r="E50" s="17">
        <v>45683.71875</v>
      </c>
      <c r="F50" s="14">
        <f t="shared" si="14"/>
        <v>1.5729166666642413</v>
      </c>
      <c r="G50" s="15">
        <v>1599</v>
      </c>
      <c r="H50" s="17">
        <v>45683.71875</v>
      </c>
      <c r="I50" s="17">
        <v>45685.739583333336</v>
      </c>
      <c r="J50" s="14">
        <f t="shared" si="15"/>
        <v>2.0208333333357587</v>
      </c>
      <c r="K50" s="17">
        <v>45685.739583333336</v>
      </c>
      <c r="L50" s="17">
        <v>45687.5</v>
      </c>
      <c r="M50" s="14">
        <f t="shared" si="16"/>
        <v>1.7604166666642413</v>
      </c>
      <c r="N50" s="13">
        <v>3100</v>
      </c>
      <c r="O50" s="17">
        <v>45687.5</v>
      </c>
      <c r="P50" s="17">
        <v>45690.322916666664</v>
      </c>
      <c r="Q50" s="14">
        <f t="shared" si="17"/>
        <v>2.8229166666642413</v>
      </c>
      <c r="R50" s="17">
        <v>45690.322916666664</v>
      </c>
      <c r="S50" s="12">
        <v>45693.572916666664</v>
      </c>
      <c r="T50" s="14">
        <f t="shared" si="18"/>
        <v>3.25</v>
      </c>
      <c r="U50" s="13">
        <v>7237</v>
      </c>
      <c r="V50" s="12">
        <v>45693.572916666664</v>
      </c>
      <c r="W50" s="12">
        <v>45696.510416666664</v>
      </c>
      <c r="X50" s="14">
        <f t="shared" si="19"/>
        <v>2.9375</v>
      </c>
      <c r="Y50" s="12">
        <v>45696.510416666664</v>
      </c>
      <c r="Z50" s="12">
        <v>45697.979166666664</v>
      </c>
      <c r="AA50" s="14">
        <f t="shared" si="20"/>
        <v>1.46875</v>
      </c>
      <c r="AB50" s="13">
        <v>8550</v>
      </c>
      <c r="AC50" s="12">
        <v>45697.979166666664</v>
      </c>
      <c r="AD50" s="12">
        <v>45701.260416666664</v>
      </c>
      <c r="AE50" s="14">
        <f t="shared" si="21"/>
        <v>3.28125</v>
      </c>
      <c r="AF50" s="12">
        <v>45701.260416666664</v>
      </c>
      <c r="AG50" s="12">
        <v>45703.041666666664</v>
      </c>
      <c r="AH50" s="14">
        <f t="shared" si="25"/>
        <v>1.78125</v>
      </c>
      <c r="AI50" s="13">
        <v>11142</v>
      </c>
      <c r="AJ50" s="12">
        <v>45703.041666666664</v>
      </c>
      <c r="AK50" s="12">
        <v>45705.520833333336</v>
      </c>
      <c r="AL50" s="14">
        <f t="shared" si="23"/>
        <v>2.4791666666715173</v>
      </c>
      <c r="AM50" s="12">
        <v>45705.520833333336</v>
      </c>
      <c r="AN50" s="12">
        <v>45706.875</v>
      </c>
      <c r="AO50" s="14">
        <f>AN50-AM50</f>
        <v>1.3541666666642413</v>
      </c>
      <c r="AP50" s="13">
        <v>12805</v>
      </c>
      <c r="AR50" s="10">
        <f t="shared" si="10"/>
        <v>14.364583333328483</v>
      </c>
      <c r="AT50" s="10">
        <f t="shared" si="11"/>
        <v>9.0104166666715173</v>
      </c>
    </row>
    <row r="51" spans="1:49">
      <c r="A51" s="1">
        <v>50</v>
      </c>
      <c r="B51" s="1">
        <v>602</v>
      </c>
      <c r="C51" s="1" t="s">
        <v>163</v>
      </c>
      <c r="D51" s="17">
        <v>45716.708333333336</v>
      </c>
      <c r="E51" s="12">
        <v>45717.864583333336</v>
      </c>
      <c r="F51" s="14">
        <f t="shared" si="14"/>
        <v>1.15625</v>
      </c>
      <c r="G51" s="13">
        <v>1766</v>
      </c>
      <c r="H51" s="12">
        <v>45717.864583333336</v>
      </c>
      <c r="I51" s="12">
        <v>45718.59375</v>
      </c>
      <c r="J51" s="14">
        <f t="shared" si="15"/>
        <v>0.72916666666424135</v>
      </c>
      <c r="K51" s="1" t="s">
        <v>65</v>
      </c>
      <c r="L51" s="1" t="s">
        <v>65</v>
      </c>
      <c r="M51" s="13">
        <v>0</v>
      </c>
      <c r="N51" s="13">
        <v>1766</v>
      </c>
      <c r="O51" s="12">
        <v>45718.59375</v>
      </c>
      <c r="P51" s="12">
        <v>45720.541666666664</v>
      </c>
      <c r="Q51" s="14">
        <f t="shared" si="17"/>
        <v>1.9479166666642413</v>
      </c>
      <c r="R51" s="12">
        <v>45720.541666666664</v>
      </c>
      <c r="S51" s="12">
        <v>45724.5625</v>
      </c>
      <c r="T51" s="14">
        <f t="shared" si="18"/>
        <v>4.0208333333357587</v>
      </c>
      <c r="U51" s="13">
        <v>7540</v>
      </c>
      <c r="V51" s="12">
        <v>45724.5625</v>
      </c>
      <c r="W51" s="12">
        <v>45728.739583333336</v>
      </c>
      <c r="X51" s="14">
        <f t="shared" si="19"/>
        <v>4.1770833333357587</v>
      </c>
      <c r="Y51" s="12">
        <v>45728.739583333336</v>
      </c>
      <c r="Z51" s="12">
        <v>45731.770833333336</v>
      </c>
      <c r="AA51" s="14">
        <f t="shared" si="20"/>
        <v>3.03125</v>
      </c>
      <c r="AB51" s="13">
        <v>9200</v>
      </c>
      <c r="AC51" s="12">
        <v>45731.770833333336</v>
      </c>
      <c r="AD51" s="12">
        <v>45736.1875</v>
      </c>
      <c r="AE51" s="14">
        <f t="shared" si="21"/>
        <v>4.4166666666642413</v>
      </c>
      <c r="AF51" s="12">
        <v>45736.1875</v>
      </c>
      <c r="AG51" s="12">
        <v>45744.625</v>
      </c>
      <c r="AH51" s="14">
        <f t="shared" si="25"/>
        <v>8.4375</v>
      </c>
      <c r="AI51" s="13">
        <v>11738</v>
      </c>
      <c r="AJ51" s="12">
        <v>45744.625</v>
      </c>
      <c r="AK51" s="12">
        <v>45747.520833333336</v>
      </c>
      <c r="AL51" s="14">
        <f t="shared" si="23"/>
        <v>2.8958333333357587</v>
      </c>
      <c r="AM51" s="12">
        <v>45747.520833333336</v>
      </c>
      <c r="AN51" s="12">
        <v>45764.65625</v>
      </c>
      <c r="AO51" s="14">
        <f>AN51-AM51</f>
        <v>17.135416666664241</v>
      </c>
      <c r="AP51" s="13">
        <v>14864</v>
      </c>
      <c r="AR51" s="9">
        <f t="shared" si="10"/>
        <v>12.03125</v>
      </c>
      <c r="AS51" s="9"/>
      <c r="AT51" s="9">
        <f t="shared" si="11"/>
        <v>18.78125</v>
      </c>
      <c r="AW51" s="11"/>
    </row>
    <row r="52" spans="1:49">
      <c r="A52" s="1">
        <v>51</v>
      </c>
      <c r="B52" s="1">
        <v>601</v>
      </c>
      <c r="C52" s="1" t="s">
        <v>166</v>
      </c>
      <c r="D52" s="12">
        <v>45768.666666666664</v>
      </c>
      <c r="E52" s="12">
        <v>45770.385416666664</v>
      </c>
      <c r="F52" s="14">
        <f t="shared" si="14"/>
        <v>1.71875</v>
      </c>
      <c r="G52" s="13">
        <v>1532</v>
      </c>
      <c r="H52" s="12">
        <v>45770.385416666664</v>
      </c>
      <c r="I52" s="12">
        <v>45772.541666666664</v>
      </c>
      <c r="J52" s="14">
        <f t="shared" si="15"/>
        <v>2.15625</v>
      </c>
      <c r="K52" s="12">
        <v>45772.541666666664</v>
      </c>
      <c r="L52" s="12">
        <v>45773.979166666664</v>
      </c>
      <c r="M52" s="14">
        <f>L52-K52</f>
        <v>1.4375</v>
      </c>
      <c r="N52" s="13">
        <v>2950</v>
      </c>
      <c r="O52" s="12">
        <v>45773.979166666664</v>
      </c>
      <c r="P52" s="12">
        <v>45777.875</v>
      </c>
      <c r="Q52" s="14">
        <f t="shared" si="17"/>
        <v>3.8958333333357587</v>
      </c>
      <c r="R52" s="12">
        <v>45777.875</v>
      </c>
      <c r="S52" s="12">
        <v>45783.958333333336</v>
      </c>
      <c r="T52" s="14">
        <f t="shared" si="18"/>
        <v>6.0833333333357587</v>
      </c>
      <c r="U52" s="13">
        <v>7822</v>
      </c>
      <c r="V52" s="12">
        <v>45783.958333333336</v>
      </c>
      <c r="W52" s="12">
        <v>45787.864583333336</v>
      </c>
      <c r="X52" s="14">
        <f t="shared" si="19"/>
        <v>3.90625</v>
      </c>
      <c r="Y52" s="12">
        <v>45787.864583333336</v>
      </c>
      <c r="Z52" s="12">
        <v>45791.125</v>
      </c>
      <c r="AA52" s="14">
        <f t="shared" si="20"/>
        <v>3.2604166666642413</v>
      </c>
      <c r="AB52" s="13">
        <v>9832</v>
      </c>
      <c r="AC52" s="12">
        <v>45791.125</v>
      </c>
      <c r="AD52" s="12">
        <v>45794.09375</v>
      </c>
      <c r="AE52" s="14">
        <f t="shared" si="21"/>
        <v>2.96875</v>
      </c>
      <c r="AF52" s="12">
        <v>45794.09375</v>
      </c>
      <c r="AG52" s="12">
        <v>45796.65625</v>
      </c>
      <c r="AH52" s="14">
        <f t="shared" si="25"/>
        <v>2.5625</v>
      </c>
      <c r="AI52" s="13">
        <v>12445</v>
      </c>
      <c r="AJ52" s="12">
        <v>45796.65625</v>
      </c>
      <c r="AK52" s="12">
        <v>45801.395833333336</v>
      </c>
      <c r="AL52" s="14">
        <f t="shared" si="23"/>
        <v>4.7395833333357587</v>
      </c>
      <c r="AM52" s="1" t="s">
        <v>65</v>
      </c>
      <c r="AN52" s="1" t="s">
        <v>65</v>
      </c>
      <c r="AO52" s="13" t="s">
        <v>65</v>
      </c>
      <c r="AP52" s="13" t="s">
        <v>65</v>
      </c>
      <c r="AR52" s="9">
        <f t="shared" si="10"/>
        <v>19.197916666671517</v>
      </c>
      <c r="AT52" s="9"/>
    </row>
    <row r="53" spans="1:49">
      <c r="A53" s="1">
        <v>52</v>
      </c>
      <c r="B53" s="1">
        <v>602</v>
      </c>
      <c r="C53" s="1" t="s">
        <v>167</v>
      </c>
      <c r="D53" s="12">
        <v>45780.479166666664</v>
      </c>
      <c r="E53" s="12">
        <v>45782.010416666664</v>
      </c>
      <c r="F53" s="14">
        <f t="shared" si="14"/>
        <v>1.53125</v>
      </c>
      <c r="G53" s="13">
        <v>1655</v>
      </c>
      <c r="H53" s="12">
        <v>45782.010416666664</v>
      </c>
      <c r="I53" s="12">
        <v>45782.59375</v>
      </c>
      <c r="J53" s="14">
        <f t="shared" si="15"/>
        <v>0.58333333333575865</v>
      </c>
      <c r="K53" s="1" t="s">
        <v>65</v>
      </c>
      <c r="L53" s="1" t="s">
        <v>65</v>
      </c>
      <c r="M53" s="14" t="s">
        <v>65</v>
      </c>
      <c r="N53" s="13" t="s">
        <v>65</v>
      </c>
      <c r="O53" s="12">
        <v>45782.59375</v>
      </c>
      <c r="P53" s="12">
        <v>45783.510416666664</v>
      </c>
      <c r="Q53" s="14">
        <f t="shared" si="17"/>
        <v>0.91666666666424135</v>
      </c>
      <c r="R53" s="12">
        <v>45783.510416666664</v>
      </c>
      <c r="S53" s="12">
        <v>45788.59375</v>
      </c>
      <c r="T53" s="14">
        <f t="shared" si="18"/>
        <v>5.0833333333357587</v>
      </c>
      <c r="U53" s="13">
        <v>7715</v>
      </c>
      <c r="V53" s="12">
        <v>45788.59375</v>
      </c>
      <c r="W53" s="12">
        <v>45792.5625</v>
      </c>
      <c r="X53" s="14">
        <f t="shared" si="19"/>
        <v>3.96875</v>
      </c>
      <c r="Y53" s="12">
        <v>45792.5625</v>
      </c>
      <c r="Z53" s="12">
        <v>45795.78125</v>
      </c>
      <c r="AA53" s="14">
        <f t="shared" si="20"/>
        <v>3.21875</v>
      </c>
      <c r="AB53" s="13">
        <v>10195</v>
      </c>
      <c r="AC53" s="12">
        <v>45795.78125</v>
      </c>
      <c r="AD53" s="12">
        <v>45798.739583333336</v>
      </c>
      <c r="AE53" s="14">
        <f t="shared" si="21"/>
        <v>2.9583333333357587</v>
      </c>
      <c r="AF53" s="12">
        <v>45798.739583333336</v>
      </c>
      <c r="AG53" s="12">
        <v>45800.5</v>
      </c>
      <c r="AH53" s="14">
        <f t="shared" si="25"/>
        <v>1.7604166666642413</v>
      </c>
      <c r="AI53" s="13">
        <v>11470</v>
      </c>
      <c r="AJ53" s="12">
        <v>45800.5</v>
      </c>
      <c r="AK53" s="12">
        <v>45804.53125</v>
      </c>
      <c r="AL53" s="14">
        <f t="shared" si="23"/>
        <v>4.03125</v>
      </c>
      <c r="AM53" s="12">
        <v>45804.53125</v>
      </c>
      <c r="AN53" s="12">
        <v>45806.552083333336</v>
      </c>
      <c r="AO53" s="14">
        <f t="shared" ref="AO53:AO54" si="26">AN53-AM53</f>
        <v>2.0208333333357587</v>
      </c>
      <c r="AP53" s="13">
        <v>13350</v>
      </c>
      <c r="AR53" s="9">
        <f t="shared" si="10"/>
        <v>12.083333333335759</v>
      </c>
      <c r="AT53" s="9">
        <f t="shared" si="11"/>
        <v>11.96875</v>
      </c>
    </row>
    <row r="54" spans="1:49">
      <c r="A54" s="1">
        <v>53</v>
      </c>
      <c r="B54" s="1">
        <v>602</v>
      </c>
      <c r="C54" s="1" t="s">
        <v>172</v>
      </c>
      <c r="D54" s="12">
        <v>45817.958333333336</v>
      </c>
      <c r="E54" s="12">
        <v>45819.208333333336</v>
      </c>
      <c r="F54" s="13">
        <f t="shared" si="14"/>
        <v>1.25</v>
      </c>
      <c r="G54" s="13">
        <v>1724</v>
      </c>
      <c r="H54" s="12">
        <v>45819.208333333336</v>
      </c>
      <c r="I54" s="12">
        <v>45821.083333333336</v>
      </c>
      <c r="J54" s="13">
        <f t="shared" si="15"/>
        <v>1.875</v>
      </c>
      <c r="K54" s="12">
        <v>45821.083333333336</v>
      </c>
      <c r="L54" s="12">
        <v>45822.802083333336</v>
      </c>
      <c r="M54" s="14">
        <f t="shared" ref="M54" si="27">L54-K54</f>
        <v>1.71875</v>
      </c>
      <c r="N54" s="13">
        <v>3196</v>
      </c>
      <c r="O54" s="12">
        <v>45822.802083333336</v>
      </c>
      <c r="P54" s="12">
        <v>45827.25</v>
      </c>
      <c r="Q54" s="14">
        <f t="shared" si="17"/>
        <v>4.4479166666642413</v>
      </c>
      <c r="R54" s="12">
        <v>45827.25</v>
      </c>
      <c r="S54" s="12">
        <v>45830.541666666664</v>
      </c>
      <c r="T54" s="14">
        <f t="shared" si="18"/>
        <v>3.2916666666642413</v>
      </c>
      <c r="U54" s="13">
        <v>7435</v>
      </c>
      <c r="V54" s="12">
        <v>45830.541666666664</v>
      </c>
      <c r="W54" s="12">
        <v>45836.989583333336</v>
      </c>
      <c r="X54" s="14">
        <f t="shared" si="19"/>
        <v>6.4479166666715173</v>
      </c>
      <c r="Y54" s="12">
        <v>45836.989583333336</v>
      </c>
      <c r="Z54" s="12">
        <v>45838.760416666664</v>
      </c>
      <c r="AA54" s="14">
        <f t="shared" si="20"/>
        <v>1.7708333333284827</v>
      </c>
      <c r="AB54" s="13">
        <v>9095</v>
      </c>
      <c r="AC54" s="12">
        <v>45838.760416666664</v>
      </c>
      <c r="AD54" s="12">
        <v>45843.260416666664</v>
      </c>
      <c r="AE54" s="14">
        <f t="shared" si="21"/>
        <v>4.5</v>
      </c>
      <c r="AF54" s="12">
        <v>45843.260416666664</v>
      </c>
      <c r="AG54" s="12">
        <v>45847.145833333336</v>
      </c>
      <c r="AH54" s="14">
        <f t="shared" si="25"/>
        <v>3.8854166666715173</v>
      </c>
      <c r="AI54" s="13">
        <v>12833</v>
      </c>
      <c r="AJ54" s="12">
        <v>45847.145833333336</v>
      </c>
      <c r="AK54" s="12">
        <v>45860.947916666664</v>
      </c>
      <c r="AL54" s="14">
        <f t="shared" si="23"/>
        <v>13.802083333328483</v>
      </c>
      <c r="AM54" s="12">
        <v>45860.947916666664</v>
      </c>
      <c r="AN54" s="12">
        <v>45868.479166666664</v>
      </c>
      <c r="AO54" s="14">
        <f t="shared" si="26"/>
        <v>7.53125</v>
      </c>
      <c r="AP54" s="13">
        <v>17500</v>
      </c>
      <c r="AR54" s="9">
        <f t="shared" si="10"/>
        <v>19.03125</v>
      </c>
      <c r="AT54" s="9">
        <f t="shared" si="11"/>
        <v>23.958333333328483</v>
      </c>
    </row>
    <row r="55" spans="1:49">
      <c r="AR55" s="9"/>
      <c r="AT5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Technical Limit Drilling</vt:lpstr>
      <vt:lpstr>IADC Data</vt:lpstr>
      <vt:lpstr>'Technical Limit Drilling'!Print_Area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Muller</dc:creator>
  <cp:lastModifiedBy>DELL</cp:lastModifiedBy>
  <cp:lastPrinted>2024-11-03T09:25:30Z</cp:lastPrinted>
  <dcterms:created xsi:type="dcterms:W3CDTF">2023-12-12T09:56:58Z</dcterms:created>
  <dcterms:modified xsi:type="dcterms:W3CDTF">2025-08-17T12:29:57Z</dcterms:modified>
</cp:coreProperties>
</file>