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bouma\Documents\"/>
    </mc:Choice>
  </mc:AlternateContent>
  <xr:revisionPtr revIDLastSave="0" documentId="8_{44F7D3D4-E5F5-477D-9FDA-8FA536AC1231}" xr6:coauthVersionLast="44" xr6:coauthVersionMax="44" xr10:uidLastSave="{00000000-0000-0000-0000-000000000000}"/>
  <bookViews>
    <workbookView xWindow="5835" yWindow="-16320" windowWidth="29040" windowHeight="16440" firstSheet="3" xr2:uid="{00000000-000D-0000-FFFF-FFFF00000000}"/>
  </bookViews>
  <sheets>
    <sheet name="README" sheetId="1" r:id="rId1"/>
    <sheet name="Overall Assessment" sheetId="2" r:id="rId2"/>
    <sheet name="Process Definitions" sheetId="3" r:id="rId3"/>
    <sheet name="Conformance Criteria" sheetId="4" r:id="rId4"/>
    <sheet name="Qualifiers" sheetId="5" r:id="rId5"/>
    <sheet name="Process  Mapping" sheetId="6" r:id="rId6"/>
    <sheet name="Translate" sheetId="7" r:id="rId7"/>
    <sheet name="EU 1502" sheetId="8" r:id="rId8"/>
    <sheet name="FATF DIGID" sheetId="9" r:id="rId9"/>
    <sheet name="US" sheetId="10" r:id="rId10"/>
    <sheet name="CAN" sheetId="11" r:id="rId11"/>
    <sheet name="UK" sheetId="12" r:id="rId12"/>
    <sheet name="AUS" sheetId="13" r:id="rId13"/>
    <sheet name="FINTRAC" sheetId="14" r:id="rId14"/>
    <sheet name="References" sheetId="15" r:id="rId15"/>
  </sheets>
  <definedNames>
    <definedName name="target_lang">Translate!$C$1</definedName>
    <definedName name="TRUSTEDPROCESSDEFINITIONS">'Process Definitions'!$A$2:$E$34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8" i="14" l="1"/>
  <c r="B237" i="14"/>
  <c r="B236" i="14"/>
  <c r="B235" i="14"/>
  <c r="B228" i="14"/>
  <c r="B227" i="14"/>
  <c r="B219" i="14"/>
  <c r="B218" i="14"/>
  <c r="B207" i="14"/>
  <c r="B206" i="14"/>
  <c r="B198" i="14"/>
  <c r="B197" i="14"/>
  <c r="B191" i="14"/>
  <c r="B190" i="14"/>
  <c r="B183" i="14"/>
  <c r="B182" i="14"/>
  <c r="B173" i="14"/>
  <c r="B172" i="14"/>
  <c r="B163" i="14"/>
  <c r="B162" i="14"/>
  <c r="B148" i="14"/>
  <c r="B147" i="14"/>
  <c r="B137" i="14"/>
  <c r="B136" i="14"/>
  <c r="B129" i="14"/>
  <c r="B128" i="14"/>
  <c r="B108" i="14"/>
  <c r="B107" i="14"/>
  <c r="B100" i="14"/>
  <c r="B99" i="14"/>
  <c r="B77" i="14"/>
  <c r="B76" i="14"/>
  <c r="B71" i="14"/>
  <c r="B70" i="14"/>
  <c r="B60" i="14"/>
  <c r="B59" i="14"/>
  <c r="B57" i="14"/>
  <c r="B56" i="14"/>
  <c r="B52" i="14"/>
  <c r="B51" i="14"/>
  <c r="B48" i="14"/>
  <c r="B47" i="14"/>
  <c r="B37" i="14"/>
  <c r="B36" i="14"/>
  <c r="B30" i="14"/>
  <c r="B29" i="14"/>
  <c r="B23" i="14"/>
  <c r="B16" i="14"/>
  <c r="B15" i="14"/>
  <c r="B13" i="14"/>
  <c r="B12" i="14"/>
  <c r="B3" i="14"/>
  <c r="B2" i="14"/>
  <c r="B93" i="13"/>
  <c r="B92" i="13"/>
  <c r="B89" i="13"/>
  <c r="B88" i="13"/>
  <c r="B85" i="13"/>
  <c r="B81" i="13"/>
  <c r="B80" i="13"/>
  <c r="B76" i="13"/>
  <c r="B75" i="13"/>
  <c r="B72" i="13"/>
  <c r="B69" i="13"/>
  <c r="B68" i="13"/>
  <c r="B65" i="13"/>
  <c r="B64" i="13"/>
  <c r="B61" i="13"/>
  <c r="B60" i="13"/>
  <c r="B57" i="13"/>
  <c r="B56" i="13"/>
  <c r="B52" i="13"/>
  <c r="B51" i="13"/>
  <c r="B49" i="13"/>
  <c r="B48" i="13"/>
  <c r="B46" i="13"/>
  <c r="B45" i="13"/>
  <c r="B43" i="13"/>
  <c r="B42" i="13"/>
  <c r="B38" i="13"/>
  <c r="B37" i="13"/>
  <c r="B34" i="13"/>
  <c r="B33" i="13"/>
  <c r="B31" i="13"/>
  <c r="B30" i="13"/>
  <c r="B26" i="13"/>
  <c r="B25" i="13"/>
  <c r="B22" i="13"/>
  <c r="B21" i="13"/>
  <c r="B15" i="13"/>
  <c r="B14" i="13"/>
  <c r="B9" i="13"/>
  <c r="B8" i="13"/>
  <c r="B3" i="13"/>
  <c r="B2" i="13"/>
  <c r="B105" i="11"/>
  <c r="B104" i="11"/>
  <c r="B101" i="11"/>
  <c r="B100" i="11"/>
  <c r="B97" i="11"/>
  <c r="B93" i="11"/>
  <c r="B92" i="11"/>
  <c r="B88" i="11"/>
  <c r="B87" i="11"/>
  <c r="B84" i="11"/>
  <c r="B81" i="11"/>
  <c r="B80" i="11"/>
  <c r="B77" i="11"/>
  <c r="B76" i="11"/>
  <c r="B73" i="11"/>
  <c r="B72" i="11"/>
  <c r="B69" i="11"/>
  <c r="B68" i="11"/>
  <c r="B64" i="11"/>
  <c r="B63" i="11"/>
  <c r="B61" i="11"/>
  <c r="B60" i="11"/>
  <c r="B58" i="11"/>
  <c r="B57" i="11"/>
  <c r="B55" i="11"/>
  <c r="B54" i="11"/>
  <c r="B52" i="11"/>
  <c r="B51" i="11"/>
  <c r="B47" i="11"/>
  <c r="B46" i="11"/>
  <c r="B43" i="11"/>
  <c r="B42" i="11"/>
  <c r="B40" i="11"/>
  <c r="B39" i="11"/>
  <c r="B36" i="11"/>
  <c r="B35" i="11"/>
  <c r="B31" i="11"/>
  <c r="B30" i="11"/>
  <c r="B26" i="11"/>
  <c r="B25" i="11"/>
  <c r="B22" i="11"/>
  <c r="B21" i="11"/>
  <c r="B15" i="11"/>
  <c r="B14" i="11"/>
  <c r="B9" i="11"/>
  <c r="B8" i="11"/>
  <c r="B3" i="11"/>
  <c r="B2" i="11"/>
  <c r="B191" i="10"/>
  <c r="B190" i="10"/>
  <c r="B188" i="10"/>
  <c r="B187" i="10"/>
  <c r="B185" i="10"/>
  <c r="B183" i="10"/>
  <c r="B182" i="10"/>
  <c r="B178" i="10"/>
  <c r="B177" i="10"/>
  <c r="B175" i="10"/>
  <c r="B174" i="10"/>
  <c r="B172" i="10"/>
  <c r="B171" i="10"/>
  <c r="B169" i="10"/>
  <c r="B168" i="10"/>
  <c r="B166" i="10"/>
  <c r="B165" i="10"/>
  <c r="B151" i="10"/>
  <c r="B150" i="10"/>
  <c r="B140" i="10"/>
  <c r="B139" i="10"/>
  <c r="B137" i="10"/>
  <c r="B136" i="10"/>
  <c r="B135" i="10"/>
  <c r="B134" i="10"/>
  <c r="B132" i="10"/>
  <c r="B131" i="10"/>
  <c r="B129" i="10"/>
  <c r="B128" i="10"/>
  <c r="B125" i="10"/>
  <c r="B124" i="10"/>
  <c r="B95" i="10"/>
  <c r="B94" i="10"/>
  <c r="B76" i="10"/>
  <c r="B75" i="10"/>
  <c r="B73" i="10"/>
  <c r="B72" i="10"/>
  <c r="B53" i="10"/>
  <c r="B52" i="10"/>
  <c r="B33" i="10"/>
  <c r="B32" i="10"/>
  <c r="B20" i="10"/>
  <c r="B19" i="10"/>
  <c r="B16" i="10"/>
  <c r="B15" i="10"/>
  <c r="B6" i="10"/>
  <c r="B5" i="10"/>
  <c r="B3" i="10"/>
  <c r="B2" i="10"/>
  <c r="C15" i="9"/>
  <c r="B15" i="9"/>
  <c r="C14" i="9"/>
  <c r="B14" i="9"/>
  <c r="C13" i="9"/>
  <c r="B13" i="9"/>
  <c r="C12" i="9"/>
  <c r="B12" i="9"/>
  <c r="C11" i="9"/>
  <c r="B11" i="9"/>
  <c r="C9" i="9"/>
  <c r="B9" i="9"/>
  <c r="C8" i="9"/>
  <c r="B8" i="9"/>
  <c r="C6" i="9"/>
  <c r="B6" i="9"/>
  <c r="C4" i="9"/>
  <c r="B4" i="9"/>
  <c r="C2" i="9"/>
  <c r="B2" i="9"/>
  <c r="B142" i="8"/>
  <c r="B141" i="8"/>
  <c r="B137" i="8"/>
  <c r="B136" i="8"/>
  <c r="B133" i="8"/>
  <c r="B132" i="8"/>
  <c r="B129" i="8"/>
  <c r="B123" i="8"/>
  <c r="B122" i="8"/>
  <c r="B118" i="8"/>
  <c r="B117" i="8"/>
  <c r="B115" i="8"/>
  <c r="B114" i="8"/>
  <c r="B111" i="8"/>
  <c r="B110" i="8"/>
  <c r="B106" i="8"/>
  <c r="B105" i="8"/>
  <c r="B102" i="8"/>
  <c r="B101" i="8"/>
  <c r="B98" i="8"/>
  <c r="B97" i="8"/>
  <c r="B92" i="8"/>
  <c r="B91" i="8"/>
  <c r="B87" i="8"/>
  <c r="B86" i="8"/>
  <c r="B74" i="8"/>
  <c r="B73" i="8"/>
  <c r="B68" i="8"/>
  <c r="B67" i="8"/>
  <c r="B65" i="8"/>
  <c r="B64" i="8"/>
  <c r="B51" i="8"/>
  <c r="B50" i="8"/>
  <c r="B48" i="8"/>
  <c r="B47" i="8"/>
  <c r="B45" i="8"/>
  <c r="B44" i="8"/>
  <c r="B36" i="8"/>
  <c r="B35" i="8"/>
  <c r="B27" i="8"/>
  <c r="B26" i="8"/>
  <c r="B20" i="8"/>
  <c r="B19" i="8"/>
  <c r="B17" i="8"/>
  <c r="B16" i="8"/>
  <c r="B13" i="8"/>
  <c r="B12" i="8"/>
  <c r="B3" i="8"/>
  <c r="B2" i="8"/>
  <c r="C34" i="7"/>
  <c r="B34" i="7"/>
  <c r="C33" i="7"/>
  <c r="B33" i="7"/>
  <c r="C32" i="7"/>
  <c r="B32" i="7"/>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33" i="6"/>
  <c r="B33" i="6"/>
  <c r="C32" i="6"/>
  <c r="B32" i="6"/>
  <c r="C31" i="6"/>
  <c r="B31" i="6"/>
  <c r="C30" i="6"/>
  <c r="B30" i="6"/>
  <c r="C29" i="6"/>
  <c r="B29" i="6"/>
  <c r="C28" i="6"/>
  <c r="B28" i="6"/>
  <c r="C27" i="6"/>
  <c r="B27" i="6"/>
  <c r="C26" i="6"/>
  <c r="B26" i="6"/>
  <c r="C25" i="6"/>
  <c r="B25" i="6"/>
  <c r="C24" i="6"/>
  <c r="B24" i="6"/>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 r="B437" i="4"/>
  <c r="B436" i="4"/>
  <c r="B427" i="4"/>
  <c r="B426" i="4"/>
  <c r="B419" i="4"/>
  <c r="B418" i="4"/>
  <c r="B416" i="4"/>
  <c r="B415" i="4"/>
  <c r="B412" i="4"/>
  <c r="B411" i="4"/>
  <c r="B403" i="4"/>
  <c r="B402" i="4"/>
  <c r="B393" i="4"/>
  <c r="B392" i="4"/>
  <c r="B362" i="4"/>
  <c r="B361" i="4"/>
  <c r="B358" i="4"/>
  <c r="B357" i="4"/>
  <c r="B350" i="4"/>
  <c r="B349" i="4"/>
  <c r="B336" i="4"/>
  <c r="B335" i="4"/>
  <c r="B324" i="4"/>
  <c r="B323" i="4"/>
  <c r="B310" i="4"/>
  <c r="B309" i="4"/>
  <c r="B301" i="4"/>
  <c r="B300" i="4"/>
  <c r="B285" i="4"/>
  <c r="B284" i="4"/>
  <c r="B243" i="4"/>
  <c r="B242" i="4"/>
  <c r="B239" i="4"/>
  <c r="B238" i="4"/>
  <c r="B207" i="4"/>
  <c r="B206" i="4"/>
  <c r="B191" i="4"/>
  <c r="B190" i="4"/>
  <c r="B171" i="4"/>
  <c r="B170" i="4"/>
  <c r="B140" i="4"/>
  <c r="B139" i="4"/>
  <c r="B134" i="4"/>
  <c r="B133" i="4"/>
  <c r="B126" i="4"/>
  <c r="B125" i="4"/>
  <c r="B121" i="4"/>
  <c r="B120" i="4"/>
  <c r="B99" i="4"/>
  <c r="B98" i="4"/>
  <c r="B85" i="4"/>
  <c r="B84" i="4"/>
  <c r="B64" i="4"/>
  <c r="B63" i="4"/>
  <c r="B55" i="4"/>
  <c r="B54" i="4"/>
  <c r="B39" i="4"/>
  <c r="B38" i="4"/>
  <c r="B30" i="4"/>
  <c r="B29" i="4"/>
  <c r="B24" i="4"/>
  <c r="B23" i="4"/>
  <c r="B4" i="4"/>
  <c r="B3" i="4"/>
  <c r="I10" i="3"/>
  <c r="I9" i="3"/>
  <c r="I6" i="3"/>
  <c r="B9" i="1"/>
  <c r="A6" i="1"/>
</calcChain>
</file>

<file path=xl/sharedStrings.xml><?xml version="1.0" encoding="utf-8"?>
<sst xmlns="http://schemas.openxmlformats.org/spreadsheetml/2006/main" count="3100" uniqueCount="1911">
  <si>
    <t>Public Sector Profile of the Pan-Canadian Trust Framework V1.1</t>
  </si>
  <si>
    <t>Assessment Worksheet Based on Document Version 0.4 (2020-06-02)</t>
  </si>
  <si>
    <t>Date: 2020-06-02</t>
  </si>
  <si>
    <t>PLEASE NOTE: THIS ASSESSMENT WORKSHEET IS STILL IN DEVELOPMENT AND SUBJECT TO CHANGE</t>
  </si>
  <si>
    <t>DISCLAIMER:  Not endorsed or approved by governance. Conformance criteria may be revised at any time.</t>
  </si>
  <si>
    <t>Sheets</t>
  </si>
  <si>
    <t>Description</t>
  </si>
  <si>
    <t>Purpose for Assessment</t>
  </si>
  <si>
    <t>README</t>
  </si>
  <si>
    <t>Informative</t>
  </si>
  <si>
    <t>Overall Assesssment:</t>
  </si>
  <si>
    <t>Summarizes assessment for inclusion into letter of acceptance.</t>
  </si>
  <si>
    <t>Normative</t>
  </si>
  <si>
    <t>Process Definitions</t>
  </si>
  <si>
    <t>Master description of standardized atomic processes as currently defined in the Public Sector Profile of the Pan-Canadian Trust Framework. Process definitions have been updated to correspond to Version 1.1</t>
  </si>
  <si>
    <t>Assessment Criteria</t>
  </si>
  <si>
    <t>Consolidated list of conformance criteria. Best effort to date to map back  PCTFV1.1 conformance criteria to  previous vesion artifacts and related deliverables: PCTFV1.0, PCTF-ALPHA, TFEC</t>
  </si>
  <si>
    <t>NOTE FOR ASSESSORS:</t>
  </si>
  <si>
    <r>
      <t xml:space="preserve">Conformance Criteria that may be used for </t>
    </r>
    <r>
      <rPr>
        <b/>
        <sz val="10"/>
        <rFont val="Arial"/>
      </rPr>
      <t>PCTF V1.1</t>
    </r>
    <r>
      <rPr>
        <sz val="10"/>
        <color rgb="FF000000"/>
        <rFont val="Arial"/>
      </rPr>
      <t xml:space="preserve"> assessment are highlighted in green. Additional conformance criteria may be used.</t>
    </r>
  </si>
  <si>
    <t>Normative- Green only</t>
  </si>
  <si>
    <t>Qualifiers</t>
  </si>
  <si>
    <t>Qualifiers for conformance criteria that are specific to an identity domain.</t>
  </si>
  <si>
    <t>Process Mapping</t>
  </si>
  <si>
    <t>Template to assist mapping to existing business processes</t>
  </si>
  <si>
    <t>Participant Roles</t>
  </si>
  <si>
    <t>Template to map different providers, consumers, etc.</t>
  </si>
  <si>
    <t>International Standards Mapping</t>
  </si>
  <si>
    <t>Additional sheets used to help inform mapping to other trust framework schemes and guidance. In progress EU 1502, US, CAN, UK, AUS, FATF</t>
  </si>
  <si>
    <t>References</t>
  </si>
  <si>
    <t>TRUSTED DIGITAL IDENTITY ACCEPTANCE: OVERALL ASSESSMENT</t>
  </si>
  <si>
    <t>Providing Jurisdiction:</t>
  </si>
  <si>
    <t>Program Name / Business Line:</t>
  </si>
  <si>
    <t>Providers:</t>
  </si>
  <si>
    <t>Relying Jurisdiction :</t>
  </si>
  <si>
    <t>Additional Relying Parties (if any):</t>
  </si>
  <si>
    <t>Policy Authority</t>
  </si>
  <si>
    <t>Trusted Digital Identity Acceptance:</t>
  </si>
  <si>
    <t>Assessment:</t>
  </si>
  <si>
    <t>COMPONENT</t>
  </si>
  <si>
    <t>OVERALL ASSESSMENT</t>
  </si>
  <si>
    <t>ACCEPTANCE</t>
  </si>
  <si>
    <t>CONDITIONS / OBSERVATIONS /RECOMMENDATIONS</t>
  </si>
  <si>
    <t>Identity Assurance:</t>
  </si>
  <si>
    <t>Conformance criteria met with observations</t>
  </si>
  <si>
    <t>L3</t>
  </si>
  <si>
    <t>FOUNDATIONAL</t>
  </si>
  <si>
    <t>Credential Assurance:</t>
  </si>
  <si>
    <t>Conformance criteria met with obervations</t>
  </si>
  <si>
    <t>Notice and Consent:</t>
  </si>
  <si>
    <t>GENERAL</t>
  </si>
  <si>
    <t>Additional Observations:</t>
  </si>
  <si>
    <t>Potential Risks and Issues:</t>
  </si>
  <si>
    <t>Name</t>
  </si>
  <si>
    <t>Date</t>
  </si>
  <si>
    <t>Signature</t>
  </si>
  <si>
    <t>Assessor(s):</t>
  </si>
  <si>
    <t>Approver(s):</t>
  </si>
  <si>
    <r>
      <rPr>
        <b/>
        <sz val="10"/>
        <rFont val="Arial"/>
      </rPr>
      <t xml:space="preserve">MUST </t>
    </r>
    <r>
      <rPr>
        <sz val="10"/>
        <color rgb="FF000000"/>
        <rFont val="Arial"/>
      </rPr>
      <t>means that the requirement is absolute as part of the conformance criteria</t>
    </r>
  </si>
  <si>
    <r>
      <rPr>
        <b/>
        <sz val="10"/>
        <rFont val="Arial"/>
      </rPr>
      <t>MUST NOT</t>
    </r>
    <r>
      <rPr>
        <sz val="10"/>
        <color rgb="FF000000"/>
        <rFont val="Arial"/>
      </rPr>
      <t xml:space="preserve"> means that the requirement is an absolute prohibition of the conformance criteria.</t>
    </r>
  </si>
  <si>
    <r>
      <rPr>
        <b/>
        <sz val="10"/>
        <rFont val="Arial"/>
      </rPr>
      <t xml:space="preserve">SHOULD </t>
    </r>
    <r>
      <rPr>
        <sz val="10"/>
        <color rgb="FF000000"/>
        <rFont val="Arial"/>
      </rPr>
      <t>means that while there may exist valid reasons in particular circumstances to ignore the requirment, the full implications mush be understood and carefully weighed before not choosing to adhere to the conformance criteria or choosing a different option as specified by the conformance criteria.</t>
    </r>
  </si>
  <si>
    <r>
      <rPr>
        <b/>
        <sz val="10"/>
        <rFont val="Arial"/>
      </rPr>
      <t xml:space="preserve">SHOULD NOT </t>
    </r>
    <r>
      <rPr>
        <sz val="10"/>
        <color rgb="FF000000"/>
        <rFont val="Arial"/>
      </rPr>
      <t>means that valid reason may exist in particular circumstances when the requirement is acceptable or even useful, however the full implications should be understoon and the case carefully weighed before choosing to not to conform to the requirement as described.</t>
    </r>
  </si>
  <si>
    <r>
      <rPr>
        <b/>
        <sz val="10"/>
        <rFont val="Arial"/>
      </rPr>
      <t xml:space="preserve">MAY </t>
    </r>
    <r>
      <rPr>
        <sz val="10"/>
        <color rgb="FF000000"/>
        <rFont val="Arial"/>
      </rPr>
      <t>means the requirement is discretionary but recommended.</t>
    </r>
  </si>
  <si>
    <t>Public Sector Profile Atomis Processes Normative Core</t>
  </si>
  <si>
    <t>CIOSC Standard</t>
  </si>
  <si>
    <t>ID</t>
  </si>
  <si>
    <t>Atomic Process</t>
  </si>
  <si>
    <t>Process Description</t>
  </si>
  <si>
    <t>Input State</t>
  </si>
  <si>
    <t>Output State</t>
  </si>
  <si>
    <t>Outcomes</t>
  </si>
  <si>
    <t>Activites and Tasks</t>
  </si>
  <si>
    <t>Discovery Questions</t>
  </si>
  <si>
    <t>Additonal Guidance</t>
  </si>
  <si>
    <t>IDSP</t>
  </si>
  <si>
    <t>Identity Service Provider</t>
  </si>
  <si>
    <t>General requirements for identity service provider</t>
  </si>
  <si>
    <t>TBD</t>
  </si>
  <si>
    <t>Who is responsible for the program?
Are there one or serveral ministries, departments, agencies, commericial providers involved? 
Who are they and what to they do?</t>
  </si>
  <si>
    <t>IIDE</t>
  </si>
  <si>
    <t>Identity Information Determination</t>
  </si>
  <si>
    <t>Identity Information Determination is the process of determining the identity context, the identity information requirements, and the identifier.</t>
  </si>
  <si>
    <r>
      <rPr>
        <b/>
        <sz val="10"/>
        <rFont val="Arial"/>
      </rPr>
      <t>No Determination Made:</t>
    </r>
    <r>
      <rPr>
        <sz val="10"/>
        <color rgb="FF000000"/>
        <rFont val="Arial"/>
      </rPr>
      <t xml:space="preserve"> The identity context, the identity information requirements, and the identifier have not been determined
</t>
    </r>
  </si>
  <si>
    <r>
      <rPr>
        <b/>
        <sz val="10"/>
        <rFont val="Arial"/>
      </rPr>
      <t>Determination Made:</t>
    </r>
    <r>
      <rPr>
        <sz val="10"/>
        <color rgb="FF000000"/>
        <rFont val="Arial"/>
      </rPr>
      <t xml:space="preserve">  The identity context, the identity information requirements, and the identifier have been determined</t>
    </r>
  </si>
  <si>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</si>
  <si>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</si>
  <si>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</si>
  <si>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</si>
  <si>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</si>
  <si>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 xml:space="preserve">Identity Evidence Determination is the process of determining the acceptable evidence of identity (whether physical or electronic).
</t>
  </si>
  <si>
    <r>
      <rPr>
        <b/>
        <sz val="10"/>
        <rFont val="Arial"/>
      </rPr>
      <t>No Determination Made:</t>
    </r>
    <r>
      <rPr>
        <sz val="10"/>
        <color rgb="FF000000"/>
        <rFont val="Arial"/>
      </rPr>
      <t xml:space="preserve">  The acceptable evidence of identity has not been determined
</t>
    </r>
  </si>
  <si>
    <r>
      <rPr>
        <b/>
        <sz val="10"/>
        <rFont val="Arial"/>
      </rPr>
      <t>Determination Made:</t>
    </r>
    <r>
      <rPr>
        <sz val="10"/>
        <color rgb="FF000000"/>
        <rFont val="Arial"/>
      </rPr>
      <t xml:space="preserve"> The acceptable evidence of identity has been determined
</t>
    </r>
  </si>
  <si>
    <t>As a result of the successful implementation of the Identity Evidence Determination process, the evidence of identity has been determined to be acceptable.</t>
  </si>
  <si>
    <t>The organization shall define its processes for Identity Resolution and Identity Evidence Validation  to meet the Identity Evidence Determination</t>
  </si>
  <si>
    <t>What are the acceptable documents to be used as evidence?
What else do you allow or accept as evidence?
Is it just for identity, or for other purposes as well?</t>
  </si>
  <si>
    <t>IDRE</t>
  </si>
  <si>
    <t>Identity Resolution</t>
  </si>
  <si>
    <t>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t>
  </si>
  <si>
    <r>
      <rPr>
        <b/>
        <sz val="10"/>
        <rFont val="Arial"/>
      </rPr>
      <t>Identity Information:</t>
    </r>
    <r>
      <rPr>
        <sz val="10"/>
        <color rgb="FF000000"/>
        <rFont val="Arial"/>
      </rPr>
      <t xml:space="preserve"> The identity information may or may not be unique to one and only one Subject
</t>
    </r>
  </si>
  <si>
    <r>
      <rPr>
        <b/>
        <sz val="10"/>
        <rFont val="Arial"/>
      </rPr>
      <t>Unique identity information:</t>
    </r>
    <r>
      <rPr>
        <sz val="10"/>
        <color rgb="FF000000"/>
        <rFont val="Arial"/>
      </rPr>
      <t xml:space="preserve"> The identity information is unique to one and only one Subject 
</t>
    </r>
  </si>
  <si>
    <t xml:space="preserve">As a result of the successful implementation of the Identity Resolution process, identity information is unique to one and only one Subject. </t>
  </si>
  <si>
    <t>The organization shall define its Identity Resolution requirements for a subject or an organization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</si>
  <si>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</si>
  <si>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</si>
  <si>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</si>
  <si>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Identity Establishment is the process of creating a record of identity of a Subject within a program/service population that may be relied on by others for subsequent programs, services, and activities.</t>
  </si>
  <si>
    <r>
      <rPr>
        <b/>
        <sz val="10"/>
        <rFont val="Arial"/>
      </rPr>
      <t>No Record of Identity:</t>
    </r>
    <r>
      <rPr>
        <sz val="10"/>
        <color rgb="FF000000"/>
        <rFont val="Arial"/>
      </rPr>
      <t xml:space="preserve"> No record of identity exists
</t>
    </r>
  </si>
  <si>
    <r>
      <rPr>
        <b/>
        <sz val="10"/>
        <rFont val="Arial"/>
      </rPr>
      <t>Record of identity:</t>
    </r>
    <r>
      <rPr>
        <sz val="10"/>
        <color rgb="FF000000"/>
        <rFont val="Arial"/>
      </rPr>
      <t xml:space="preserve"> A record of identity exists
</t>
    </r>
  </si>
  <si>
    <t>As a result of the successful implementation of the Identity Establishment process, a unique record of identity for a subject exists.</t>
  </si>
  <si>
    <t xml:space="preserve">The organization shall  define its Identity Establishment process  such that  each subject of its service population has its own identity record; that identifiers for each Identity record are unique and not reused; and that changes to its Identity Maintenance process are linked to it. </t>
  </si>
  <si>
    <t>Where is your authoritative record of identity stored?
Who is responsible for maintaining these records?</t>
  </si>
  <si>
    <t>IDVA</t>
  </si>
  <si>
    <t>Identity Information Validation</t>
  </si>
  <si>
    <t xml:space="preserve">Identity Information Validation is the process of confirming the accuracy of identity information about a Subject as established by the Issuer. </t>
  </si>
  <si>
    <r>
      <rPr>
        <b/>
        <sz val="10"/>
        <rFont val="Arial"/>
      </rPr>
      <t xml:space="preserve">Unconfirmed identity information: </t>
    </r>
    <r>
      <rPr>
        <sz val="10"/>
        <color rgb="FF000000"/>
        <rFont val="Arial"/>
      </rPr>
      <t xml:space="preserve"> The identity information has not been confirmed with the Issuer
</t>
    </r>
  </si>
  <si>
    <r>
      <rPr>
        <b/>
        <sz val="10"/>
        <rFont val="Arial"/>
      </rPr>
      <t>Confirmed Identity Information:</t>
    </r>
    <r>
      <rPr>
        <sz val="10"/>
        <color rgb="FF000000"/>
        <rFont val="Arial"/>
      </rPr>
      <t xml:space="preserve"> The identity information has been confirmed with the Issuer</t>
    </r>
  </si>
  <si>
    <t>As a result of the successful implementation of the Identity Information Validation process, the identity information has been confirmed with the Issuer.</t>
  </si>
  <si>
    <t>The organization shall define its processes for Identity Evidence Validation, Identity  Maintenance, Credential Issuance, Credential Verification, Credential Recovery and Consent Revocation to meet the Identity Information Validation Outcomes i</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</si>
  <si>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</si>
  <si>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IDVE</t>
  </si>
  <si>
    <t>Identity Verification</t>
  </si>
  <si>
    <t>Identity Verification is the process of confirming that the identity information is under the control of the Subject. It should be noted that this process may use personal information or organizational information that is not related to identity.</t>
  </si>
  <si>
    <r>
      <rPr>
        <b/>
        <sz val="10"/>
        <rFont val="Arial"/>
      </rPr>
      <t xml:space="preserve">Unverified Control: </t>
    </r>
    <r>
      <rPr>
        <sz val="10"/>
        <color rgb="FF000000"/>
        <rFont val="Arial"/>
      </rPr>
      <t>The identity information has not been verified as being under the control of the Subject</t>
    </r>
  </si>
  <si>
    <r>
      <rPr>
        <b/>
        <sz val="10"/>
        <rFont val="Arial"/>
      </rPr>
      <t xml:space="preserve">Verified Control: </t>
    </r>
    <r>
      <rPr>
        <sz val="10"/>
        <color rgb="FF000000"/>
        <rFont val="Arial"/>
      </rPr>
      <t>The identity information has been verified as being under the control of the Subject</t>
    </r>
  </si>
  <si>
    <t>As a result of the successful implementation of the Identity Verification process, the identity information has been verified as being under the control of the holder.</t>
  </si>
  <si>
    <t>The organization shall  define its processes for Identity Maintenance,  Identity Presentation, Identity Linking, Credential Verification and Identity-Credential Binding to meet the Identity Verification Outcomes</t>
  </si>
  <si>
    <t>How do you ensure that users are claiming their own information (not others as impostors)
Reliable methods to verify: Knowledge-Based Confirmation, Physical Possession,...</t>
  </si>
  <si>
    <t>IDVL</t>
  </si>
  <si>
    <t>Identity Evidence Validation</t>
  </si>
  <si>
    <t xml:space="preserve">Identity Evidence Validation is the process of confirming that the evidence of identity presented (whether physical or electronic) is acceptable. </t>
  </si>
  <si>
    <r>
      <rPr>
        <b/>
        <sz val="10"/>
        <rFont val="Arial"/>
      </rPr>
      <t>Unconfirmed Identity Evidence:</t>
    </r>
    <r>
      <rPr>
        <sz val="10"/>
        <color rgb="FF000000"/>
        <rFont val="Arial"/>
      </rPr>
      <t xml:space="preserve"> The evidence of identity has not been confirmed as being acceptable</t>
    </r>
  </si>
  <si>
    <r>
      <rPr>
        <b/>
        <sz val="10"/>
        <rFont val="Arial"/>
      </rPr>
      <t>Confirmed Identity Evidence:</t>
    </r>
    <r>
      <rPr>
        <sz val="10"/>
        <color rgb="FF000000"/>
        <rFont val="Arial"/>
      </rPr>
      <t xml:space="preserve"> The evidence of identity has been confirmed as being acceptable</t>
    </r>
  </si>
  <si>
    <t>As a result of the successful implementation of the Identity Evidence Validation process, the evidence of identity has been confirmed as admissible.</t>
  </si>
  <si>
    <t>The organization shall define its processes for Identity Resolution, Identity Establishment, Identity Verification, and Identity Evidence Determination to meet the Identity Evidence Validation Outcomes</t>
  </si>
  <si>
    <t>IDCT</t>
  </si>
  <si>
    <t>Identity Continuity</t>
  </si>
  <si>
    <t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
</t>
  </si>
  <si>
    <r>
      <rPr>
        <b/>
        <sz val="10"/>
        <rFont val="Arial"/>
      </rPr>
      <t>Periodic Presence:</t>
    </r>
    <r>
      <rPr>
        <sz val="10"/>
        <color rgb="FF000000"/>
        <rFont val="Arial"/>
      </rPr>
      <t xml:space="preserve"> The identity exists sporadically and often only in association with a vital event or a business event (e.g., birth, death, bankruptcy) </t>
    </r>
  </si>
  <si>
    <r>
      <rPr>
        <b/>
        <sz val="10"/>
        <rFont val="Arial"/>
      </rPr>
      <t>Continuous Presence:</t>
    </r>
    <r>
      <rPr>
        <sz val="10"/>
        <color rgb="FF000000"/>
        <rFont val="Arial"/>
      </rPr>
      <t xml:space="preserve"> The identity exists continuously over time in association with many transactions</t>
    </r>
  </si>
  <si>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</si>
  <si>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Presentation Outcomes</t>
  </si>
  <si>
    <t>Identity Liveness.</t>
  </si>
  <si>
    <t>IDMT</t>
  </si>
  <si>
    <t>Identity Maintenance</t>
  </si>
  <si>
    <t>Identity Maintenance is the process of ensuring that a Subject’s identity information is accurate, complete, and up-to-date.</t>
  </si>
  <si>
    <r>
      <rPr>
        <b/>
        <sz val="10"/>
        <rFont val="Arial"/>
      </rPr>
      <t xml:space="preserve">Identity Information: </t>
    </r>
    <r>
      <rPr>
        <sz val="10"/>
        <color rgb="FF000000"/>
        <rFont val="Arial"/>
      </rPr>
      <t xml:space="preserve">The identity information is not up-to-date </t>
    </r>
  </si>
  <si>
    <r>
      <rPr>
        <b/>
        <sz val="10"/>
        <rFont val="Arial"/>
      </rPr>
      <t>Updated Identity Information:</t>
    </r>
    <r>
      <rPr>
        <sz val="10"/>
        <color rgb="FF000000"/>
        <rFont val="Arial"/>
      </rPr>
      <t xml:space="preserve"> The identity information is up-to-date</t>
    </r>
  </si>
  <si>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</si>
  <si>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Identity- Credential Binding, Credential Verification, Credential Suspension, Credential Revocation, Consent Expiration and Consent Revocation Process to meet the Identity Maintenance Outcomes</t>
  </si>
  <si>
    <t>IDLK</t>
  </si>
  <si>
    <t>Identity Linking</t>
  </si>
  <si>
    <t>Identity Linking is the process of mapping two or more identifiers to the same Subject.</t>
  </si>
  <si>
    <r>
      <rPr>
        <b/>
        <sz val="10"/>
        <rFont val="Arial"/>
      </rPr>
      <t>Unlinked Identifier:</t>
    </r>
    <r>
      <rPr>
        <sz val="10"/>
        <color rgb="FF000000"/>
        <rFont val="Arial"/>
      </rPr>
      <t xml:space="preserve"> The identifier is not associated with another identifier of the same Subject</t>
    </r>
  </si>
  <si>
    <r>
      <rPr>
        <b/>
        <sz val="10"/>
        <rFont val="Arial"/>
      </rPr>
      <t>Linked Identifier:</t>
    </r>
    <r>
      <rPr>
        <sz val="10"/>
        <color rgb="FF000000"/>
        <rFont val="Arial"/>
      </rPr>
      <t xml:space="preserve"> The identifier is associated with one or more other identifiers of the same Subject</t>
    </r>
  </si>
  <si>
    <t>As a result of the successful implementation of the Identity Linking process, the identifier is associated with one or more other identifiers.</t>
  </si>
  <si>
    <t xml:space="preserve">The organization shall define its processes for Identity Resolution, Identity Information Validation, Identity Maintenance, Identity Evidence Validation, Identity Presentation and Identity-Credential Binding to meet the Identity Linking </t>
  </si>
  <si>
    <t>CRSP</t>
  </si>
  <si>
    <t>Credential Service Provider</t>
  </si>
  <si>
    <t>General requirements for credential service provider</t>
  </si>
  <si>
    <t>CIDB</t>
  </si>
  <si>
    <t>Credential-Identity Binding</t>
  </si>
  <si>
    <t>Credential-Identity Binding is the process of asserting one or more Claims about one or more Subjects.</t>
  </si>
  <si>
    <r>
      <rPr>
        <b/>
        <sz val="10"/>
        <rFont val="Arial"/>
      </rPr>
      <t>No Claim:</t>
    </r>
    <r>
      <rPr>
        <sz val="10"/>
        <color rgb="FF000000"/>
        <rFont val="Arial"/>
      </rPr>
      <t xml:space="preserve"> No claim exists</t>
    </r>
  </si>
  <si>
    <r>
      <rPr>
        <b/>
        <sz val="10"/>
        <rFont val="Arial"/>
      </rPr>
      <t>Asserted Claim:</t>
    </r>
    <r>
      <rPr>
        <sz val="10"/>
        <color rgb="FF000000"/>
        <rFont val="Arial"/>
      </rPr>
      <t xml:space="preserve"> One or more asserted claims has been associated with one or more Subjects</t>
    </r>
  </si>
  <si>
    <t xml:space="preserve">As a result of the successful implementation of the Credential-Identity Binding process, an issued credential has been uniquely associated with the Claims about one or more Subjects
</t>
  </si>
  <si>
    <t>The organization shall define its processes for Identity Linking, Identity Verification, Identity Evidence Determination, Identity Presentation, Credential Suspension, Credential Recovery and Credential Revocation  to meet the Identity-Credential Binding Outcomes</t>
  </si>
  <si>
    <t>CRIS</t>
  </si>
  <si>
    <t>Credential Issuance</t>
  </si>
  <si>
    <t>Credential Issuance is the process of creating a Credential from a set of Claims and assigning the Credential to a Holder.</t>
  </si>
  <si>
    <r>
      <rPr>
        <b/>
        <sz val="10"/>
        <rFont val="Arial"/>
      </rPr>
      <t>Asserted Claim:</t>
    </r>
    <r>
      <rPr>
        <sz val="10"/>
        <color rgb="FF000000"/>
        <rFont val="Arial"/>
      </rPr>
      <t xml:space="preserve"> One or more asserted claims has been associated with one or more Subjects</t>
    </r>
  </si>
  <si>
    <r>
      <rPr>
        <b/>
        <sz val="10"/>
        <rFont val="Arial"/>
      </rPr>
      <t>Issued Credential:</t>
    </r>
    <r>
      <rPr>
        <sz val="10"/>
        <color rgb="FF000000"/>
        <rFont val="Arial"/>
      </rPr>
      <t xml:space="preserve"> A credential has been assigned to a Holder </t>
    </r>
  </si>
  <si>
    <t>As a result of the successful implementation of the Credential Issuance process, a unique credential has been assigned to the holder.</t>
  </si>
  <si>
    <t>The organization shall define its processes for Credential Issuance, Identity Presentation, Identity Linking, Identity-Credential Binding and Credential – Authenticator Binding to meet the Credential Issuance Outcomes</t>
  </si>
  <si>
    <t>CRAB</t>
  </si>
  <si>
    <t>Credential-Authenticator Binding</t>
  </si>
  <si>
    <t>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</si>
  <si>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sz val="10"/>
        <rFont val="Arial"/>
      </rPr>
      <t>Issued Credential:</t>
    </r>
    <r>
      <rPr>
        <sz val="10"/>
        <color rgb="FF000000"/>
        <rFont val="Arial"/>
      </rPr>
      <t xml:space="preserve"> A credential has been assigned to a Holder</t>
    </r>
  </si>
  <si>
    <r>
      <rPr>
        <b/>
        <sz val="10"/>
        <rFont val="Arial"/>
      </rPr>
      <t>Authenticator Bound Credential:</t>
    </r>
    <r>
      <rPr>
        <sz val="10"/>
        <color rgb="FF000000"/>
        <rFont val="Arial"/>
      </rPr>
      <t xml:space="preserve"> An issued credential has been associated with one or more authenticators</t>
    </r>
  </si>
  <si>
    <t>As a result of the successful implementation of the Credential-Authenticator Binding process, an issued credential has been associated with one or more authenticators</t>
  </si>
  <si>
    <t>The organization shall define its processes for Identity-Credential Binding, Credential Suspension, Credential Suspension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</si>
  <si>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</si>
  <si>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</si>
  <si>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</si>
  <si>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r>
      <rPr>
        <b/>
        <sz val="10"/>
        <rFont val="Arial"/>
      </rPr>
      <t>Authenticator Bound Credential:</t>
    </r>
    <r>
      <rPr>
        <sz val="10"/>
        <color rgb="FF000000"/>
        <rFont val="Arial"/>
      </rPr>
      <t xml:space="preserve"> An issued credential has been associated with one or more authenticators</t>
    </r>
  </si>
  <si>
    <r>
      <rPr>
        <b/>
        <sz val="10"/>
        <rFont val="Arial"/>
      </rPr>
      <t xml:space="preserve">Validated Credential: </t>
    </r>
    <r>
      <rPr>
        <sz val="10"/>
        <color rgb="FF000000"/>
        <rFont val="Arial"/>
      </rPr>
      <t>The issued credential is valid</t>
    </r>
  </si>
  <si>
    <t>As a result of the successful implementation of the Credential Validation process, the issued credential is valid.</t>
  </si>
  <si>
    <t>The organization shall define its processes for Identity-Credential Binding, Credential Issuance, Credential Verification, Identity Presentation,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</si>
  <si>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</si>
  <si>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</si>
  <si>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</si>
  <si>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sz val="10"/>
        <rFont val="Arial"/>
      </rPr>
      <t>Authenticator Bound Credential:</t>
    </r>
    <r>
      <rPr>
        <sz val="10"/>
        <color rgb="FF000000"/>
        <rFont val="Arial"/>
      </rPr>
      <t xml:space="preserve"> An issued credential has been associated with one or more authenticators</t>
    </r>
  </si>
  <si>
    <r>
      <rPr>
        <b/>
        <sz val="10"/>
        <rFont val="Arial"/>
      </rPr>
      <t xml:space="preserve">Verified Credential: </t>
    </r>
    <r>
      <rPr>
        <sz val="10"/>
        <color rgb="FF000000"/>
        <rFont val="Arial"/>
      </rPr>
      <t>The Holder has proven control of the issued credential</t>
    </r>
  </si>
  <si>
    <t xml:space="preserve">As a result of the successful implementation of the Credential Verification process, the Holder has proven control of the issued credential. </t>
  </si>
  <si>
    <t>The organization shall define its processes for Identity-Credential Binding, Credential Issuance, Credential Validation, Identity Presentation, Credential Suspension, Credential Recovery and Credential Revocation to meet the Credential Verification Outcomes</t>
  </si>
  <si>
    <t>CRMA</t>
  </si>
  <si>
    <t>Credential Maintenance</t>
  </si>
  <si>
    <t>Credential Maintenance is the process of updating the credential attributes (e.g., expiry date, scope of service, permissions) of an issued credential.</t>
  </si>
  <si>
    <r>
      <rPr>
        <b/>
        <sz val="10"/>
        <rFont val="Arial"/>
      </rPr>
      <t>Issued Credential:</t>
    </r>
    <r>
      <rPr>
        <sz val="10"/>
        <color rgb="FF000000"/>
        <rFont val="Arial"/>
      </rPr>
      <t xml:space="preserve"> A credential has been assigned to a Holder</t>
    </r>
  </si>
  <si>
    <r>
      <rPr>
        <b/>
        <sz val="10"/>
        <rFont val="Arial"/>
      </rPr>
      <t xml:space="preserve">Updated Issued Credential: </t>
    </r>
    <r>
      <rPr>
        <sz val="10"/>
        <color rgb="FF000000"/>
        <rFont val="Arial"/>
      </rPr>
      <t>The issued credential has been updated</t>
    </r>
  </si>
  <si>
    <t>CRSU</t>
  </si>
  <si>
    <t>Credential Suspension</t>
  </si>
  <si>
    <t xml:space="preserve">Credential Suspension is the process of transforming an issued credential into a suspended credential by flagging the issued credential as temporarily unusable. </t>
  </si>
  <si>
    <r>
      <rPr>
        <b/>
        <sz val="10"/>
        <rFont val="Arial"/>
      </rPr>
      <t xml:space="preserve">Issued Credential: </t>
    </r>
    <r>
      <rPr>
        <sz val="10"/>
        <color rgb="FF000000"/>
        <rFont val="Arial"/>
      </rPr>
      <t>A credential has been assigned to a Holder</t>
    </r>
  </si>
  <si>
    <r>
      <rPr>
        <b/>
        <sz val="10"/>
        <rFont val="Arial"/>
      </rPr>
      <t xml:space="preserve">Suspended Credential: </t>
    </r>
    <r>
      <rPr>
        <sz val="10"/>
        <color rgb="FF000000"/>
        <rFont val="Arial"/>
      </rPr>
      <t xml:space="preserve">The Holder is not able to use the credential </t>
    </r>
  </si>
  <si>
    <t>As a result of the successful implementation of the Credential Suspension process, the Holder is not able to use the credential.</t>
  </si>
  <si>
    <t>The organization shall define its processes for Identity-Credential Binding, Credential Verification, Credential- Authenticator Binding and Credential Revocation to meet the Credential Suspension Outcomes</t>
  </si>
  <si>
    <t>CRCV</t>
  </si>
  <si>
    <t>Credential Recovery</t>
  </si>
  <si>
    <t>Credential Recovery is the process of transforming a suspended credential back to a usable state (i.e., an issued credential).</t>
  </si>
  <si>
    <r>
      <rPr>
        <b/>
        <sz val="10"/>
        <rFont val="Arial"/>
      </rPr>
      <t xml:space="preserve">Suspended Credential: </t>
    </r>
    <r>
      <rPr>
        <sz val="10"/>
        <color rgb="FF000000"/>
        <rFont val="Arial"/>
      </rPr>
      <t>The Holder is not able to use the credential</t>
    </r>
  </si>
  <si>
    <r>
      <rPr>
        <b/>
        <sz val="10"/>
        <rFont val="Arial"/>
      </rPr>
      <t xml:space="preserve">Updated Issued Credential: </t>
    </r>
    <r>
      <rPr>
        <sz val="10"/>
        <color rgb="FF000000"/>
        <rFont val="Arial"/>
      </rPr>
      <t xml:space="preserve">The issued credential has been updated
</t>
    </r>
  </si>
  <si>
    <t>As a result of the successful implementation of the Credential Recovery process, a unique credential has been assigned to the holder.</t>
  </si>
  <si>
    <t>The organization shall define its processes for Identity-Credential Binding, Credential Verification, Credential- Authenticator Binding, Credential Suspension and Credential Revocation to meet the Credential Suspension Outcomes</t>
  </si>
  <si>
    <t>CRVK</t>
  </si>
  <si>
    <t>Credential Revocation</t>
  </si>
  <si>
    <t>Credential Revocation is the process of ensuring that an issued credential is permanently flagged as unusable.</t>
  </si>
  <si>
    <r>
      <rPr>
        <b/>
        <sz val="10"/>
        <rFont val="Arial"/>
      </rPr>
      <t>Issued Credential:</t>
    </r>
    <r>
      <rPr>
        <sz val="10"/>
        <color rgb="FF000000"/>
        <rFont val="Arial"/>
      </rPr>
      <t xml:space="preserve"> A credential has been assigned to a Holder</t>
    </r>
  </si>
  <si>
    <r>
      <rPr>
        <b/>
        <sz val="10"/>
        <rFont val="Arial"/>
      </rPr>
      <t xml:space="preserve">Revoked Credential: </t>
    </r>
    <r>
      <rPr>
        <sz val="10"/>
        <color rgb="FF000000"/>
        <rFont val="Arial"/>
      </rPr>
      <t>The Holder is not able to use the credential</t>
    </r>
  </si>
  <si>
    <t>As a result of the successful implementation of the Credential Revocation process, the holder is not able to use the credential.</t>
  </si>
  <si>
    <t xml:space="preserve">The organization shall define its processes for Credential Issuance, Identity- Credential Binding, Credential- Authenticator Binding, Credential Verification and Credential Recovery to meet the Credential Revocation Outcomes </t>
  </si>
  <si>
    <t>NCSP</t>
  </si>
  <si>
    <t>Notice and Consent Service Provider</t>
  </si>
  <si>
    <t>General requirements for Notice and Consent Service Provider</t>
  </si>
  <si>
    <t>NOFO</t>
  </si>
  <si>
    <t>Notice Formulation</t>
  </si>
  <si>
    <t>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t>
  </si>
  <si>
    <r>
      <rPr>
        <b/>
        <sz val="10"/>
        <rFont val="Arial"/>
      </rPr>
      <t>No Notice Statement:</t>
    </r>
    <r>
      <rPr>
        <sz val="10"/>
        <color rgb="FF000000"/>
        <rFont val="Arial"/>
      </rPr>
      <t xml:space="preserve"> No notice statement exists</t>
    </r>
  </si>
  <si>
    <r>
      <rPr>
        <b/>
        <sz val="10"/>
        <rFont val="Arial"/>
      </rPr>
      <t>Notice Statement:</t>
    </r>
    <r>
      <rPr>
        <sz val="10"/>
        <color rgb="FF000000"/>
        <rFont val="Arial"/>
      </rPr>
      <t xml:space="preserve"> A notice statement exists</t>
    </r>
  </si>
  <si>
    <t>As a result of the successful implementation of the Notice Formulation process, a notice statement exists.</t>
  </si>
  <si>
    <t>The organization shall produce a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under whose jurisdiction or authority the notice statement is issued; and
the rights of and process to revoke any consent given in whole or in part pursuant to such notice.</t>
  </si>
  <si>
    <t>NOPR</t>
  </si>
  <si>
    <t>Notice Presentation</t>
  </si>
  <si>
    <t>Notice Presentation is the process of presenting a notice statement to a person.</t>
  </si>
  <si>
    <r>
      <rPr>
        <b/>
        <sz val="10"/>
        <rFont val="Arial"/>
      </rPr>
      <t>Notice Statement:</t>
    </r>
    <r>
      <rPr>
        <sz val="10"/>
        <color rgb="FF000000"/>
        <rFont val="Arial"/>
      </rPr>
      <t xml:space="preserve"> A notice statement exists</t>
    </r>
  </si>
  <si>
    <r>
      <rPr>
        <b/>
        <sz val="10"/>
        <rFont val="Arial"/>
      </rPr>
      <t>Presented Notice Statement:</t>
    </r>
    <r>
      <rPr>
        <sz val="10"/>
        <color rgb="FF000000"/>
        <rFont val="Arial"/>
      </rPr>
      <t xml:space="preserve"> A notice statement has been
presented to a person</t>
    </r>
  </si>
  <si>
    <t>CORQ</t>
  </si>
  <si>
    <t>Consent Request</t>
  </si>
  <si>
    <t>Consent Request is the process of asking a person to agree to provide consent (“Yes”) or decline to provide consent (“No”) based on the contents of a presented notice statement, resulting in either a “yes” or “no” consent decision.</t>
  </si>
  <si>
    <r>
      <rPr>
        <b/>
        <sz val="10"/>
        <rFont val="Arial"/>
      </rPr>
      <t xml:space="preserve">Presented Notice Statement: </t>
    </r>
    <r>
      <rPr>
        <sz val="10"/>
        <color rgb="FF000000"/>
        <rFont val="Arial"/>
      </rPr>
      <t>A notice statement has been
presented to a person</t>
    </r>
  </si>
  <si>
    <r>
      <rPr>
        <b/>
        <sz val="10"/>
        <rFont val="Arial"/>
      </rPr>
      <t xml:space="preserve">Consent Decision: </t>
    </r>
    <r>
      <rPr>
        <sz val="10"/>
        <color rgb="FF000000"/>
        <rFont val="Arial"/>
      </rPr>
      <t>A consent decision exists</t>
    </r>
  </si>
  <si>
    <t>As a result of the successful implementation of the Consent Request process, a unique record of a consent decision exists</t>
  </si>
  <si>
    <t>The organization shall define its processes for Identity Evidence Validation, Notice Formulation, Consent Registration, Consent Review, Consent Renewal and Consent Expiration to meet the Consent Request Outcomes</t>
  </si>
  <si>
    <t>CORG</t>
  </si>
  <si>
    <t>Consent Registration</t>
  </si>
  <si>
    <t>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t>
  </si>
  <si>
    <r>
      <rPr>
        <b/>
        <sz val="10"/>
        <rFont val="Arial"/>
      </rPr>
      <t>Consent Decision:</t>
    </r>
    <r>
      <rPr>
        <sz val="10"/>
        <color rgb="FF000000"/>
        <rFont val="Arial"/>
      </rPr>
      <t xml:space="preserve"> A consent decision exists</t>
    </r>
  </si>
  <si>
    <r>
      <rPr>
        <b/>
        <sz val="10"/>
        <rFont val="Arial"/>
      </rPr>
      <t>Stored Consent Decision:</t>
    </r>
    <r>
      <rPr>
        <sz val="10"/>
        <color rgb="FF000000"/>
        <rFont val="Arial"/>
      </rPr>
      <t xml:space="preserve"> A stored consent decision exists</t>
    </r>
  </si>
  <si>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</si>
  <si>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notice statement that was presented;
 the ‘Yes’ or ‘No’ outcome and date of the Consent decision;
the date and time that the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</si>
  <si>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CORV</t>
  </si>
  <si>
    <t>Consent Review</t>
  </si>
  <si>
    <t>Consent Review is the process of making the details of a stored consent decision visible to the person who provided the consent.</t>
  </si>
  <si>
    <r>
      <rPr>
        <b/>
        <sz val="10"/>
        <rFont val="Arial"/>
      </rPr>
      <t>Stored Consent Decision</t>
    </r>
    <r>
      <rPr>
        <sz val="10"/>
        <color rgb="FF000000"/>
        <rFont val="Arial"/>
      </rPr>
      <t>: A stored consent decision exists</t>
    </r>
  </si>
  <si>
    <r>
      <rPr>
        <b/>
        <sz val="10"/>
        <rFont val="Arial"/>
      </rPr>
      <t>Stored Consent Decision:</t>
    </r>
    <r>
      <rPr>
        <sz val="10"/>
        <color rgb="FF000000"/>
        <rFont val="Arial"/>
      </rPr>
      <t xml:space="preserve"> A stored consent decision exists</t>
    </r>
  </si>
  <si>
    <t>As a result of the successful implementation of the Consent Review process, a stored consent decision exists.</t>
  </si>
  <si>
    <t>The organization shall define its Consent Review Process to expose the minimal data required to confirm the ‘Yes’ or ‘No’ decision of the subject to the notice presented, together with a copy of the notice for which the consent decision was given. Where the authorized reviewer is part of a federation trust framework, a record of such inquiry shall also be retained as part of the processes for Identity Evidence Validation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</si>
  <si>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</si>
  <si>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</si>
  <si>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of a “yes” consent decision by means of increasing an expiration date limit.</t>
  </si>
  <si>
    <r>
      <rPr>
        <b/>
        <sz val="10"/>
        <rFont val="Arial"/>
      </rPr>
      <t>Stored Consent Decision</t>
    </r>
    <r>
      <rPr>
        <sz val="10"/>
        <color rgb="FF000000"/>
        <rFont val="Arial"/>
      </rPr>
      <t>: A stored consent decision exists</t>
    </r>
  </si>
  <si>
    <r>
      <rPr>
        <b/>
        <sz val="10"/>
        <rFont val="Arial"/>
      </rPr>
      <t>Updated Consent Decision:</t>
    </r>
    <r>
      <rPr>
        <sz val="10"/>
        <color rgb="FF000000"/>
        <rFont val="Arial"/>
      </rPr>
      <t xml:space="preserve"> A stored consent decision has been updated</t>
    </r>
  </si>
  <si>
    <t>As a result of the successful implementation of the Consent Renewal process, a stored consent decision exists.</t>
  </si>
  <si>
    <t>The organization shall define its processes for Identity Evidence Validation,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</si>
  <si>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</si>
  <si>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</si>
  <si>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</si>
  <si>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r>
      <rPr>
        <b/>
        <sz val="10"/>
        <rFont val="Arial"/>
      </rPr>
      <t>Stored Consent Decision</t>
    </r>
    <r>
      <rPr>
        <sz val="10"/>
        <color rgb="FF000000"/>
        <rFont val="Arial"/>
      </rPr>
      <t>: A stored consent decision exists</t>
    </r>
  </si>
  <si>
    <r>
      <rPr>
        <b/>
        <sz val="10"/>
        <rFont val="Arial"/>
      </rPr>
      <t xml:space="preserve">Updated Consent Decision: </t>
    </r>
    <r>
      <rPr>
        <sz val="10"/>
        <color rgb="FF000000"/>
        <rFont val="Arial"/>
      </rPr>
      <t>A stored consent decision has been updated</t>
    </r>
  </si>
  <si>
    <t>As a result of the successful implementation of the Consent Expiration process, a stored consent decision exists.</t>
  </si>
  <si>
    <t>The organization shall define its processes for Identity Evidence Validation, Notice Formulation, Consent Request, Consent Registration, Consent Review and Consent Renewal to meet the Consent Expiration Outcomes</t>
  </si>
  <si>
    <t>CORK</t>
  </si>
  <si>
    <t>Consent Revocation</t>
  </si>
  <si>
    <t>Consent Revocation is the process of suspending the validity of a “yes” consent decision as a result of an explicit withdrawal of consent by the person (i.e., a “yes” consent decision is converted into a “no” consent decision).</t>
  </si>
  <si>
    <r>
      <rPr>
        <b/>
        <sz val="10"/>
        <rFont val="Arial"/>
      </rPr>
      <t>Stored Consent Decision</t>
    </r>
    <r>
      <rPr>
        <sz val="10"/>
        <color rgb="FF000000"/>
        <rFont val="Arial"/>
      </rPr>
      <t>: A stored consent decision exists</t>
    </r>
  </si>
  <si>
    <r>
      <rPr>
        <b/>
        <sz val="10"/>
        <rFont val="Arial"/>
      </rPr>
      <t xml:space="preserve">Updated Consent Decision: </t>
    </r>
    <r>
      <rPr>
        <sz val="10"/>
        <color rgb="FF000000"/>
        <rFont val="Arial"/>
      </rPr>
      <t>A stored consent decision has been updated</t>
    </r>
  </si>
  <si>
    <t>As a result of the successful implementation of the Consent Revocation process, a stored consent decision exists.</t>
  </si>
  <si>
    <t>The organization shall define its processes for Identity Evidence Validation, Notice Formulation, Consent Request, Consent Registration, Consent Review and Consent Expiration to meet the Consent Revocation Outcomes</t>
  </si>
  <si>
    <t>SGCR</t>
  </si>
  <si>
    <t>Signature Creation</t>
  </si>
  <si>
    <t>Signature Creation is the process of creating a signature.</t>
  </si>
  <si>
    <r>
      <rPr>
        <b/>
        <sz val="10"/>
        <rFont val="Arial"/>
      </rPr>
      <t>No Signature:</t>
    </r>
    <r>
      <rPr>
        <sz val="10"/>
        <color rgb="FF000000"/>
        <rFont val="Arial"/>
      </rPr>
      <t xml:space="preserve"> No signature exists</t>
    </r>
  </si>
  <si>
    <r>
      <rPr>
        <b/>
        <sz val="10"/>
        <rFont val="Arial"/>
      </rPr>
      <t>Signature:</t>
    </r>
    <r>
      <rPr>
        <sz val="10"/>
        <color rgb="FF000000"/>
        <rFont val="Arial"/>
      </rPr>
      <t xml:space="preserve"> A signature exists</t>
    </r>
  </si>
  <si>
    <t>SGCK</t>
  </si>
  <si>
    <t>Signature Checking</t>
  </si>
  <si>
    <t xml:space="preserve">Signature Checking is the process of confirming that the signature is valid.  </t>
  </si>
  <si>
    <r>
      <rPr>
        <b/>
        <sz val="10"/>
        <rFont val="Arial"/>
      </rPr>
      <t>Signature:</t>
    </r>
    <r>
      <rPr>
        <sz val="10"/>
        <color rgb="FF000000"/>
        <rFont val="Arial"/>
      </rPr>
      <t xml:space="preserve"> A signature exists</t>
    </r>
  </si>
  <si>
    <r>
      <rPr>
        <b/>
        <sz val="10"/>
        <rFont val="Arial"/>
      </rPr>
      <t>Checked Signature:</t>
    </r>
    <r>
      <rPr>
        <sz val="10"/>
        <color rgb="FF000000"/>
        <rFont val="Arial"/>
      </rPr>
      <t xml:space="preserve"> The signature is valid</t>
    </r>
  </si>
  <si>
    <t>X-REF</t>
  </si>
  <si>
    <t>PCTF Version 1.1</t>
  </si>
  <si>
    <t>PCTF Version 1.0</t>
  </si>
  <si>
    <t>PCTF-Alpha</t>
  </si>
  <si>
    <t>TFEC/OTHER</t>
  </si>
  <si>
    <t>eIDAS</t>
  </si>
  <si>
    <t>NIST</t>
  </si>
  <si>
    <t>FATF</t>
  </si>
  <si>
    <t>Qualifier(s)</t>
  </si>
  <si>
    <t>Conformance Criteria</t>
  </si>
  <si>
    <t>Assessor's Comments</t>
  </si>
  <si>
    <t>Assessment</t>
  </si>
  <si>
    <t>ACCEPT Conditions or Observations</t>
  </si>
  <si>
    <t>IDSP.1</t>
  </si>
  <si>
    <t>IDSP-1</t>
  </si>
  <si>
    <t>VP-BASE-1</t>
  </si>
  <si>
    <t>L1, L2, L3</t>
  </si>
  <si>
    <t>The responsible organization MUST provide an overall description of the program or service, including:
 Type and nature of program or service;
 Intended recipients of program or service;
 Approximate size, characteristics and composition of the client population;</t>
  </si>
  <si>
    <t>IDSP.2</t>
  </si>
  <si>
    <t>IDSP-2</t>
  </si>
  <si>
    <t>VP-BASE-2</t>
  </si>
  <si>
    <t>The responsible organization MUST specify its mandate and authority as these relate to the identification of individuals</t>
  </si>
  <si>
    <t>IDSP.3</t>
  </si>
  <si>
    <t>IDSP-3</t>
  </si>
  <si>
    <t>VP-BASE-7</t>
  </si>
  <si>
    <t>VP-BASE-6</t>
  </si>
  <si>
    <t>The responsible organization SHALL provide individuals with written notice that any false or misleading statements may result in violation of terms or conditions.</t>
  </si>
  <si>
    <t>IDSP.4</t>
  </si>
  <si>
    <t>IDSP-4</t>
  </si>
  <si>
    <t>VP-BASE-5</t>
  </si>
  <si>
    <t>The responsible organization MUST make sure that information is collected under relevant law or legal authority 
If the responsible organization relies on or supports another organization for carrying out the identity establishment process a written agreement must be in place.</t>
  </si>
  <si>
    <t>IDSP.5</t>
  </si>
  <si>
    <t>IDSP-5</t>
  </si>
  <si>
    <t>VP-BASE-8</t>
  </si>
  <si>
    <t>A responsible organization MAY rely on another organization to carry out a trusted process subject to this conformance criteria. If this is the case responsible organization MUST:
 Provide documentation on written agreement for the arrangement in effect; AND
 Provide documentation on the approved conformance Criteria assessment;</t>
  </si>
  <si>
    <t>IDSP.6</t>
  </si>
  <si>
    <t>IDSP-6</t>
  </si>
  <si>
    <t>VP-BASE-3</t>
  </si>
  <si>
    <t>L1</t>
  </si>
  <si>
    <t>The responsible organization SHOULD be a registered public or private entity (department, proprietorship, corporation, association, etc.)</t>
  </si>
  <si>
    <t>IDSP.7</t>
  </si>
  <si>
    <t>IDSP-7</t>
  </si>
  <si>
    <t>VP-BASE-4</t>
  </si>
  <si>
    <t>L2</t>
  </si>
  <si>
    <t>The responsible organization MUST be a registered entity (e.g., department, proprietorship, corporation, association, regulated entity, etc.)</t>
  </si>
  <si>
    <t>IDSP.8</t>
  </si>
  <si>
    <t>IDSP-8 [L3]</t>
  </si>
  <si>
    <t>VP-BASE-5 [L3]</t>
  </si>
  <si>
    <t>FID</t>
  </si>
  <si>
    <t>The responsible organization MUST be a department, agency or registrar operating under the authority of a Canadian federal, provincial, or territorial government.</t>
  </si>
  <si>
    <t>IDSP.9</t>
  </si>
  <si>
    <t>IDSP-9</t>
  </si>
  <si>
    <t>VP-BASE-9</t>
  </si>
  <si>
    <t>If cases involve children, minors, and other vulnerable individuals, the responsible organization MUST: 
 Have in place additional safeguards, compensating factors, or a documented exception process to reduce risk and to initiate interventions, as appropriate.
 Confirm that the applicant (for example, a parent or guardian) has the legal authority to carry out a request or obtain a service on behalf of the child, minor, or other vulnerable individuals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</si>
  <si>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</si>
  <si>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</si>
  <si>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</si>
  <si>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</si>
  <si>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</si>
  <si>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</si>
  <si>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 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</si>
  <si>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</si>
  <si>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</si>
  <si>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</si>
  <si>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</si>
  <si>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</si>
  <si>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</si>
  <si>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</si>
  <si>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</si>
  <si>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4</t>
  </si>
  <si>
    <t>Facilities used for providing the service ensure that access to areas holding or processing personal, cryptographic or other sensitive information is limited to authorised staff or subcontractors.</t>
  </si>
  <si>
    <t>[A:4.2] 1</t>
  </si>
  <si>
    <t>GEN</t>
  </si>
  <si>
    <t xml:space="preserve">Identity proofing SHALL NOT be performed to determine suitability or entitlement to gain access to services or benefits.
</t>
  </si>
  <si>
    <t>IIDE.1</t>
  </si>
  <si>
    <t>Uniqueness: The uniqueness requirement ensures that individuals can be distinguished from one another</t>
  </si>
  <si>
    <t>IIDE.2</t>
  </si>
  <si>
    <t>specifying the identity context of a given program or service:
Intended recipient of a service. Recipients may be external to the federal government (for example, citizens, businesses, non-Canadians, non-profit organizations), or internal to the federal government (for example, departments);
Size, characteristics and composition of the client population;
Commonalities with other services across government;
Government organizations with similar mandates; and
Use of shared services.</t>
  </si>
  <si>
    <t>IDED.1</t>
  </si>
  <si>
    <t>VP-SOUR-1</t>
  </si>
  <si>
    <t>The Responsible Organization MUST conform to their legislated mandate for security, accuracy, completeness of their identity source systems and assess: 
- The provenance of the evidence
- The robustness of the processes employed in collecting and storing the evidence
- This historic performance of the source
- The ability of the source to satisfy relevant regulatory authorities
- The recognition of source in law</t>
  </si>
  <si>
    <t>IDED.2</t>
  </si>
  <si>
    <t>VP-SOUR-2</t>
  </si>
  <si>
    <t>The Responsible Organization MAY rely on a recognized independent accreditiation of an evidence source intead of conducting their own explicit assessment.</t>
  </si>
  <si>
    <t>IDED.3</t>
  </si>
  <si>
    <t>VP-SOUR-3</t>
  </si>
  <si>
    <t>The level of Evidence Source used in the Verifed Person processes SHOULD be assessessed as either Low Assurance, Medium Assurance or High Assurance.</t>
  </si>
  <si>
    <t>IDED.4</t>
  </si>
  <si>
    <t>VP-SOUR-4</t>
  </si>
  <si>
    <t>An Evidence Source SHOULD be as assessed as Low Assurance if:
- it is not possible to establish the provenance of the data or the processes employed in collecting and storing the evidence employed by the source.</t>
  </si>
  <si>
    <t>IDED.5</t>
  </si>
  <si>
    <t>VP-SOUR-5</t>
  </si>
  <si>
    <t>An Evidence Source SHOULD be assessed as Medium Assurance only if:
- the provenance of the data and processes employed by the source can be audited and shown to be sufficient for regulated consumer services, OR
- in the case of a statistical source, where the ongoing accuracy of the source can be demonstrated from historical performance data.</t>
  </si>
  <si>
    <t>IDED.6</t>
  </si>
  <si>
    <t>VP-SOUR-6</t>
  </si>
  <si>
    <t>An Evidence Source SHOULD be assessed as High Assurace only if:
- the provenance of the data and processes employed by the source can be audited and shown to be sufficient for regulated goverment services, OR
- it is a Foundational Source of Identity.</t>
  </si>
  <si>
    <t>IDRE.1</t>
  </si>
  <si>
    <t>IDRE-1</t>
  </si>
  <si>
    <t>VP-IDIR-1</t>
  </si>
  <si>
    <t>VP-RESO-1</t>
  </si>
  <si>
    <t>The responsible organization MUST specify the population or clientele for which its services are provided.</t>
  </si>
  <si>
    <t>IDRE.2</t>
  </si>
  <si>
    <t>IDRE-2</t>
  </si>
  <si>
    <t>VP-IDIR-2</t>
  </si>
  <si>
    <t>VP-RESO-2</t>
  </si>
  <si>
    <t>The responsible organization MUST ensure that the authoritative record uniquely resolves to only one person within the specified population of interest</t>
  </si>
  <si>
    <t>IDRE.3</t>
  </si>
  <si>
    <t>*NO-REQ</t>
  </si>
  <si>
    <t>VP-RESO-3</t>
  </si>
  <si>
    <t>ALL</t>
  </si>
  <si>
    <t>Sufficient to distinguish between different individuals within an identity context; and sufficient to describe the individual as required by the service or program.</t>
  </si>
  <si>
    <t>IDRE.4</t>
  </si>
  <si>
    <t>IDRE-4</t>
  </si>
  <si>
    <t>VP-RESO-4</t>
  </si>
  <si>
    <t>The following considerations apply when determining the sufficiency of identity information:
Identity information that is intended to describe a real (existing) person or to distinguish one person from another is subject to accuracy of identity information requirements.
For privacy and security reasons, such as protecting the identities of individuals, some identity attributes may be randomly assigned identifiers, pseudonymous identifiers, user identifiers or usernames.
Examples of identity information are name, date of birth, and sex, for individuals; business registration numbers, for organizations; and serial numbers and network identifiers, for telecommunications and computing devices.
An identifier may be a unique identity attribute assigned and managed by the program or service.
Assigned identifiers may be kept internal to the program or service. Examples of internal identifiers are database keys and universally unique identifiers.
Assigned identifiers may be provided to other programs; however, there may be restrictions owing to privacy considerations or legislation.
Existing or previously assigned identifiers that meet the uniqueness requirement may be used as identity information. Government organizations need to be aware that the use of these identifiers may be subject to restrictions or have privacy implications.
Certain identifiers may be subject to legal and policy restrictions. For example, the Directive on Social Insurance Number outlines specific restrictions on the collection, use, retention, disclosure and disposal of the Government of Canada Social Insurance Number.</t>
  </si>
  <si>
    <t>[EU 2.1.1]  Low 3</t>
  </si>
  <si>
    <t>Collect the relevant identity data required for identity proofing and verification.</t>
  </si>
  <si>
    <t>[A:4.2] 2</t>
  </si>
  <si>
    <t>General</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</si>
  <si>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 
</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</si>
  <si>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</si>
  <si>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</si>
  <si>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</si>
  <si>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</si>
  <si>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</si>
  <si>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</si>
  <si>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</si>
  <si>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</si>
  <si>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 xml:space="preserve">The CSP MAY request zero or more self-asserted attributes from the applicant to support their service offering. 2. An IAL2 or IAL3 CSP SHOULD support RPs that only require IAL1, if the user 
consents. 
</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</si>
  <si>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</si>
  <si>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</si>
  <si>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</si>
  <si>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</si>
  <si>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</si>
  <si>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</si>
  <si>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IDES.1</t>
  </si>
  <si>
    <t>IDES-1</t>
  </si>
  <si>
    <t>VP-IEFO-1
VP-IESU-1</t>
  </si>
  <si>
    <t>VP-ESTAB-1</t>
  </si>
  <si>
    <t>L1,L2,L3</t>
  </si>
  <si>
    <t>Any transaction relating to the creation of an authoritative record MUST be confirmed and reference a relevant business event or activity.</t>
  </si>
  <si>
    <t>IDES.2</t>
  </si>
  <si>
    <t>IDES-2</t>
  </si>
  <si>
    <t>VP-IESU-2</t>
  </si>
  <si>
    <t>VP-ESTAB-2</t>
  </si>
  <si>
    <t>L1, L2</t>
  </si>
  <si>
    <t>The responsible organization SHOULD record as part of the authoritative record the minimum identity information:
 ● PERSON NAME indicating the name by which a person is known or referred to.</t>
  </si>
  <si>
    <t>IDES.3</t>
  </si>
  <si>
    <t>IDES-3</t>
  </si>
  <si>
    <t>VP-IESU-3</t>
  </si>
  <si>
    <t>VP-ESTAB-3</t>
  </si>
  <si>
    <t>L2, L3</t>
  </si>
  <si>
    <t>The responsible organization MUST have in place policies and procedures to safeguard the identity attribute(s) provided by the individual.</t>
  </si>
  <si>
    <t>IDES.4</t>
  </si>
  <si>
    <t>IDES-4</t>
  </si>
  <si>
    <t>VP-ESTAB-4</t>
  </si>
  <si>
    <t>The responsible organization MUST have in place policies and procedures to detect the misuse of the identity attribute(s) provided by the individual.</t>
  </si>
  <si>
    <t>IDES.5</t>
  </si>
  <si>
    <t>IDES-5 [L3]</t>
  </si>
  <si>
    <t>VP-IEFO-2</t>
  </si>
  <si>
    <t>The creation of an authoritative record MUST be confirmed with and referenceable to at least one of the following events:
 ● Birth in Canada
 ● Acquired Status 
 o Canadian Birth Abroad (outside of Canada)
 o Confirmation of Status of parent(s)
 ● Grant of Status 
 o Citizenship
 o Permanent residency
 o Temporary residency (including protected persons)
 Inspection MUST be conducted by trained examiner of all relevant documents and evidence using a risk-based approach</t>
  </si>
  <si>
    <t>IDES.6</t>
  </si>
  <si>
    <t>VP-IEFO-3</t>
  </si>
  <si>
    <t>IDES-7</t>
  </si>
  <si>
    <t>VP-IESU-4</t>
  </si>
  <si>
    <t>IDVA.1</t>
  </si>
  <si>
    <t>IDVA-3</t>
  </si>
  <si>
    <t>VP-IDVA-1</t>
  </si>
  <si>
    <t>VP-VALID-3</t>
  </si>
  <si>
    <t>Self-assertion of identity information made by an individual SHOULD be accepted.</t>
  </si>
  <si>
    <t>IDVA.2</t>
  </si>
  <si>
    <t>IDVA-5</t>
  </si>
  <si>
    <t>The  identity attribute(s) SHOULD each have a defined validity period.</t>
  </si>
  <si>
    <t>IDVA.3</t>
  </si>
  <si>
    <t>IDVA-6</t>
  </si>
  <si>
    <t>VP-VALID-14</t>
  </si>
  <si>
    <t>IDVA.4</t>
  </si>
  <si>
    <t>IDVA-7</t>
  </si>
  <si>
    <t>The identity attribute(s) MUST each have a defined validity period</t>
  </si>
  <si>
    <t>IDVA.5</t>
  </si>
  <si>
    <t>IDVA-8</t>
  </si>
  <si>
    <t>Where available the identity attribute(s) SHOULD be automatically renewed against the authoritative record at pre-established intervals.</t>
  </si>
  <si>
    <t>IDVA.6</t>
  </si>
  <si>
    <t>IDVA-1</t>
  </si>
  <si>
    <t>VP-IDVA-2</t>
  </si>
  <si>
    <t>VP-VALID-1</t>
  </si>
  <si>
    <t>L2,L3</t>
  </si>
  <si>
    <t>Identity information MUST acceptably match assertion provided by individual and all instances of (foundational and/or supporting) evidence of identity presented by the individual.</t>
  </si>
  <si>
    <t>IDVA.7</t>
  </si>
  <si>
    <t>IDVA-2</t>
  </si>
  <si>
    <t>VP-IDVA-3</t>
  </si>
  <si>
    <t>VP-VALID-12</t>
  </si>
  <si>
    <t>Supporting evidence of identity MUST be confirmed as originating from issuing authority
 If confirmation from originating authority is not feasible, then supporting evidence of identity MUST be confirmed using trained examiner</t>
  </si>
  <si>
    <t>IDVA.8</t>
  </si>
  <si>
    <t>IDVA-10</t>
  </si>
  <si>
    <t>VP-IDVA-4</t>
  </si>
  <si>
    <t>VP-VALID-13</t>
  </si>
  <si>
    <t>Foundational evidence of identity MUST be confirmed as originating from issuing authority and identity information validated using authoritative record.
 If confirmation from originating authority or validation at source is not feasible, then foundational evidence of identity MUST be confirmed using trained examiner</t>
  </si>
  <si>
    <t>IDVA.9</t>
  </si>
  <si>
    <t>IDVA-11</t>
  </si>
  <si>
    <t>IDVA.10</t>
  </si>
  <si>
    <t>IDVA-12</t>
  </si>
  <si>
    <t>VP-IDVA-15</t>
  </si>
  <si>
    <t xml:space="preserve">The credential and identity attribute(s) MUST each have a defined validity period that MUST NOT exceed the validity of the associated authoritative record used for validation; and; the responsible organization MUST enforce renewal of the identity attribute(s) against the authoritative record.
</t>
  </si>
  <si>
    <t>IDVA.11</t>
  </si>
  <si>
    <t>IDVA-13</t>
  </si>
  <si>
    <t>Where available the identity attribute(s) MUST be automatically renewed against the authoritative record at pre-established intervals.</t>
  </si>
  <si>
    <t>IDVA.12</t>
  </si>
  <si>
    <t>IDVA-4</t>
  </si>
  <si>
    <t>VP-VALID-4</t>
  </si>
  <si>
    <t>Self-assertion of address information made by an individual SHOULD be accepted.</t>
  </si>
  <si>
    <t>VP-VALID-5</t>
  </si>
  <si>
    <t>The required evidence MUST at a minimum include medium assurance sources and MAY be supported by low assurance sources</t>
  </si>
  <si>
    <t>VP-VALID-6</t>
  </si>
  <si>
    <t>The required evidence MUST at a minimum, include the use of high assurance sources and MAY be supported by medium and low assurance sources.</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</si>
  <si>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</si>
  <si>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</si>
  <si>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</si>
  <si>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</si>
  <si>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</si>
  <si>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</si>
  <si>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</si>
  <si>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</si>
  <si>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</si>
  <si>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</si>
  <si>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</si>
  <si>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</si>
  <si>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</si>
  <si>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IDVE.1</t>
  </si>
  <si>
    <t>IDVE-3</t>
  </si>
  <si>
    <t>VP-VERIF-1</t>
  </si>
  <si>
    <t xml:space="preserve">No requirement to ensure individual is same. </t>
  </si>
  <si>
    <t>IDVE.2</t>
  </si>
  <si>
    <t>IDVE-2</t>
  </si>
  <si>
    <t>VP-IDVE-1</t>
  </si>
  <si>
    <t>VP-VERIF-2</t>
  </si>
  <si>
    <t>Methods SHOULD be used to ensure that interactions within a given context can be linked to the same individual claiming their own identity information.</t>
  </si>
  <si>
    <t>IDVE.3</t>
  </si>
  <si>
    <t>IDVE-4</t>
  </si>
  <si>
    <t>VP-IDVE-2</t>
  </si>
  <si>
    <t>VP-VERIF-4</t>
  </si>
  <si>
    <t>IDVE.4</t>
  </si>
  <si>
    <t>IDVE-1</t>
  </si>
  <si>
    <t>VP-VERIF-5</t>
  </si>
  <si>
    <t>Children, Minors and Other Vulnerable Individuals: It is recommended that government organizations apply the following guidelines when providing services to children, minors and other vulnerable individuals:
Have in place additional safeguards or compensating factors to reduce risk and to initiate exceptions or interventions, as appropriate.
Confirm that the applicant (for example, a parent or guardian) has the legal authority to carry out a request or obtain a service on behalf of the child, minor or other vulnerable individual.
A government program may decide to include evidence of identity requirements for a parent or guardian as part of the evidence of identity requirements for the child, minor or other vulnerable individual. For example, the passport of a parent could be used as supporting evidence of identity for the child.</t>
  </si>
  <si>
    <t>VP-VERIF-3</t>
  </si>
  <si>
    <t>The responsible organization SHOULD, at a minimum, verify the individual remotely. This could include the use of knowledge-based verification or contextual data for example
The verification MUST provide sufficient assurance that only the identifiable subject would be able to successfully complete the verification process.</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</si>
  <si>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</si>
  <si>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</si>
  <si>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</si>
  <si>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</si>
  <si>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</si>
  <si>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</si>
  <si>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</si>
  <si>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</si>
  <si>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</si>
  <si>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</si>
  <si>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</si>
  <si>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</si>
  <si>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</si>
  <si>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</si>
  <si>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IDVL.1</t>
  </si>
  <si>
    <t>EVAL-1</t>
  </si>
  <si>
    <t>VP-EVID-1</t>
  </si>
  <si>
    <t>No restriction on what is provided as evidence</t>
  </si>
  <si>
    <t>IDVL.2</t>
  </si>
  <si>
    <t>EVAL-2</t>
  </si>
  <si>
    <t>VP-EVID-2</t>
  </si>
  <si>
    <t>One instance of evidence of identity (supporting or foundational)</t>
  </si>
  <si>
    <t>IDVL.3</t>
  </si>
  <si>
    <t>EVAL-3</t>
  </si>
  <si>
    <t>VP-EVID-3</t>
  </si>
  <si>
    <t>Two instances of evidence of identity (At least one must be foundational evidence of identity)</t>
  </si>
  <si>
    <t>IDVL.4</t>
  </si>
  <si>
    <t>EVAL-4</t>
  </si>
  <si>
    <t>L4</t>
  </si>
  <si>
    <t>Three instances of evidence of identity At least one must be foundational evidence of identity)</t>
  </si>
  <si>
    <t>IDVL.5</t>
  </si>
  <si>
    <t>EVAL-5</t>
  </si>
  <si>
    <t>VP-EVID-4</t>
  </si>
  <si>
    <t>Foundational Evidence Acceptability criteria:
Evidence originates from an authoritative source that is
under the control of a federal, provincial or territorial government, or the local equivalent abroad;Table 3 note i and
used to maintain registration of specific vital events or to determine legal status.
Identity information that is incomplete or inconsistent with information provided by the individual (e.g., name change) may require additional confirmation by the authoritative source, or additional supporting evidence.
Acceptable authoritative sources, records and documents:
Vital statistics records used in the issuance of birth certificates;
Legal status records used in the issuance of citizenship and naturalization certificates and permanent resident cards; and
Other authoritative records enabled by departmental legislation.</t>
  </si>
  <si>
    <t>IDVL.6</t>
  </si>
  <si>
    <t>EVAL-6</t>
  </si>
  <si>
    <t>VP-EVID-5</t>
  </si>
  <si>
    <t>CID</t>
  </si>
  <si>
    <t>Supporting Evidence Acceptability criteria:
Evidence originates from an authoritative source that is under the control of an approved organization.Table 3 note ii
If accepted in conjunction with foundational evidence of identity (Level 3 and Level 4):
Supporting evidence of identity is expected to be consistent with the information that is provided by the foundational evidence of identity.
Additional supporting evidence may be required in the case of incomplete or inconsistent identity information (e.g., name change).
An endorsement or certification may be required to verify that the supporting evidence is a true copy of an original.
Acceptable authoritative sources, records and documents:
Licensing and registration records or documents used in the issuance of a driver's licence;
Passport or Certificate of Indian Status; and
Professional qualifications used in the issuance of professional credentials.</t>
  </si>
  <si>
    <t>VP-VALID-7</t>
  </si>
  <si>
    <t>The responsible organization SHOULD check the evidence to confirm that it corresponds to the claimed identity information, is genuine and not altered.</t>
  </si>
  <si>
    <t>VP-VALID-8</t>
  </si>
  <si>
    <t>If the evidence obtained does not match the claimed identity information exactly, then the level of error that is acceptable will depend on the level of assurance.</t>
  </si>
  <si>
    <t>VP-VALID-9</t>
  </si>
  <si>
    <t>The level of error that is acceptable MAY be determined by the responsible organization.</t>
  </si>
  <si>
    <t>VP-VALID-10</t>
  </si>
  <si>
    <t>The level of error that is acceptable SHOULD be low enough to meet the needs of regulated consumer services.</t>
  </si>
  <si>
    <t>VP-VALID-11</t>
  </si>
  <si>
    <t>The level of error that is acceptable SHOULD be minimal and limited to, for example, minor formatting and spelling differences where it is clear that the values are semantically the same.</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</si>
  <si>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</si>
  <si>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</si>
  <si>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</si>
  <si>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</si>
  <si>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</si>
  <si>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</si>
  <si>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</si>
  <si>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</si>
  <si>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</si>
  <si>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
nised by the Member State in which the application for the electronic identity means is
being made, including the legal person's name, legal form, and (if applicable) its registra-
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</si>
  <si>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[FATF 117]</t>
  </si>
  <si>
    <t>Validate physical security features of presented evidence.</t>
  </si>
  <si>
    <t>Validate personal details in the evidence with the issuer or other authoritative source.</t>
  </si>
  <si>
    <t>Verify identity evidence and biometrics of applicant against information obtained from issuer or other authoritative source.</t>
  </si>
  <si>
    <t>IDCT.1</t>
  </si>
  <si>
    <t>VP-PRES</t>
  </si>
  <si>
    <t>IDCT.2</t>
  </si>
  <si>
    <t>[EU 2.1.3] Low 3</t>
  </si>
  <si>
    <t>The legal person is not known by an authoritative source to be in a status that would prevent it from acting as that legal person.</t>
  </si>
  <si>
    <t>IDCT.3</t>
  </si>
  <si>
    <t>[FATF 108]</t>
  </si>
  <si>
    <t>Transaction monitoring: Enable capture of additional information such as geolocation, IP address, or identity of digital device used.</t>
  </si>
  <si>
    <t>IDMT.1</t>
  </si>
  <si>
    <t>IDMT-1</t>
  </si>
  <si>
    <t>VP-IDMA-1</t>
  </si>
  <si>
    <t>VP-MAINT-1</t>
  </si>
  <si>
    <t>Any changes to identity information MAY result in a timely update to the authoritative record of the individual</t>
  </si>
  <si>
    <t>IDMT.2</t>
  </si>
  <si>
    <t>IDMT-2</t>
  </si>
  <si>
    <t>VP-IDMA-2</t>
  </si>
  <si>
    <t>VP-MAINT-3</t>
  </si>
  <si>
    <t>Any changes to identity information resulting from Event Types for Birth Death and Stillbirth MUST result in a timely update to the authoritative record of the individual</t>
  </si>
  <si>
    <t>IDMT.3</t>
  </si>
  <si>
    <t>IDMT-3</t>
  </si>
  <si>
    <t>VP-IDMA-3</t>
  </si>
  <si>
    <t>VP-MAINT-4</t>
  </si>
  <si>
    <t>IDMT.4</t>
  </si>
  <si>
    <t>IDMT-4</t>
  </si>
  <si>
    <t>VP-IDMA-4</t>
  </si>
  <si>
    <t>VP-MAINT-6</t>
  </si>
  <si>
    <t>Event Types for Birth, Death and Stillbirth MUST result in notification to an authorized relying party on a timely basis.</t>
  </si>
  <si>
    <t>VP-MAINT-2</t>
  </si>
  <si>
    <t>The responsible organization SHOULD be able to perform additional checks to re-validate or re-verify the Subject.
In some cases, these checks may be a subset of the Identity Information Validation or Identity Verification processes.
In all cases, sufficient checks MUST be peformed to ensure that the full Identity Resolution Identity Information Validation and Identity Verification requirements are upheld for the level of assurance in question.</t>
  </si>
  <si>
    <t>IDLK.1</t>
  </si>
  <si>
    <t>IDLK-1</t>
  </si>
  <si>
    <t>IDLT-1</t>
  </si>
  <si>
    <t>The responsible organization SHOULD  carry out an identity verification process to ensure that the assigned identitfiers are referenced the SAME individual before linking</t>
  </si>
  <si>
    <t>IDLK.2</t>
  </si>
  <si>
    <t>IDLK-2</t>
  </si>
  <si>
    <t>IDLT-2</t>
  </si>
  <si>
    <t>The responsible organization MUST carry out an identity verification process to ensure that the assigned identifiers or identity information refer to the SAME individual prior to linking</t>
  </si>
  <si>
    <t>IDLK.3</t>
  </si>
  <si>
    <t>IDLK-3</t>
  </si>
  <si>
    <t>IDLT-3</t>
  </si>
  <si>
    <t>The responsible organization MUST carry out an identity verification process AND use confirmed information on record to ensure that the assigned identifiers or identity information refer to the SAME individual prior to linking</t>
  </si>
  <si>
    <t>CRSP.1</t>
  </si>
  <si>
    <t>CRSP-1</t>
  </si>
  <si>
    <t>VL-BASE-4</t>
  </si>
  <si>
    <t>Personal information and authenticator secrets (e.g. passwords, OTP values, or Q&amp;A) MUST NOT be logged within the service.</t>
  </si>
  <si>
    <t>CRSP.2</t>
  </si>
  <si>
    <t>CRSP-2</t>
  </si>
  <si>
    <t xml:space="preserve">The responsible organization MUST have in place policies and procedures to safeguard the credential information provided by the individual. </t>
  </si>
  <si>
    <t>CRSP.3</t>
  </si>
  <si>
    <t>CRSP-6</t>
  </si>
  <si>
    <t>VL-BASE-2</t>
  </si>
  <si>
    <t>Credential management and use events MUST be logged and retained for a predefined period of time as evidence. The log MUST be traceable back to a specific credential and include the result and date and time of the event. The logs MUST be protected by access controls to limit access only to those who require it.</t>
  </si>
  <si>
    <t>CRSP.4</t>
  </si>
  <si>
    <t>CRSP-17</t>
  </si>
  <si>
    <t>VL-ISEC-5</t>
  </si>
  <si>
    <t>VL-BASE-6</t>
  </si>
  <si>
    <t>The credential service provider MUST adhere to a set of Information Security Guidelines and Security Controls to protect the integrity, confidentiality, and availability of the service (e.g. CSEC ITSG-33). The credential service provider MUST have an auditable process to demonstrate adherence.</t>
  </si>
  <si>
    <t>CRSP.5</t>
  </si>
  <si>
    <t>CRSP-7</t>
  </si>
  <si>
    <t>VL-MONI-13</t>
  </si>
  <si>
    <t>VL-BASE-14</t>
  </si>
  <si>
    <t>The credential service provider MUST have real-time monitoring of the service for indications of credential misuse or compromise.</t>
  </si>
  <si>
    <t>CRSP.6</t>
  </si>
  <si>
    <t>CRSP-8</t>
  </si>
  <si>
    <t>VL-MONI-15</t>
  </si>
  <si>
    <t>VL-BASE-16</t>
  </si>
  <si>
    <t>The credential service provider MUST take measures to detect the misuse of a credential.</t>
  </si>
  <si>
    <t>CRSP.7</t>
  </si>
  <si>
    <t>CRSP.8</t>
  </si>
  <si>
    <t>CRSP-10</t>
  </si>
  <si>
    <t>VL-BASE-21*</t>
  </si>
  <si>
    <t>The credential service provider MUST adhere to the privacy risk management practices of the Relying Parties.</t>
  </si>
  <si>
    <t>CRSP.9</t>
  </si>
  <si>
    <t>CRSP-4</t>
  </si>
  <si>
    <t>VL-ITSM-10</t>
  </si>
  <si>
    <t>VL-BASE-11</t>
  </si>
  <si>
    <t>L1,L2</t>
  </si>
  <si>
    <t>The credential service provider SHOULD adhere to an industry standard service management framework such as Information Technology Infrastructure Library (ITIL).</t>
  </si>
  <si>
    <t>CRSP.10</t>
  </si>
  <si>
    <t>CRSP-11</t>
  </si>
  <si>
    <t>VL-BASE-1</t>
  </si>
  <si>
    <t>Credential management and use events MAY be logged and MAY be retained for a predefined period of time as evidence.</t>
  </si>
  <si>
    <t>CRSP.11</t>
  </si>
  <si>
    <t>CRSP-12</t>
  </si>
  <si>
    <t>VL-BASE-5</t>
  </si>
  <si>
    <t>The credential service provider MAY adhere to a set of Information Security Guidelines and Security Controls to protect the integrity, confidentiality, and availability of the service (e.g. CSEC ITSG-33).</t>
  </si>
  <si>
    <t>CRSP.12</t>
  </si>
  <si>
    <t>CRSP-13</t>
  </si>
  <si>
    <t>VL-ITSM-7</t>
  </si>
  <si>
    <t>VL-BASE-8</t>
  </si>
  <si>
    <t>The credential service provider SHOULD have a documented service management practice for all aspects of the service.</t>
  </si>
  <si>
    <t>CRSP.13</t>
  </si>
  <si>
    <t>CRSP-15</t>
  </si>
  <si>
    <t>VL-MONI-14</t>
  </si>
  <si>
    <t>VL-BASE-15</t>
  </si>
  <si>
    <t>The credential service provider SHOULD take measures to detect the misuse of the credential.</t>
  </si>
  <si>
    <t>CRSP.14</t>
  </si>
  <si>
    <t>CRSP-9</t>
  </si>
  <si>
    <t>VL-PRIV-15</t>
  </si>
  <si>
    <t>VL-BASE-19*</t>
  </si>
  <si>
    <t>The credential service provider MUST adhere to the privacy risk management practices of the Trust Framework and any selected Profiles.</t>
  </si>
  <si>
    <t>CRSP.15</t>
  </si>
  <si>
    <t>CRSP.16</t>
  </si>
  <si>
    <t>CRSP-16</t>
  </si>
  <si>
    <t>VL-NOTI-9</t>
  </si>
  <si>
    <t>VL-BASE-22</t>
  </si>
  <si>
    <t>The credential service provider MAY notify the Subject of any changes to credential information (e.g. password update, adding or removing authenticators).</t>
  </si>
  <si>
    <t>CRSP.17</t>
  </si>
  <si>
    <t>CRSP-14</t>
  </si>
  <si>
    <t>VL-MONI-1</t>
  </si>
  <si>
    <t>VL-BASE-13</t>
  </si>
  <si>
    <t>The credential service provider SHOULD have the ability to monitor the service for indications of credential misuse or compromise.</t>
  </si>
  <si>
    <t>CRSP.18</t>
  </si>
  <si>
    <t>CRSP-18</t>
  </si>
  <si>
    <t>VL-ITSM-8</t>
  </si>
  <si>
    <t>VL-BASE-9</t>
  </si>
  <si>
    <t>The credential service provider MUST have a documented and auditable service management practice for all aspects of the service.</t>
  </si>
  <si>
    <t>CRSP.19</t>
  </si>
  <si>
    <t>CRSP-23</t>
  </si>
  <si>
    <t>VL-NOTI-20</t>
  </si>
  <si>
    <t>VL-BASE-23</t>
  </si>
  <si>
    <t>The credential service provider SHOULD notify the Subject of any changes to credential information (e.g. password update, adding or removing authenticators).</t>
  </si>
  <si>
    <t>CRSP.20</t>
  </si>
  <si>
    <t>CRSP-19</t>
  </si>
  <si>
    <t>VL-BASE-3</t>
  </si>
  <si>
    <t>The logs MUST have a tamper-detection mechanism to detect unauthorized modifications.</t>
  </si>
  <si>
    <t>CRSP.21</t>
  </si>
  <si>
    <t>CRSP-20</t>
  </si>
  <si>
    <t>VL-CRSI-20</t>
  </si>
  <si>
    <t>VL-BASE-7</t>
  </si>
  <si>
    <t>In addition to the LOA2 requirements, The credential service provider MUST have an independently audited process to demonstrate adherence.</t>
  </si>
  <si>
    <t>CRSP.22</t>
  </si>
  <si>
    <t>CRSP-21</t>
  </si>
  <si>
    <t>VL-ITSM-9</t>
  </si>
  <si>
    <t>VL-BASE-10</t>
  </si>
  <si>
    <t>The credential service provider MUST have a documented and independently audited service management practice for all aspects of the service.</t>
  </si>
  <si>
    <t>CRSP.23</t>
  </si>
  <si>
    <t>CRSP-22</t>
  </si>
  <si>
    <t>VL-ITSM-11</t>
  </si>
  <si>
    <t>VL-BASE-12</t>
  </si>
  <si>
    <t>The credential service provider MUST adhere to an industry standard service management framework such as ITIL.</t>
  </si>
  <si>
    <t>CRSP.24</t>
  </si>
  <si>
    <t>CRSP-24</t>
  </si>
  <si>
    <t>VL-NOT-21</t>
  </si>
  <si>
    <t>VL-BASE-24</t>
  </si>
  <si>
    <t>The credential service provider MUST notify the Subject of any changes to credential information (e.g. password update, adding or removing authenticators).</t>
  </si>
  <si>
    <t>The credential service provider MUST adhere to applicable privacy laws and regulations for the jurisdictions in which their services operate.</t>
  </si>
  <si>
    <t>VL-BASE-20*</t>
  </si>
  <si>
    <t>The responsible organization MUST have in place policies and procedures to detect the misuse of the credential information provided by the individual.</t>
  </si>
  <si>
    <t>CIDB.3</t>
  </si>
  <si>
    <t>IDCB-3</t>
  </si>
  <si>
    <t>VL-NOTI-21</t>
  </si>
  <si>
    <t>L1,L2, L3</t>
  </si>
  <si>
    <t xml:space="preserve">The responsible organization MUST notify the individual if there are changes to the confirmation or binding processes that relate to the credential information. </t>
  </si>
  <si>
    <t>CIDB.6</t>
  </si>
  <si>
    <t>IDCB-5-B</t>
  </si>
  <si>
    <t>VL-CDIS-2</t>
  </si>
  <si>
    <t>The credential service provider MUST enforce that the credential is only bound to one Subject.</t>
  </si>
  <si>
    <t>CIDB.8</t>
  </si>
  <si>
    <t>IDCB-11</t>
  </si>
  <si>
    <t>The responsible organization MUST notify the individual if there are changes to the confirmation or binding processes that relate to the identity attribute(s).</t>
  </si>
  <si>
    <t>CIDB.4</t>
  </si>
  <si>
    <t>IDCB-4</t>
  </si>
  <si>
    <t>VL-CDIS-1</t>
  </si>
  <si>
    <t>The credential service provider SHOULD enforce that the credential is only bound to one Subject.</t>
  </si>
  <si>
    <t>CIDB.1</t>
  </si>
  <si>
    <t>IDCB-5</t>
  </si>
  <si>
    <t>VL-BIND-07</t>
  </si>
  <si>
    <t>The responsible organization MAY bind the credential and identity attribute(s) using an independent channel plus control (i.e. access code, voice recognition, facial recognition).</t>
  </si>
  <si>
    <t>CIDB.2</t>
  </si>
  <si>
    <t>IDCB-8</t>
  </si>
  <si>
    <t>VL-CDIS-5</t>
  </si>
  <si>
    <t>The responsible organization MUST bind the credential and identity attribute(s) using at least one of the following independent channels:
 Liveness checks: facial recognition, voice recognition;
 Out of band confirmation;
 Reasonableness checks
 And; 
 SHOULD validate using a control against the authoritative record.</t>
  </si>
  <si>
    <t>IDCB-10</t>
  </si>
  <si>
    <t>VL-CDIs-6</t>
  </si>
  <si>
    <t>The responsible organization MUST bind the credential and identity using and at least one of the following independent methods:
 Liveness checks: facial recognition, voice recognition, etc.;
 Out of band confirmation;
 Reasonableness checks
 And;
 MUST validate using a control against the authoritative record.</t>
  </si>
  <si>
    <t>[EU 2.1.4] (1)</t>
  </si>
  <si>
    <t>It shall be possible to suspend and/or revoke a binding. The life-cycle of a binding (e.g. activation, suspension, renewal, revocation) shall be administered according to nationally recognised procedures.</t>
  </si>
  <si>
    <t>CIDB.5</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</si>
  <si>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</si>
  <si>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</si>
  <si>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</si>
  <si>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</si>
  <si>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</si>
  <si>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</si>
  <si>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</si>
  <si>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</si>
  <si>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</si>
  <si>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</si>
  <si>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</si>
  <si>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</si>
  <si>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</si>
  <si>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</si>
  <si>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</si>
  <si>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</si>
  <si>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</si>
  <si>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</si>
  <si>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CRIS.1</t>
  </si>
  <si>
    <t>CRIS-1</t>
  </si>
  <si>
    <t>The credential may contain no personally identifying information (i.e., anonymous, randomly generated unique number)</t>
  </si>
  <si>
    <t>CRIS.2</t>
  </si>
  <si>
    <t>CRIS-2</t>
  </si>
  <si>
    <t>The credential service provider MAY provide the ability to allow authorized personnel to update the credential attributes.</t>
  </si>
  <si>
    <t>CRIS.3</t>
  </si>
  <si>
    <t>CRIS-3</t>
  </si>
  <si>
    <t>VL-CDST-4</t>
  </si>
  <si>
    <t>Any credential attributes containing personal information that are stored within the service MUST be secured, for example, encrytped and/or hashed.</t>
  </si>
  <si>
    <t>CRIS.4</t>
  </si>
  <si>
    <t>CRIS-4</t>
  </si>
  <si>
    <t>The credential service provider MUST provide the ability to allow the credential attributes (e.g. password, Q&amp;A, recovery codes) to be modified.</t>
  </si>
  <si>
    <t>CRIS.5</t>
  </si>
  <si>
    <t>CRIS-9</t>
  </si>
  <si>
    <t>The credential service provider SHOULD provide the ability to allow the credential attributes (e.g. password, Q&amp;A, recovery codes) to be modified</t>
  </si>
  <si>
    <t>CRIS.6</t>
  </si>
  <si>
    <t>CRIS-10</t>
  </si>
  <si>
    <t xml:space="preserve">FID </t>
  </si>
  <si>
    <t xml:space="preserve">The issuance of a credential MUST relate to the individual’s registration of a vital or major life event of the following type:  Birth,  Acquired Status,  Grant of Status
</t>
  </si>
  <si>
    <t>CRIS.7</t>
  </si>
  <si>
    <t>CRIS-5</t>
  </si>
  <si>
    <t>FID, CID</t>
  </si>
  <si>
    <t>The issuance of a credential MUST relate to a relevant business activity that directly relates to the individual.</t>
  </si>
  <si>
    <t>CRIS.8</t>
  </si>
  <si>
    <t>CRIS-6</t>
  </si>
  <si>
    <t xml:space="preserve">Credential identity information MUST be consistent with information held within  the authoritative record. If variation of identity information is required, then formal authorization or approval MUST be documented.
</t>
  </si>
  <si>
    <t>CRIS.9</t>
  </si>
  <si>
    <t>CRIS-7</t>
  </si>
  <si>
    <t xml:space="preserve">The issued credential  MUST identify the issuer. </t>
  </si>
  <si>
    <t>CRIS.10</t>
  </si>
  <si>
    <t>CRIS-8</t>
  </si>
  <si>
    <t>The issued credential MUST be provided to the rightful recipient using reasonable measures.</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</si>
  <si>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</si>
  <si>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</si>
  <si>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</si>
  <si>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</si>
  <si>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</si>
  <si>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</si>
  <si>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CRAB.1</t>
  </si>
  <si>
    <t>CRAB-1</t>
  </si>
  <si>
    <t>The credential service provider MAY provide the ability to bind to a Subject-provided authenticator.</t>
  </si>
  <si>
    <t>CRAB.2</t>
  </si>
  <si>
    <t>CRAB-2</t>
  </si>
  <si>
    <t>VL-CDIS-4</t>
  </si>
  <si>
    <t>VL-CDIS-6</t>
  </si>
  <si>
    <t>At least one authenticator (e.g. password, Q&amp;A, or OTP) MUST be bound to the credential.</t>
  </si>
  <si>
    <t>CRAB.3</t>
  </si>
  <si>
    <t>CRAB-3</t>
  </si>
  <si>
    <t>VL-CRSP-5</t>
  </si>
  <si>
    <t>The credential service provider MAY provide the ability to allow authorized personnel to update the authenticators bound to the credential (e.g. remove an authenticator or initiate a password reset).</t>
  </si>
  <si>
    <t>CRAB.4</t>
  </si>
  <si>
    <t>CRAB-4</t>
  </si>
  <si>
    <t>VL-CDST-6</t>
  </si>
  <si>
    <t>Any cryptographic modules used in client-side authentication must meet an industry recognized validation standard (e.g. FIPS 140-2).</t>
  </si>
  <si>
    <t>CRAB.5</t>
  </si>
  <si>
    <t>CRAB-5</t>
  </si>
  <si>
    <t>VL-CRAU-17</t>
  </si>
  <si>
    <t>The credential service provider MUST return failure to an authentication attempt when the presented credential is suspended or revoked or credential misuse or compromise is detected.</t>
  </si>
  <si>
    <t>CRAB.6</t>
  </si>
  <si>
    <t>CRAB-6</t>
  </si>
  <si>
    <t>The credential service provider MUST require at least a single authenticator to be bound to a credential.</t>
  </si>
  <si>
    <t>CRAB.7</t>
  </si>
  <si>
    <t>CRAB-7</t>
  </si>
  <si>
    <t>VL-CDST-3</t>
  </si>
  <si>
    <t>Any secrets bound to the credential MUST be stored as a salted hash, or stored encrypted.</t>
  </si>
  <si>
    <t>CRAB.8</t>
  </si>
  <si>
    <t>CRAB-8</t>
  </si>
  <si>
    <t>VL-CDIS-7</t>
  </si>
  <si>
    <t>VL-CDIS-9</t>
  </si>
  <si>
    <t>Additional authenticators, which could be used for recovery purposes, MUST be the same or higher LOA as the primary authenticator</t>
  </si>
  <si>
    <t>CRAB.9</t>
  </si>
  <si>
    <t>CRAB-9</t>
  </si>
  <si>
    <t>VL-CDST-1</t>
  </si>
  <si>
    <t>The credential service provider MUST enforce access controls to ensure only authorized personnel have access to this process</t>
  </si>
  <si>
    <t>CRAB.10</t>
  </si>
  <si>
    <t>CRAB-10</t>
  </si>
  <si>
    <t>VL-CRVY-14</t>
  </si>
  <si>
    <t>The credential service provider MUST enforce authenticator complexity requirements and periodic authenticator refresh (e.g. Q&amp;A complexity requirements, password updates, OTP updates)</t>
  </si>
  <si>
    <t>CRAB.11</t>
  </si>
  <si>
    <t>CRAB-11</t>
  </si>
  <si>
    <t>VL-CRVY-7</t>
  </si>
  <si>
    <t>The credential service provider MUST require the Subject to complete any administrator initiated credential activities (e.g. an administrator cannot change the Subjects password only initiate a reset)</t>
  </si>
  <si>
    <t>CRAB.12</t>
  </si>
  <si>
    <t>CRAB-12</t>
  </si>
  <si>
    <t>VL-CRVY-3</t>
  </si>
  <si>
    <t>The credential service provider MUST provide the ability to update the authenticators bound to the credential where possible (e.g. password update, bind a new authenticator, etc.)</t>
  </si>
  <si>
    <t>CRAB.13</t>
  </si>
  <si>
    <t>CRAB-13</t>
  </si>
  <si>
    <t>VL-CRVY-4</t>
  </si>
  <si>
    <t>The credential service provider MUST require authentication at an LOA equivalent or greater than the LOA of the credential attribute being modified (e.g. a Subject logged using a single-factor password should not be able to modify recovery codes, OTP values)</t>
  </si>
  <si>
    <t>CRAB.14</t>
  </si>
  <si>
    <t>CRAB-14</t>
  </si>
  <si>
    <t>The credential service provider SHOULD provide the ability to update the authenticators bound to the credential where possible (e.g. password update, bind a new authenticator, etc.).</t>
  </si>
  <si>
    <t>CRAB.15</t>
  </si>
  <si>
    <t>CRAB-15</t>
  </si>
  <si>
    <t>Any authenticator type is acceptable</t>
  </si>
  <si>
    <t>CRAB.16</t>
  </si>
  <si>
    <t>CRAB-16</t>
  </si>
  <si>
    <t>The credential service provider SHOULD enforce access controls to ensure only authorized personnel have access to this process.</t>
  </si>
  <si>
    <t>CRAB.17</t>
  </si>
  <si>
    <t>CRAB-17</t>
  </si>
  <si>
    <t>The credential service provider SHOULD require the Subject to complete any administrator initiated credential activities (e.g. an administrator cannot change the Subjects password only initiate a reset)</t>
  </si>
  <si>
    <t>CRAB.18</t>
  </si>
  <si>
    <t>CRAB-18</t>
  </si>
  <si>
    <t>The credential service provider SHOULD enforce authenticator complexity requirements and periodic authenticator refresh (e.g. Q&amp;A complexity requirements, password updates, OTP updates)</t>
  </si>
  <si>
    <t>CRAB.19</t>
  </si>
  <si>
    <t>CRAB-19</t>
  </si>
  <si>
    <t>When the authenticator is created (e.g., hardward OTP device OR software OTP), the creator MUST have an auditable quality management process</t>
  </si>
  <si>
    <t>CRAB.20</t>
  </si>
  <si>
    <t>CRAB-20</t>
  </si>
  <si>
    <t>At least two different authenticators SHOULD be bound to the credential to recover from loss or theft of the primary authenticator.</t>
  </si>
  <si>
    <t>CRAB.21</t>
  </si>
  <si>
    <t>CRAB-21</t>
  </si>
  <si>
    <t>VL-CRAU-2</t>
  </si>
  <si>
    <t>If only a single authenticator is required, it MUST be either something the Subject knows or something the Subject has. Something the Subject is or does MUST only be used as a second authenticator.</t>
  </si>
  <si>
    <t>CRAB.22</t>
  </si>
  <si>
    <t>CRAB-22</t>
  </si>
  <si>
    <t>VL-AUCR-1
VL-AUCR-3</t>
  </si>
  <si>
    <t>When the authenticator uses information embedded by a manufacturer (e.g., hardware OTP device OR software OTP), the manufacturer MUST have an auditable security management process that protects that information from compromise beginning from manufacture time through delivery to the authenticator verifier.</t>
  </si>
  <si>
    <t>CRAB.23</t>
  </si>
  <si>
    <t>CRAB-23</t>
  </si>
  <si>
    <t>VL-CDIS-AUTH
CREATE-2</t>
  </si>
  <si>
    <t>When the authenticator is created (e.g., hardware OTP device OR software OTP), the creator MUST have an INDEPENDENTLY auditable quality management process</t>
  </si>
  <si>
    <t>CRAB.24</t>
  </si>
  <si>
    <t>CRAB-24</t>
  </si>
  <si>
    <t>VL-AUCR-2
VL-AUCR-4</t>
  </si>
  <si>
    <t>When the authenticator uses information embedded by a manufacturer (e.g., hardware OTP device OR software OTP), the manufacturer MUST have an independently audited security management process that protects that information from compromise beginning from manufacture time through delivery to the authenticator verifier.</t>
  </si>
  <si>
    <t>CRAB.25</t>
  </si>
  <si>
    <t>CRAB-25</t>
  </si>
  <si>
    <t>VL-CDIS-8*</t>
  </si>
  <si>
    <t>At least two different authenticators MUST be bound to the credential to recover from loss or theft of the primary authenticator.</t>
  </si>
  <si>
    <t>CRAB.26</t>
  </si>
  <si>
    <t>CRAB-26</t>
  </si>
  <si>
    <t>VL-CRAU-3</t>
  </si>
  <si>
    <t>The credential service provider MUST require at least two different authenticators that are not susceptible to the same threat vectors.</t>
  </si>
  <si>
    <t>CRAB.27</t>
  </si>
  <si>
    <t>CRAB-27</t>
  </si>
  <si>
    <t>VL-CRAU-4</t>
  </si>
  <si>
    <t>One of the authenticators MUST be something the Subject has. The other authenticator MAY be either something the Subject knows or something the Subject is or does.</t>
  </si>
  <si>
    <t>CRAB.28</t>
  </si>
  <si>
    <t>CRAB-28</t>
  </si>
  <si>
    <t>VL-CRAU-8</t>
  </si>
  <si>
    <t>CRAB.29</t>
  </si>
  <si>
    <t>CRAB-29</t>
  </si>
  <si>
    <t>VL-CRSP-6</t>
  </si>
  <si>
    <t>In addition to LOA2 requirements, The credential service provider MUST require authorized personnel provide an LOA3 or higher credential.</t>
  </si>
  <si>
    <t>CRAB.30</t>
  </si>
  <si>
    <t>CRAB-30</t>
  </si>
  <si>
    <t>VL-CDIS-19*</t>
  </si>
  <si>
    <t>CRVA.1</t>
  </si>
  <si>
    <t>CRVE.1</t>
  </si>
  <si>
    <t>CRAU-1</t>
  </si>
  <si>
    <t>The credential service provider MUST return a success only when the Subject has successfully completed their authentication attempt.</t>
  </si>
  <si>
    <t>CRVE.2</t>
  </si>
  <si>
    <t>CRAU-2</t>
  </si>
  <si>
    <t>VL-AUTH-19*</t>
  </si>
  <si>
    <t>CRVE.3</t>
  </si>
  <si>
    <t>CRAU-3</t>
  </si>
  <si>
    <t>VL-AUTH-1</t>
  </si>
  <si>
    <t>CRVE.4</t>
  </si>
  <si>
    <t>CRAU-4</t>
  </si>
  <si>
    <t>VL-CRAU-7</t>
  </si>
  <si>
    <t>VL-AUTH-9</t>
  </si>
  <si>
    <t>The credential service provider MUST utilize an industry standard authentication framework to process authentication requests and responses.</t>
  </si>
  <si>
    <t>CRVE.5</t>
  </si>
  <si>
    <t>CRAU-5</t>
  </si>
  <si>
    <t>The credential service provider MUST digitally sign and encrypt the authentication result for the intended Relying Party.</t>
  </si>
  <si>
    <t>CRVE.6</t>
  </si>
  <si>
    <t>CRAU-6</t>
  </si>
  <si>
    <t>VL-CRAU-20</t>
  </si>
  <si>
    <t>The authentication result MUST be valid for a specified period of time.</t>
  </si>
  <si>
    <t>CRVE.7</t>
  </si>
  <si>
    <t>CRAU-7</t>
  </si>
  <si>
    <t>VL-CRAU-18</t>
  </si>
  <si>
    <t>Authentication results MUST be transmitted using a secure protocol to protect against session hijacking attacks (e.g. HTTPS).</t>
  </si>
  <si>
    <t>CRVE.8</t>
  </si>
  <si>
    <t>CRAU-8</t>
  </si>
  <si>
    <t>CRVE.9</t>
  </si>
  <si>
    <t>CRAU-9</t>
  </si>
  <si>
    <t>CRVE.10</t>
  </si>
  <si>
    <t>CRAU-10</t>
  </si>
  <si>
    <t>The credential service provider MUST enforce access controls to ensure only authorized personnel have access to this process.</t>
  </si>
  <si>
    <t>CRVE.11</t>
  </si>
  <si>
    <t>CRAU-11</t>
  </si>
  <si>
    <t>VL-CRAU-19</t>
  </si>
  <si>
    <t>VL-AUTH-21*</t>
  </si>
  <si>
    <t>CRVE.12</t>
  </si>
  <si>
    <t>CRAU-12</t>
  </si>
  <si>
    <t>CRVE.13</t>
  </si>
  <si>
    <t>CRAU-13</t>
  </si>
  <si>
    <t>CRVE.14</t>
  </si>
  <si>
    <t>CRAU-14</t>
  </si>
  <si>
    <t>VL-CRAU-9</t>
  </si>
  <si>
    <t>VL-AUTH-12</t>
  </si>
  <si>
    <t>The credential service provider MUST be capable of mitigating a minimum of authenticator secret guessing, replay, eavesdropping, and session hijacking.</t>
  </si>
  <si>
    <t>CRVE.15</t>
  </si>
  <si>
    <t>CRAU-15</t>
  </si>
  <si>
    <t>CRVE.16</t>
  </si>
  <si>
    <t>CRAU-16</t>
  </si>
  <si>
    <t>VL-AUTH-11</t>
  </si>
  <si>
    <t>The credential service provider MUST be capable of mitigating a minimum of authenticator secret guessing and replay attacks.</t>
  </si>
  <si>
    <t>CRVE.17</t>
  </si>
  <si>
    <t>CRAU-17</t>
  </si>
  <si>
    <t>VL-AUTH-14</t>
  </si>
  <si>
    <t>The credential service provider MAY provide the ability to perform adaptive risk authentication.</t>
  </si>
  <si>
    <t>CRVE.18</t>
  </si>
  <si>
    <t>CRAU-18</t>
  </si>
  <si>
    <t>CRVE.19</t>
  </si>
  <si>
    <t>CRAU-19
CRAU-20 dup</t>
  </si>
  <si>
    <t>VL-CRAU-10</t>
  </si>
  <si>
    <t>CRVE.20</t>
  </si>
  <si>
    <t>CRAU-21</t>
  </si>
  <si>
    <t>VL-AUTH-2</t>
  </si>
  <si>
    <t>If only a single authenticator is required, it MUST be either something the Subject knows or something the Subject has.  Something the Subject is or does MUST only be used as a second authenticator.</t>
  </si>
  <si>
    <t>CRVE.21</t>
  </si>
  <si>
    <t>CRAU-22</t>
  </si>
  <si>
    <t>VL-AUTH-15</t>
  </si>
  <si>
    <t>The credential service provider SHOULD provide the ability to perform adaptive risk authentication.</t>
  </si>
  <si>
    <t>CRVE.22</t>
  </si>
  <si>
    <t>CRAU-23</t>
  </si>
  <si>
    <t>VL-CRAU-14</t>
  </si>
  <si>
    <t>The credential service provider MUST provide the ability to perform adaptive risk authentication.</t>
  </si>
  <si>
    <t>CRVE.23</t>
  </si>
  <si>
    <t>CRAU-24</t>
  </si>
  <si>
    <t>VL-AUTH-17</t>
  </si>
  <si>
    <t>CRVE.24</t>
  </si>
  <si>
    <t>CRAU-25</t>
  </si>
  <si>
    <t>VL-AUTH-3*</t>
  </si>
  <si>
    <t>CRVE.25</t>
  </si>
  <si>
    <t>VL-AUTH-13</t>
  </si>
  <si>
    <t>The credential service provider MUST be capable of mitigating a minimum of authenticator secret guessing, replay, eavesdropping, session hijacking, impersonation/phishing, and man-in-the-middle attacks.</t>
  </si>
  <si>
    <t>CRVE.26</t>
  </si>
  <si>
    <t>CRAU-26</t>
  </si>
  <si>
    <t>VL-AUTH-4*</t>
  </si>
  <si>
    <t>One of the authenticators MUST be something the Subject has.  The other authenticator MAY be either something the Subject knows or something the Subject is or does.</t>
  </si>
  <si>
    <t>CRVE.27</t>
  </si>
  <si>
    <t>CRAU-27</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</si>
  <si>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</si>
  <si>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</si>
  <si>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</si>
  <si>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</si>
  <si>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</si>
  <si>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</si>
  <si>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</si>
  <si>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</si>
  <si>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</si>
  <si>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</si>
  <si>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</si>
  <si>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</si>
  <si>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</si>
  <si>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</si>
  <si>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</si>
  <si>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</si>
  <si>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</si>
  <si>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</si>
  <si>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</si>
  <si>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</si>
  <si>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</si>
  <si>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
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</si>
  <si>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</si>
  <si>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</si>
  <si>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CRMA.1</t>
  </si>
  <si>
    <t>VL-CRMA-6</t>
  </si>
  <si>
    <t>The Credential Service Provider MAY provide the ability to allow authorized personnel to update the Authenticators bound to the Credential (e.g., remove an Authenticator or initiate a password change).</t>
  </si>
  <si>
    <t>CRMA.2</t>
  </si>
  <si>
    <t>VL-CRMA-7</t>
  </si>
  <si>
    <t>The Credential Service Provider MAY provide the ability to allow authorized personnel to update the Credential attributes.</t>
  </si>
  <si>
    <t>CRMA.3</t>
  </si>
  <si>
    <t>VL-CRMA-8</t>
  </si>
  <si>
    <t>The Credential Service Provider MUST enforce access controls to ensure only authorized personnel have access to this process.</t>
  </si>
  <si>
    <t>CRMA.4</t>
  </si>
  <si>
    <t>VL-CRMA-3</t>
  </si>
  <si>
    <t>The Credential Service Provider MUST provide the ability to update the Authenticators bound to the Credential where possible (e.g., password change, change of PIN, refresh face image on file with more recent image, or change of private key)</t>
  </si>
  <si>
    <t>CRMA.5</t>
  </si>
  <si>
    <t>VL-CRMA-4</t>
  </si>
  <si>
    <t>The Credential Service Provider MUST provide the ability to allow the Credential attributes (e.g., password, Q&amp;A, recovery codes, cryptographic keys, biometrics, aliases, DIDs) to be modified.</t>
  </si>
  <si>
    <t>CRMA.6</t>
  </si>
  <si>
    <t>VL-CRMA-5</t>
  </si>
  <si>
    <t>The Credential Service Provider MUST require authentication at a LOA equivalent to or greater than the LOA of the Credential attribute (e.g., password, Q&amp;A, recovery codes, cryptographic keys, biometrics, aliases, DIDs) being modified.
For example, a Subject logged using a singlefactor password should not be able to modify
recovery codes, OTP values.</t>
  </si>
  <si>
    <t>CRMA.7</t>
  </si>
  <si>
    <t>VL-CRMA-13</t>
  </si>
  <si>
    <t>The Credential Service Provider MUST enforce Authenticator complexity requirements and periodic Authenticator refresh (e.g., Q&amp;A complexity requirements, password updates,OTP updates).</t>
  </si>
  <si>
    <t>CRMA.8</t>
  </si>
  <si>
    <t>VL-CRMA-11</t>
  </si>
  <si>
    <t>The Credential Service Provider MUST require the Subject to complete any administrator initiated Credential activities (e.g., an administrator cannot change the Subjects password only initiate a reset).</t>
  </si>
  <si>
    <t>CRMA.9</t>
  </si>
  <si>
    <t>VL-CRMA-1</t>
  </si>
  <si>
    <t>The Credential Service Provider SHOULD provide the ability to update the Authenticators bound to the Credential where possible (e.g., password change, bind a new Authenticator).</t>
  </si>
  <si>
    <t>CRMA.10</t>
  </si>
  <si>
    <t>VL-CRMA-2</t>
  </si>
  <si>
    <t>The Credential Service Provider SHOULD provide the ability to allow the Credential attributes e.g., password, Q&amp;A, recovery codes) to be modified.</t>
  </si>
  <si>
    <t>CRMA.11</t>
  </si>
  <si>
    <t>VL-CRMA-10</t>
  </si>
  <si>
    <t>The Credential Service Provider SHOULD require the Subject to complete any administrator initiated Credential activities (e.g., an administrator cannot change the Subjects
password only initiate a reset)</t>
  </si>
  <si>
    <t>CRMA.12</t>
  </si>
  <si>
    <t>VL-CRMA-12</t>
  </si>
  <si>
    <t>The Credential Service Provider SHOULD enforce Authenticator complexity requirements and periodic Authenticator refresh (e.g., Q&amp;A complexity requirements, password updates,
OTP updates).</t>
  </si>
  <si>
    <t>CRMA.13</t>
  </si>
  <si>
    <t>VL-CRMA-9</t>
  </si>
  <si>
    <t>In addition to requirements specified for LOA2, the Credential Service Provider MUST require authorized personnel to provide a LOA3 or higher Credential in order to perform Credential maintenance.</t>
  </si>
  <si>
    <t>CRSU.1</t>
  </si>
  <si>
    <t>CRSU-1</t>
  </si>
  <si>
    <t>VL-CRSP-8</t>
  </si>
  <si>
    <t>The credential service provider MUST have the ability to automatically suspend the use of a credential (e.g. a temporary lock-out due to excessive failed authentication attempts, or detection of suspicious activity).</t>
  </si>
  <si>
    <t>CRSU.2</t>
  </si>
  <si>
    <t>CRSU-2</t>
  </si>
  <si>
    <t>VL-CRSP-3</t>
  </si>
  <si>
    <t>VL-CRSP-2</t>
  </si>
  <si>
    <t>The credential service provider MAY provide the ability for authorized personnel to suspend the use of or revoke a credential.</t>
  </si>
  <si>
    <t>CRSU.3</t>
  </si>
  <si>
    <t>CRSU-3</t>
  </si>
  <si>
    <t>VL-CRSP-1</t>
  </si>
  <si>
    <t>The credential service provider SHOULD provide the ability for an Subject to suspend the use of or revoke its credential.</t>
  </si>
  <si>
    <t>CRSU.4</t>
  </si>
  <si>
    <t>VL-CDIS-15
VL-CRSP-4</t>
  </si>
  <si>
    <t>CRSU.5</t>
  </si>
  <si>
    <t>The credential service provider MAY provide the ability for a Subject to suspend the use of or revoke its credential.</t>
  </si>
  <si>
    <t>CRSU.6</t>
  </si>
  <si>
    <t>CRSU-4</t>
  </si>
  <si>
    <t>VL-CDIS-14
VL-CRSP-3</t>
  </si>
  <si>
    <t>CRSU.7</t>
  </si>
  <si>
    <t>CRSU-5</t>
  </si>
  <si>
    <t>In addition to LOA2 requirements, The credential service provider MUST require authorized personnel provide an LOA3 or higher credential</t>
  </si>
  <si>
    <t>CRCV.1</t>
  </si>
  <si>
    <t>CRCV-1</t>
  </si>
  <si>
    <t>VL-CRVY-5</t>
  </si>
  <si>
    <t>The credential service provider MAY provide the ability for authorized personnel to initiate a credential recovery on behalf of the Subject.</t>
  </si>
  <si>
    <t>CRCV.2</t>
  </si>
  <si>
    <t>CRCV-2</t>
  </si>
  <si>
    <t>The credential service provider MUST provide the ability to recover a lost or suspended credential.</t>
  </si>
  <si>
    <t>CRCV.3</t>
  </si>
  <si>
    <t>CRCV-3</t>
  </si>
  <si>
    <t>The credential service provider MUST require the Subject to authenticate with an LOA equivalent to that of the credential being recovered.</t>
  </si>
  <si>
    <t>CRCV.4</t>
  </si>
  <si>
    <t>CRCV-4</t>
  </si>
  <si>
    <t>VL-CRVY-8</t>
  </si>
  <si>
    <t>CRCV.5</t>
  </si>
  <si>
    <t>CRCV-5</t>
  </si>
  <si>
    <t>VL-CRVY-9</t>
  </si>
  <si>
    <t>The credential service provider MUST provide the ability to automatically recover a locked credential (e.g. automatically reactivate a credential previously locked due to too many failed login attempts).</t>
  </si>
  <si>
    <t>CRCV.6</t>
  </si>
  <si>
    <t>CRCV-6</t>
  </si>
  <si>
    <t>VL-CRVY-1</t>
  </si>
  <si>
    <t>The credential service provider SHOULD provide the ability to recover a lost or suspended credential.</t>
  </si>
  <si>
    <t>CRCV.7</t>
  </si>
  <si>
    <t>CRCV-7</t>
  </si>
  <si>
    <t>VL-CRVY-2</t>
  </si>
  <si>
    <t>The credential service provider SHOULD require the Subject to authenticate with an LOA equivalent to that of the credential being recovered.</t>
  </si>
  <si>
    <t>CRCV.8</t>
  </si>
  <si>
    <t>CRCV-8</t>
  </si>
  <si>
    <t>VL-CRVY-6</t>
  </si>
  <si>
    <t>CRCV.9</t>
  </si>
  <si>
    <t>CRCV-9</t>
  </si>
  <si>
    <t>The credential service provider MAY provide the ability to automatically recover a suspended credential (e.g. automatically reactivate a credential previously suspended due to too many failed login attempts).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</si>
  <si>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</si>
  <si>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</si>
  <si>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</si>
  <si>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</si>
  <si>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CRVK.1</t>
  </si>
  <si>
    <t>CRVK-1</t>
  </si>
  <si>
    <t>VL-CRVX-1</t>
  </si>
  <si>
    <t>VL-CRVX-2</t>
  </si>
  <si>
    <t>The credential service provider MUST allow a user to revoke their own credential.</t>
  </si>
  <si>
    <t>CRVK.2</t>
  </si>
  <si>
    <t>CRVK-2</t>
  </si>
  <si>
    <t>VL-CRVX-5</t>
  </si>
  <si>
    <t>VL-CRVX-4</t>
  </si>
  <si>
    <t>The credential service provider MUST have the ability to allow authorized personnel to revoke a credential.</t>
  </si>
  <si>
    <t>CRVK.3</t>
  </si>
  <si>
    <t>CRVK-3</t>
  </si>
  <si>
    <t>CRVK.4</t>
  </si>
  <si>
    <t>CRVK-4</t>
  </si>
  <si>
    <t>The credential service provider SHOULD allow a user to revoke their own credential.</t>
  </si>
  <si>
    <t>CRVK.5</t>
  </si>
  <si>
    <t>CRVK-5</t>
  </si>
  <si>
    <t>VL-CRVX-3</t>
  </si>
  <si>
    <t>The credential service provider MAY have the ability to allow authorized personnel to revoke a credential.</t>
  </si>
  <si>
    <t>CRVK.6</t>
  </si>
  <si>
    <t>CRVK-6</t>
  </si>
  <si>
    <t>CRVK.7</t>
  </si>
  <si>
    <t>CRVK-7</t>
  </si>
  <si>
    <t>VL-CRVX-6</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</si>
  <si>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</si>
  <si>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</si>
  <si>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</si>
  <si>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</si>
  <si>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</si>
  <si>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</si>
  <si>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NCSP.1</t>
  </si>
  <si>
    <t>NCSP-1</t>
  </si>
  <si>
    <t>The Notice and Consent Processor MUST have processes in place to ensure that appropriate notice statements concerning the collection, use or disclosure of personal information are formulated and provided to Subjects, at or before the time personal information is collected.</t>
  </si>
  <si>
    <t>NCSP.2</t>
  </si>
  <si>
    <t>NCSP-2</t>
  </si>
  <si>
    <t>The Notice and Consent Processor MUST have appropriate processes, resources and oversight in place to ensure that notice statements conform to the Formulate Notice trusted process, include all required information, and are updated in a time frame that does not compromise a Subject’s ability to provide informed and valid consent when the requirements or purpose for collecting, using or disclosing personal information change.</t>
  </si>
  <si>
    <t>NCSP.3</t>
  </si>
  <si>
    <t>NCSP-3</t>
  </si>
  <si>
    <t>NCSP.4</t>
  </si>
  <si>
    <t>NCSP-4</t>
  </si>
  <si>
    <t>The Notice and Consent Processor MUST ensure that a new notice statement is provided to a Subject when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</si>
  <si>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NCSP.5</t>
  </si>
  <si>
    <t>NCSP-5</t>
  </si>
  <si>
    <t>NCSP.6</t>
  </si>
  <si>
    <t>NCSP-6</t>
  </si>
  <si>
    <t>In some scenarios, a single notice statement may include requests for consent from multiple organizations, for example, when disclosing attributes from multiple sources.
 Where the notice statement includes requests from multiple organizations, the notice MUST be constructed such that it can be split into the parts pertaining to each organization, for the purposes of recording and storing the consent (see RECO 2 below).</t>
  </si>
  <si>
    <t>NCSP.7</t>
  </si>
  <si>
    <t>NCSP-7</t>
  </si>
  <si>
    <t>Disclosing Organizations, Requesting Organizations and Notice and Consent Processors MUST have a Privacy Management Program in place to ensure legal compliance including the implementation of privacy policies, practices, controls and assessment tools.</t>
  </si>
  <si>
    <t>NCSP.8</t>
  </si>
  <si>
    <t>NCSP-8</t>
  </si>
  <si>
    <t>Disclosing Organizations, Requesting Organizations and Notice and Consent Processors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</si>
  <si>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NCSP.9</t>
  </si>
  <si>
    <t>NCSP-9</t>
  </si>
  <si>
    <t>Disclosing Organizations, Requesting Organizations and Notice and Consent Processors MUST have a comprehensive Privacy Policy that: provides a full description of its personal information handling practices; and, is easily accessible, simple to read, and updated as required.</t>
  </si>
  <si>
    <t>NCSP.10</t>
  </si>
  <si>
    <t>NCSP-10</t>
  </si>
  <si>
    <t>Disclosing Organizations, Requesting Organizations and Notice and Consent Processors MUST periodically audit or review their personal information management practices (including its notice and consent management practices) to ensure that personal information is being handled in the way described by its Privacy Policy.</t>
  </si>
  <si>
    <t>NCSP.11</t>
  </si>
  <si>
    <t>NCSP-11</t>
  </si>
  <si>
    <t>As part of their Privacy Management Programs, Disclosing Organizations, Requesting Organizations and Notice and Consent
  Processors MUST have processes to manage personal information breaches, which includes reporting, containment, remediation, and prevention steps.</t>
  </si>
  <si>
    <t>FONO.1</t>
  </si>
  <si>
    <t>FONO-1</t>
  </si>
  <si>
    <t>NC-NOTI-1</t>
  </si>
  <si>
    <t>The Notice and Consent Processor MUST have processes in place to ensure that appropriate notice statements concerning the c ollection, use or disclosure of personal information are formulated (as per NOTI 5) and provided to Subjects, at or before the time personal information is collected.</t>
  </si>
  <si>
    <t>FONO.2</t>
  </si>
  <si>
    <t>FONO-2</t>
  </si>
  <si>
    <t>NC-NOTI-2</t>
  </si>
  <si>
    <t>The Notice and Consent Processor MUST have appropriate processes, resources and oversight in place to ensure that notice statements conform to the Formulate Notice trusted process, include all required information and are updated in a timely manner when requirements and purposes for which personal information is used change.</t>
  </si>
  <si>
    <t>FONO.3</t>
  </si>
  <si>
    <t>FONO-3</t>
  </si>
  <si>
    <t>NC-NOTI-3</t>
  </si>
  <si>
    <t>The Notice and Consent Processor MUST determine what information is required to be included in its notice statements based
 on all applicable legal, policy and contractual requirements. In a digital identity system this could include, for example:
 the personal information about the Subject being requested by the Requesting Organization.
 the purpose for which the personal information is being requested.
 the legal authority for collecting the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details of the potential sources of the requested personal information, be they Disclosing Organizations or the Subject
 concerned.
 The Notice and Consent Processor SHALL ensure that the information to be included in a notice statement is precisely defined.
 In a digital identity context this could include, for example, the specific personal information to be shared and the necessary meta
 data</t>
  </si>
  <si>
    <t>FONO.4</t>
  </si>
  <si>
    <t>FONO-4</t>
  </si>
  <si>
    <t>NC-NOTI-4</t>
  </si>
  <si>
    <t>The Notice and Consent Processor MUST ensure that a new notice statement is provided to a Subject where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</si>
  <si>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FONO.5</t>
  </si>
  <si>
    <t>FONO-5</t>
  </si>
  <si>
    <t>NC-NOTI-5</t>
  </si>
  <si>
    <t>The notice statement SHOULD be provided in writing and MUST be provided in a manner that enables Subjects to reasonably
 understand how their personal information will be used or disclosed. This includes providing notice in a manner that is:
 intelligible (using clear and plain language);
 concise; B16easily visible;
 transparent; and,
 easily accessible.
 Where it is not practical for the notice statement to include all the details pertaining to the request (e.g. full terms and conditions,
 detailed meta data) straightforward means SHOULD be provided to allow the Subject to review those details, ideally directly
 within the digital journey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</si>
  <si>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FONO.6</t>
  </si>
  <si>
    <t>FONO-6</t>
  </si>
  <si>
    <t>NC-NOTI-6</t>
  </si>
  <si>
    <t>In some scenarios, a single notice statement may include requests for consent from multiple organizations, e.g. when disclosing
 attributes from multiple sources.
 Where the notice statement includes requests from multiple organizations it SHALL be constructed such that it can be split into
 the parts pertaining to each organization, for the purposes of recording and storing the consent (see below).</t>
  </si>
  <si>
    <t>NOPR.1</t>
  </si>
  <si>
    <t>CORQ.1</t>
  </si>
  <si>
    <t>RQCO-1</t>
  </si>
  <si>
    <t>NC-CONS-1</t>
  </si>
  <si>
    <t>The process of requesting the consent of a Subject MUST include the presentation of the notice statement and verification of the
 Subject, as follows:
 the notice MUST precede the Subject providing consent
 if the notice does not disclose personal information in the notice statement then verification of the Subject is not required
 prior to display
 if the notice discloses personal information in the notice statement then verification of Subject is REQUIRED prior to display
 either way, prior to a consent being relied upon, the Subject MUST have been successfully verified.</t>
  </si>
  <si>
    <t>CORQ.2</t>
  </si>
  <si>
    <t>RQCO-2</t>
  </si>
  <si>
    <t>NC-CONS-2</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</si>
  <si>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</si>
  <si>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CORQ.3</t>
  </si>
  <si>
    <t>RQCO-3</t>
  </si>
  <si>
    <t>NC-CONS-3</t>
  </si>
  <si>
    <t>The level of verification or authentication MUST be sufficient for the sensitivity of personal data to be disclosed.</t>
  </si>
  <si>
    <t>CORQ.4</t>
  </si>
  <si>
    <t>RQCO-4</t>
  </si>
  <si>
    <t>The notice statement SHOULD be presented to the Subject in a manner that is clear and user friendly.</t>
  </si>
  <si>
    <t>CORQ.5</t>
  </si>
  <si>
    <t>RQCO-5</t>
  </si>
  <si>
    <t>NC-CON-4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</si>
  <si>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</si>
  <si>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CORQ.6</t>
  </si>
  <si>
    <t>RQCO-6</t>
  </si>
  <si>
    <t>NC-CONS-5</t>
  </si>
  <si>
    <t>The Notice and Consent Processor MUST ensure that consent is specific, informed, and unambiguous.</t>
  </si>
  <si>
    <t>CORQ.7</t>
  </si>
  <si>
    <t>RQCO-7</t>
  </si>
  <si>
    <t>NC-CONS-6</t>
  </si>
  <si>
    <t>If the Subject’s consent is requested as part of a written statement which also concerns other matters, the request for consent MuST be presented in a manner that:
 is clearly distinguishable from the other matters;
 is in an intelligible and easily accessible form; and,
 uses clear and plain language.</t>
  </si>
  <si>
    <t>CORQ.8</t>
  </si>
  <si>
    <t>The Requesting Organization MUST NOT attempt to obtain consent by providing false or misleading information or by using
 deceptive or misleading practices.</t>
  </si>
  <si>
    <t>CORQ.9</t>
  </si>
  <si>
    <t>NC-CONS-7</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</si>
  <si>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</si>
  <si>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CORQ.10</t>
  </si>
  <si>
    <t>NC-CONS-8</t>
  </si>
  <si>
    <t>Before requesting consent from a Subject, the Requesting Organization SHOULD determine whether the Subject can withdraw
 their consent at a later date or whether legal or contractual restrictions prevent or limit the withdrawal of consent.</t>
  </si>
  <si>
    <t>CORQ.11</t>
  </si>
  <si>
    <t>NC-CON-9</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</si>
  <si>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</si>
  <si>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CORQ.12</t>
  </si>
  <si>
    <t>RQCO-11</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</si>
  <si>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</si>
  <si>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CORQ.13</t>
  </si>
  <si>
    <t>RQCO-12</t>
  </si>
  <si>
    <t>CORQ.14</t>
  </si>
  <si>
    <t>RQCO-13</t>
  </si>
  <si>
    <t>CORQ.15</t>
  </si>
  <si>
    <t>RQCO-14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</si>
  <si>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</si>
  <si>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CORQ.16</t>
  </si>
  <si>
    <t>RQCO-15</t>
  </si>
  <si>
    <t>CORQ.17</t>
  </si>
  <si>
    <t>RQCO-16</t>
  </si>
  <si>
    <t>If the Subject’s consent is requested as part of a written statement which also concerns other matters, the request for consent M
  UST be presented in a manner that:
  is clearly distinguishable from the other matters;
  is in an intelligible and easily accessible form; and,
  uses clear and plain language.</t>
  </si>
  <si>
    <t>CORQ.18</t>
  </si>
  <si>
    <t>RQCO-17</t>
  </si>
  <si>
    <t>The Requesting Organization MUST NOT attempt to obtain consent by providing false or misleading information or by using
  deceptive or misleading practices.</t>
  </si>
  <si>
    <t>CORQ.19</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</si>
  <si>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</si>
  <si>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CORQ.20</t>
  </si>
  <si>
    <t>RQCO-18</t>
  </si>
  <si>
    <t>Before requesting consent from a Subject, the Requesting Organization SHOULD determine whether the Subject can withdraw
  their consent at a later date or whether legal or contractual restrictions prevent or limit the withdrawal of consent.</t>
  </si>
  <si>
    <t>CORQ.21</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</si>
  <si>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</si>
  <si>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NC-RECO-1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</si>
  <si>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</si>
  <si>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NC-RECO-2</t>
  </si>
  <si>
    <t>The Notice and Consent Processor SHALL provide the evidence to the relevant organization – Requesting and Disclosing
 Organization.
 Where the notice statement includes requests for consent from multiple organizations, the notice statement SHALL be split up so
 that each organization only receives the evidence relevant to them.
 Evidence relating to one organization MUST NOT be provided to another organization.</t>
  </si>
  <si>
    <t>NC-RECO-3</t>
  </si>
  <si>
    <t>Disclosing and Requesting Organizations MUST store the evidence uniquely (i.e. only store the evidence once for each consent
 given) and immutably, such that any update or state change will result in a new record and past records can be recovered.</t>
  </si>
  <si>
    <t>NC-RECO-4</t>
  </si>
  <si>
    <t>Updates to conditions / statements presented to a Subject MUST be versioned uniquely, so that changes over time can be
 recovered.</t>
  </si>
  <si>
    <t>NC-RECO-5</t>
  </si>
  <si>
    <t>Per Canadian laws related to required languages (e.g., English, French), each language variation of the notice statement MUST
 be stored.</t>
  </si>
  <si>
    <t>NC-RECO-6</t>
  </si>
  <si>
    <t>A notice and consent record MAY become invalid in the event that a data breach or unauthorized access is discovered, or if it is
 discovered that the consent was given without the authority or capacity to give it.</t>
  </si>
  <si>
    <t>NC-RECO-7</t>
  </si>
  <si>
    <t>Disclosing Organizations, Requesting Organizations and Notice and Consent Processors SHOULD employ processes and procedures to prevent the loss of notice and consent records and to limit the impact of any data security iolations.</t>
  </si>
  <si>
    <t>NC-RECO-8</t>
  </si>
  <si>
    <t>Privacy preserving practices MUST be followed when storing records of consent.</t>
  </si>
  <si>
    <t xml:space="preserve"> 
</t>
  </si>
  <si>
    <t>CORG.1</t>
  </si>
  <si>
    <t>RXCO-1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</si>
  <si>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</si>
  <si>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CORG.2</t>
  </si>
  <si>
    <t>RXCO-2</t>
  </si>
  <si>
    <t>The Notice and Consent Processor MUST provide the evidence (described in RECO 1) to the relevant Requesting and Disclosing Organizations.
 The Notice and Consent Processor SHOULD inform the Subject of the identity of the Requesting and Disclosing Organizations receiving the evidence.
 Where the notice statement includes requests for consent from multiple organizations, the notice statement MUST be split up so that each organization only receives the evidence relevant to them.
 Evidence relating to one organization MUST NOT be provided to another organization.</t>
  </si>
  <si>
    <t>CORG.3</t>
  </si>
  <si>
    <t>RXCO-3</t>
  </si>
  <si>
    <t>Disclosing and Requesting Organizations MUST store the evidence uniquely (i.e., only store the evidence once for each consent given) and immutably, such that any update or state change will result in a new record and past records can be recovered. Storage of evidence MUST also comply with applicable legislation (e.g., in certain cases, data must be stored in Canada).</t>
  </si>
  <si>
    <t>CORG.4</t>
  </si>
  <si>
    <t>RXCO-4</t>
  </si>
  <si>
    <t>Updates to conditions/statements presented to a Subject MUST be versioned uniquely, so that changes over time can be recovered and accessible at all times to the Subject.</t>
  </si>
  <si>
    <t>CORG.5</t>
  </si>
  <si>
    <t>RXCO-5</t>
  </si>
  <si>
    <t>Per Canadian laws related to required languages (e.g., English, French), each language variation of the notice statement MUST be stored.</t>
  </si>
  <si>
    <t>CORG.6</t>
  </si>
  <si>
    <t>RXCO-6</t>
  </si>
  <si>
    <t>A notice and consent record MAY become invalid in the event that a data breach or unauthorized access is discovered, or if it is discovered that the consent was given without the authority or capacity to give it.
 If any of these situations arise, the organizations affected MUST review the circumstances and take appropriate action (e.g., revoke the affected consent) .If there is a data breach that includes the Subject’s personal information, they MUST notify the affected Subject. The actions taken MUST comply with applicable legislation.</t>
  </si>
  <si>
    <t>CORG.7</t>
  </si>
  <si>
    <t>RXCO-7</t>
  </si>
  <si>
    <t>Disclosing Organizations, Requesting Organizations and Notice and Consent Processors MUST employ processes and procedures to prevent the loss of notice and consent records and to limit the impact of any data security violations, and in accordance with relevant law (e.g., a public body's requirements under section 30 of FOIPPA).</t>
  </si>
  <si>
    <t>CORG.8</t>
  </si>
  <si>
    <t>RXCO-8</t>
  </si>
  <si>
    <t>Privacy-preserving practices MUST be followed when storing records of consent. In this context, privacy-preserving practices refer to methods, approaches, or procedures designed to maintain the privacy of consent records.</t>
  </si>
  <si>
    <t>CORV.1</t>
  </si>
  <si>
    <t>NC-MANA-1</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</si>
  <si>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</si>
  <si>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CORV.2</t>
  </si>
  <si>
    <t>NC-MANA-2</t>
  </si>
  <si>
    <t>A consent SHALL expire when the expiration date captured in the consent process (RECO1) is passed. After that date, the
 Requesting Organization MUST (unless applicable law requires or authorizes its ongoing use and storage) cease to use the
 personal data concerned for the specified purpose and, if required, delete it.</t>
  </si>
  <si>
    <t>CORV.3</t>
  </si>
  <si>
    <t>NC-MANA-3</t>
  </si>
  <si>
    <t>Revocation of the consent decision SHALL occur when either:
 The Subject withdraws the consent
 The Disclosing Organization, Requesting Organization or Notice and Consent Processor determines that the consent was
 not legitimate, e.g. fraudulent activity was confirmed.</t>
  </si>
  <si>
    <t>CORV.4</t>
  </si>
  <si>
    <t>NC-MANA-4</t>
  </si>
  <si>
    <t>Where a Subject notifies the Notice and Consent Processor that they wish to withdraw the consent given and there are no legal
 or contractual restrictions preventing the Subject from withdrawing consent, the Notice and Consent Processor:
 MUST inform the Subject of the implications of such withdrawal; but,
 MUST NOT prohibit the Subject from withdrawing consent.</t>
  </si>
  <si>
    <t>CORV.5</t>
  </si>
  <si>
    <t>NC-MANA-5</t>
  </si>
  <si>
    <t>Where it is determined that the consent was not legitimate or lawful, the Notice and Consent Processor SHALL withdraw the
 consent as per MANA3.
 The Notice and Consent Processor MUST also inform the Subject (if appropriate), Disclosing Organization and Requesting
 Organization.
 In the case of identity theft where the Subject itself is compromised it may not be appropriate to inform it.
 Withdrawing consent in such circumstances MUST be done with great care. The Notice and Consent Processor SHALL ensure
 that it has processes in place to prevent the erroneous or malicious withdrawal of consent.</t>
  </si>
  <si>
    <t>CORV.6</t>
  </si>
  <si>
    <t>NC-MANA-6</t>
  </si>
  <si>
    <t>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t>
  </si>
  <si>
    <t>The Notice and Consent Processor SHOULD provide Subjects with the ability to review and manage all consent decisions made.
 These features SHOULD be easy to use, providing an efficient and optimal means for Subjects to manage consent decisions.
 This could include, for example:
 The ability to review, update or revoke the consent decisions for a particular organization.
 Search facilities so that consent decisions can be easily found.
 Notifications of expired consent decisions, which could indicate loss of service from a Requesting Organization.
 The ability to, where necessary, review, update or revoke individual consent decisions at a granular level.</t>
  </si>
  <si>
    <t>CORN.1</t>
  </si>
  <si>
    <t>RNCO-1</t>
  </si>
  <si>
    <t>If a Requesting Organization wishes to obtain a revised consent from a Subject, then the requirements set out above relating to notice, consent and record apply to the new consent. This WILL result in an updated consent decision, which MUST be stored.</t>
  </si>
  <si>
    <t>CORN.2</t>
  </si>
  <si>
    <t>RNCO-2</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</si>
  <si>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</si>
  <si>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COEX.1</t>
  </si>
  <si>
    <t>EXCO-1</t>
  </si>
  <si>
    <t>A consent MUST expire when the expiration date captured in the consent process is passed. After that date, the Requesting Organization MUST (unless applicable law requires or authorizes its ongoing use and storage) cease to use the personal data concerned for the specified purpose and, if required, delete it in a way that protects the privacy of the Subject.</t>
  </si>
  <si>
    <t>CORK.1</t>
  </si>
  <si>
    <t>RKCO-1</t>
  </si>
  <si>
    <t>CORK.2</t>
  </si>
  <si>
    <t>RKCO-2</t>
  </si>
  <si>
    <t>CORK.3</t>
  </si>
  <si>
    <t>RKCO-3</t>
  </si>
  <si>
    <t>Where it is determined that the consent was not legitimate or lawful, the Notice and Consent Processor MUST revoke the consent.
 The Notice and Consent Processor MUST also inform the Subject (if appropriate), Disclosing Organization and Requesting Organization.
 In the case of identity theft where the Subject itself is compromised it may not be appropriate to inform the Subject of the consent withdrawal. In the interest of protecting identity information from abuse and privacy breaches, withdrawing consent in such circumstances MUST be done with great care. The Notice and Consent Processor MUST ensure that it has processes in place to prevent the erroneous or malicious withdrawal of consent.</t>
  </si>
  <si>
    <t>CORK.4</t>
  </si>
  <si>
    <t>RKCO-4</t>
  </si>
  <si>
    <t>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
 When consent is withdrawn (for any reason), the Notice and Consent Processor SHOULD inform third-party providers (this may not be possible in all cases if the identity of the third-parties is not known to the Notice and Consent Processor).</t>
  </si>
  <si>
    <t>CORK.5</t>
  </si>
  <si>
    <t>RKCO-5</t>
  </si>
  <si>
    <t>CORK.6</t>
  </si>
  <si>
    <t>RKCO-6</t>
  </si>
  <si>
    <t>SGCR.1</t>
  </si>
  <si>
    <t>SIGC-1</t>
  </si>
  <si>
    <t>The individual signing the data can be associated with the electronic data being signed;</t>
  </si>
  <si>
    <t>SGCR.2</t>
  </si>
  <si>
    <t>SIGC-2</t>
  </si>
  <si>
    <t>It is clear that the individual intended to sign the electronic record;</t>
  </si>
  <si>
    <t>SGCR.3</t>
  </si>
  <si>
    <t>SIGC-3</t>
  </si>
  <si>
    <t>The reason or purpose for signing the electronic data is conveyed in some way (this may be evident from the content of the electronic data being signed); and,</t>
  </si>
  <si>
    <t>SGCR.4</t>
  </si>
  <si>
    <t>SIGC-4</t>
  </si>
  <si>
    <t>The data integrity of the signed transaction is maintained over time including the original electronic data being signed, the electronic signature itself and any supporting information that may be necessary</t>
  </si>
  <si>
    <t>SGCR.5</t>
  </si>
  <si>
    <t>SIGC-5</t>
  </si>
  <si>
    <t>SES</t>
  </si>
  <si>
    <t>The electronic data has been signed by the person who is identified in, or can be identified through, a digital signature certificate;</t>
  </si>
  <si>
    <t>SGCR.6</t>
  </si>
  <si>
    <t>SIGC-6</t>
  </si>
  <si>
    <t>Specific asymmetric algorithms are be used;</t>
  </si>
  <si>
    <t>SGCR.7</t>
  </si>
  <si>
    <t>SIGC-7</t>
  </si>
  <si>
    <t>Issuing certification authority (CA) are recognized by Treasury Board Secretariat; and,</t>
  </si>
  <si>
    <t>SGCR.8</t>
  </si>
  <si>
    <t>SIGC-8</t>
  </si>
  <si>
    <t>Verification that the certification authority has the capacity to issue digital signature certificates in a secure and reliable manner</t>
  </si>
  <si>
    <t>SGCK.1</t>
  </si>
  <si>
    <t>SIGV-1</t>
  </si>
  <si>
    <t>SGCK.2</t>
  </si>
  <si>
    <t>SIGV-2</t>
  </si>
  <si>
    <t>Qualifier</t>
  </si>
  <si>
    <t>Notes</t>
  </si>
  <si>
    <t>Applies in all cases</t>
  </si>
  <si>
    <t>Foundational Identity Domain</t>
  </si>
  <si>
    <t>Contextual Identity Domain</t>
  </si>
  <si>
    <t>Pan-Canadian Assurance Level Level 1: little to no confidence required</t>
  </si>
  <si>
    <r>
      <t xml:space="preserve">For assessment purposes </t>
    </r>
    <r>
      <rPr>
        <b/>
        <sz val="10"/>
        <rFont val="Arial"/>
      </rPr>
      <t>[L1-L4]</t>
    </r>
    <r>
      <rPr>
        <sz val="10"/>
        <color rgb="FF000000"/>
        <rFont val="Arial"/>
      </rPr>
      <t xml:space="preserve"> correspond to </t>
    </r>
    <r>
      <rPr>
        <b/>
        <sz val="10"/>
        <rFont val="Arial"/>
      </rPr>
      <t>TB IAL[1-</t>
    </r>
    <r>
      <rPr>
        <sz val="10"/>
        <color rgb="FF000000"/>
        <rFont val="Arial"/>
      </rPr>
      <t xml:space="preserve"> for Identity Processes and </t>
    </r>
    <r>
      <rPr>
        <b/>
        <sz val="10"/>
        <rFont val="Arial"/>
      </rPr>
      <t>TB CAL</t>
    </r>
    <r>
      <rPr>
        <sz val="10"/>
        <color rgb="FF000000"/>
        <rFont val="Arial"/>
      </rPr>
      <t xml:space="preserve"> for Credential Processes.</t>
    </r>
  </si>
  <si>
    <t>Pan-Canadian Assurance Level Level 2: some confidence required</t>
  </si>
  <si>
    <t>Pan-Canadian Assurance Level Level 3: high confidence required</t>
  </si>
  <si>
    <t>Pan-Canadian Assurance Level Level 4: very high confidence required</t>
  </si>
  <si>
    <t>eIDAS: low</t>
  </si>
  <si>
    <t>eIDAS: substantial</t>
  </si>
  <si>
    <t>eIDAS: high</t>
  </si>
  <si>
    <t>IAL1</t>
  </si>
  <si>
    <t>US NIST SP 800 63 Identity Assurance Level 1</t>
  </si>
  <si>
    <t>US NIST SP 800 63 Identity Assurance Level 2</t>
  </si>
  <si>
    <t>US NIST SP 800 63 Identity Assurance Level 3</t>
  </si>
  <si>
    <t>AAL1</t>
  </si>
  <si>
    <t>US NIST SP 800 63 Authenticator Assurance Level 1</t>
  </si>
  <si>
    <t>AAL2</t>
  </si>
  <si>
    <t>US NIST SP 800 63 Authenticator Assurance Level 2</t>
  </si>
  <si>
    <t>AAL3</t>
  </si>
  <si>
    <t>US NIST SP 800 63 Authenticator Assurance Level 3</t>
  </si>
  <si>
    <t>FAL1</t>
  </si>
  <si>
    <t>US NIST SP 800 63 Federation Assurance Level 1</t>
  </si>
  <si>
    <t>FAL2</t>
  </si>
  <si>
    <t>US NIST SP 800 63 Federation Assurance Level 2</t>
  </si>
  <si>
    <t>FAL3</t>
  </si>
  <si>
    <t>US NIST SP 800 63 Federation Assurance Level 3</t>
  </si>
  <si>
    <t>PIPEDA Secure Electronic Signature Regulation</t>
  </si>
  <si>
    <t>Trusted Process Name</t>
  </si>
  <si>
    <t>Trusted Process Description</t>
  </si>
  <si>
    <t>Business Process/Service Solution Description</t>
  </si>
  <si>
    <t>Input</t>
  </si>
  <si>
    <t>Output</t>
  </si>
  <si>
    <t>Target Language (2 letter code):</t>
  </si>
  <si>
    <t>nl</t>
  </si>
  <si>
    <t>Trusted Process</t>
  </si>
  <si>
    <t>Reference</t>
  </si>
  <si>
    <t>Requirements</t>
  </si>
  <si>
    <t>[EU 2.4.5] Low 3</t>
  </si>
  <si>
    <t>EVAL</t>
  </si>
  <si>
    <t>IDPR</t>
  </si>
  <si>
    <t>IDCB</t>
  </si>
  <si>
    <t>j</t>
  </si>
  <si>
    <t>CRAU</t>
  </si>
  <si>
    <t>CRMT</t>
  </si>
  <si>
    <t>AUSI</t>
  </si>
  <si>
    <t>AUST</t>
  </si>
  <si>
    <t>FONO</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</si>
  <si>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</si>
  <si>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</si>
  <si>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</si>
  <si>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</si>
  <si>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</si>
  <si>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</si>
  <si>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RQCO</t>
  </si>
  <si>
    <t>[EU 2.1.1] Low 2</t>
  </si>
  <si>
    <t>Ensure the applicant is aware of the terms and conditions related to the use of the elec-
tronic identification means.</t>
  </si>
  <si>
    <t>[EU 2.1.1] Low 3</t>
  </si>
  <si>
    <t>Ensure the applicant is aware of recommended security precautions related to the electro-
nic identification means.</t>
  </si>
  <si>
    <t>RXCO</t>
  </si>
  <si>
    <t>Record Consent</t>
  </si>
  <si>
    <t>MGCO</t>
  </si>
  <si>
    <t>SIGN</t>
  </si>
  <si>
    <t>TSIF</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</si>
  <si>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</si>
  <si>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</si>
  <si>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</si>
  <si>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</si>
  <si>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</si>
  <si>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</si>
  <si>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</si>
  <si>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</si>
  <si>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</si>
  <si>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</si>
  <si>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</si>
  <si>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</si>
  <si>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</si>
  <si>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</si>
  <si>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</si>
  <si>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</si>
  <si>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</si>
  <si>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</si>
  <si>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</si>
  <si>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</si>
  <si>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</si>
  <si>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</si>
  <si>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</si>
  <si>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</si>
  <si>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</si>
  <si>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</si>
  <si>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</si>
  <si>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</si>
  <si>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</si>
  <si>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</si>
  <si>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t>
  </si>
  <si>
    <t>Financial institutions should be prohibited from keeping anonymous accounts or accounts in obviously fictitious names</t>
  </si>
  <si>
    <t>Regulated entities when establishing business relations with a customer (i.e., at on-boarding) are required to identify the customer and verify that customer’s identity, using reliable, independent source documents, data or information”
(Recommendation 10, sub-section (a)).</t>
  </si>
  <si>
    <t>Financial institutions should be required to undertake customer due diligence (CDD)
measures when:
(i) establishing business relations;
(ii) carrying out occasional transactions: (i) above the applicable designated threshold
(USD/EUR 15,000); or (ii) that are wire transfers in the circumstances covered by the
Interpretive Note to Recommendation 16;
(iii) there is a suspicion of money laundering or terrorist financing; or
(iv) the financial institution has doubts about the veracity or adequacy of previously
obtained customer identification data.</t>
  </si>
  <si>
    <t>Identifying the customer and verifying that customer’s identity using reliable,
independent source documents, data or information.</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</si>
  <si>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</si>
  <si>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</si>
  <si>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[A 5.3.4] 4</t>
  </si>
  <si>
    <t>The CSP SHOULD perform re-proofing of the subscriber at regular intervals defined in the written policy specified in item 1 above, with the goal of satisfying the requirements of Section 4.4.1.</t>
  </si>
  <si>
    <t>A CSP that supports only IAL1 SHALL NOT validate and verify attributes.</t>
  </si>
  <si>
    <t>[A 4.3] 2</t>
  </si>
  <si>
    <t xml:space="preserve">1. The CSP MAY request zero or more self-asserted attributes from the applicant to support their service offering.
</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</si>
  <si>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</si>
  <si>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</si>
  <si>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</si>
  <si>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</si>
  <si>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</si>
  <si>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 
</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</si>
  <si>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</si>
  <si>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</si>
  <si>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</si>
  <si>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</si>
  <si>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</si>
  <si>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</si>
  <si>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 xml:space="preserve">Self-asserted address data SHALL NOT be used for confirmation. 
</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</si>
  <si>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</si>
  <si>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</si>
  <si>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</si>
  <si>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</si>
  <si>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</si>
  <si>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</si>
  <si>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</si>
  <si>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 xml:space="preserve">At a minimum, the applicant’s binding to identity evidence must be verified by a process that is able to achieve a strength of STRONG
</t>
  </si>
  <si>
    <t>[A 4.4.1.4] 2</t>
  </si>
  <si>
    <t xml:space="preserve">Knowledge-based verification (KBV) SHALL NOT be used for in-person (physical or supervised remote) identity verification. 
</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</si>
  <si>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</si>
  <si>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</si>
  <si>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</si>
  <si>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
</t>
  </si>
  <si>
    <t>[A 4.4.1.7]</t>
  </si>
  <si>
    <t>The CSP MAY collect biometrics for the purposes of non-repudiation and re-proofing. See SP 800-63B, Section 5.2.3 for more detail on biometric collection.</t>
  </si>
  <si>
    <t>[A 4.5.4] 2</t>
  </si>
  <si>
    <t xml:space="preserve">KBV SHALL NOT be used for in-person (physical or supervised remote) identity verification
</t>
  </si>
  <si>
    <t xml:space="preserve">The CSP SHALL collect and record a biometric sample at the time of proofing (e.g., facial image, fingerprints) for the purposes of non-repudiation and re-proofing. </t>
  </si>
  <si>
    <t>[A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</si>
  <si>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t>
  </si>
  <si>
    <t>[A 4.6] 2</t>
  </si>
  <si>
    <t xml:space="preserve">OR 2. A machine-readable optical label, such as a QR Code, that contains data of similar or  higher entropy as a random six character alphanumeric. 
</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</si>
  <si>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</si>
  <si>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</si>
  <si>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</si>
  <si>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</si>
  <si>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</si>
  <si>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</si>
  <si>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</si>
  <si>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</si>
  <si>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</si>
  <si>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</si>
  <si>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</si>
  <si>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</si>
  <si>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</si>
  <si>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</si>
  <si>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</si>
  <si>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</si>
  <si>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</si>
  <si>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</si>
  <si>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</si>
  <si>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</si>
  <si>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</si>
  <si>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</si>
  <si>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</si>
  <si>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</si>
  <si>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</si>
  <si>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</si>
  <si>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</si>
  <si>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</si>
  <si>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</si>
  <si>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</si>
  <si>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</si>
  <si>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</si>
  <si>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</si>
  <si>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</si>
  <si>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</si>
  <si>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</si>
  <si>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</si>
  <si>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</si>
  <si>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</si>
  <si>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</si>
  <si>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</si>
  <si>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 
</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</si>
  <si>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</si>
  <si>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</si>
  <si>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</si>
  <si>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 xml:space="preserve">The CSP SHALL verify identity evidence as follows: 1. At a minimum, the applicant’s binding to identity evidence must be verified by a process that is able to achieve a strength of SUPERIOR.
</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</si>
  <si>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</si>
  <si>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</si>
  <si>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</si>
  <si>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</si>
  <si>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</si>
  <si>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
</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</si>
  <si>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</si>
  <si>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</si>
  <si>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</si>
  <si>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</si>
  <si>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</si>
  <si>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</si>
  <si>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</si>
  <si>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</si>
  <si>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</si>
  <si>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</si>
  <si>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</si>
  <si>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</si>
  <si>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</si>
  <si>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</si>
  <si>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</si>
  <si>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</si>
  <si>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</si>
  <si>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</si>
  <si>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</si>
  <si>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</si>
  <si>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</si>
  <si>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</si>
  <si>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</si>
  <si>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</si>
  <si>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</si>
  <si>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</si>
  <si>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</si>
  <si>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</si>
  <si>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</si>
  <si>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</si>
  <si>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</si>
  <si>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</si>
  <si>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</si>
  <si>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</si>
  <si>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</si>
  <si>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</si>
  <si>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</si>
  <si>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</si>
  <si>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</si>
  <si>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</si>
  <si>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</si>
  <si>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</si>
  <si>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</si>
  <si>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</si>
  <si>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</si>
  <si>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</si>
  <si>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</si>
  <si>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</si>
  <si>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</si>
  <si>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</si>
  <si>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</si>
  <si>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</si>
  <si>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</si>
  <si>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</si>
  <si>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</si>
  <si>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</si>
  <si>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</si>
  <si>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</si>
  <si>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</si>
  <si>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</si>
  <si>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</si>
  <si>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</si>
  <si>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</si>
  <si>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 
</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</si>
  <si>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</si>
  <si>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</si>
  <si>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</si>
  <si>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</si>
  <si>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</si>
  <si>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</si>
  <si>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</si>
  <si>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</si>
  <si>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</si>
  <si>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</si>
  <si>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</si>
  <si>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</si>
  <si>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</si>
  <si>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</si>
  <si>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</si>
  <si>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</si>
  <si>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</si>
  <si>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</si>
  <si>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</si>
  <si>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</si>
  <si>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
</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</si>
  <si>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</si>
  <si>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</si>
  <si>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</si>
  <si>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</si>
  <si>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</si>
  <si>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</si>
  <si>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</si>
  <si>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
</t>
  </si>
  <si>
    <t>[A: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</si>
  <si>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
</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</si>
  <si>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</si>
  <si>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</si>
  <si>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</si>
  <si>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
</t>
  </si>
  <si>
    <t>[800-63-A:4.3]</t>
  </si>
  <si>
    <t xml:space="preserve">2. An IAL2 or IAL3 CSP SHOULD support RPs that only require IAL1, if the user 
consents. 
</t>
  </si>
  <si>
    <t>Trusted Supporting Infrastructure</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</si>
  <si>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</si>
  <si>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</si>
  <si>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</si>
  <si>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</si>
  <si>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</si>
  <si>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 xml:space="preserve">All PII collected as part of the enrollment process SHALL be protected to ensure 
confidentiality, integrity, and attribution of the information source.
</t>
  </si>
  <si>
    <t>[A 4.2] 9</t>
  </si>
  <si>
    <t xml:space="preserve">The entire proofing transaction, including transactions that involve a third party, SHALL occur over an authenticated protected channel. 
</t>
  </si>
  <si>
    <t>[A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</si>
  <si>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 
</t>
  </si>
  <si>
    <t>[A 4.2] 12</t>
  </si>
  <si>
    <t xml:space="preserve"> 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</si>
  <si>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[A 5.3.3.2] 7</t>
  </si>
  <si>
    <t>The CSP SHALL ensure that all communications occur over a mutually authenticated protected channel</t>
  </si>
  <si>
    <t>Audit</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</si>
  <si>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
</t>
  </si>
  <si>
    <t xml:space="preserve">8. All PII collected as part of the enrollment process SHALL be protected to ensure confidentiality, integrity, and attribution of the information source.
</t>
  </si>
  <si>
    <t>security</t>
  </si>
  <si>
    <t>[A4.2]</t>
  </si>
  <si>
    <t xml:space="preserve"> 9. The entire proofing transaction, including transactions that involve a third party, SHALL occur over an authenticated protected channel.
</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</si>
  <si>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
</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</si>
  <si>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</si>
  <si>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Security</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</si>
  <si>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</si>
  <si>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</si>
  <si>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</si>
  <si>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</si>
  <si>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</si>
  <si>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</si>
  <si>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</si>
  <si>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</si>
  <si>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</si>
  <si>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</si>
  <si>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</si>
  <si>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</si>
  <si>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</si>
  <si>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</si>
  <si>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</si>
  <si>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</si>
  <si>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</si>
  <si>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</si>
  <si>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</si>
  <si>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</si>
  <si>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</si>
  <si>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</si>
  <si>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</si>
  <si>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</si>
  <si>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</si>
  <si>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</si>
  <si>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</si>
  <si>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</si>
  <si>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
</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</si>
  <si>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</si>
  <si>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</si>
  <si>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</si>
  <si>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is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</si>
  <si>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</si>
  <si>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</si>
  <si>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</si>
  <si>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</si>
  <si>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</si>
  <si>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</si>
  <si>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</si>
  <si>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uniquely identified within a given population.</t>
  </si>
  <si>
    <t>[DIDM] Table 1</t>
  </si>
  <si>
    <t>creation of authoritative record</t>
  </si>
  <si>
    <t>Identity Validation</t>
  </si>
  <si>
    <t>confirmation against an authoritative source.</t>
  </si>
  <si>
    <t>confirmation that individual is claiming own infomation.</t>
  </si>
  <si>
    <t>IDPE</t>
  </si>
  <si>
    <t>Identity Presentation</t>
  </si>
  <si>
    <t>confirmation of no malicious or fraudulent activity</t>
  </si>
  <si>
    <t>Identity-Credential Binding</t>
  </si>
  <si>
    <t>association of crendentials and authentictors to an identified actor</t>
  </si>
  <si>
    <t>Credential Authentication</t>
  </si>
  <si>
    <t>CRSI</t>
  </si>
  <si>
    <t>Authentication Session Initiation</t>
  </si>
  <si>
    <t>CRST</t>
  </si>
  <si>
    <t>Authentication Session Termination</t>
  </si>
  <si>
    <t>NCVA</t>
  </si>
  <si>
    <t>Validate Authorization for Consent</t>
  </si>
  <si>
    <t>NCFN</t>
  </si>
  <si>
    <t>Formulate Notification Requirements</t>
  </si>
  <si>
    <t>NCRQ</t>
  </si>
  <si>
    <t>Request Consent</t>
  </si>
  <si>
    <t>NCPC</t>
  </si>
  <si>
    <t>Persist Consent</t>
  </si>
  <si>
    <t>NCRV</t>
  </si>
  <si>
    <t>Review Consent</t>
  </si>
  <si>
    <t>NCCN</t>
  </si>
  <si>
    <t>Consent Notification</t>
  </si>
  <si>
    <t>NCSG</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</si>
  <si>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</si>
  <si>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</si>
  <si>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</si>
  <si>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</si>
  <si>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</si>
  <si>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</si>
  <si>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</si>
  <si>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</si>
  <si>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</si>
  <si>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</si>
  <si>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</si>
  <si>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</si>
  <si>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</si>
  <si>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</si>
  <si>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</si>
  <si>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</si>
  <si>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</si>
  <si>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</si>
  <si>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</si>
  <si>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</si>
  <si>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Origin</t>
  </si>
  <si>
    <t>Dept Agency Organization</t>
  </si>
  <si>
    <t>Cross Reference</t>
  </si>
  <si>
    <t>Link (Official copies may have been saved to Google Drive)</t>
  </si>
  <si>
    <t>CAN</t>
  </si>
  <si>
    <t>Treasury Board</t>
  </si>
  <si>
    <t>Directive on Identity Management [Draft for Approval]</t>
  </si>
  <si>
    <t>https://github.com/canada-ca/PCTF-CCP/blob/master/references/TB%20Directive%20on%20Identity%20Management-EN.pdf</t>
  </si>
  <si>
    <t>Standard on Identity and Credential Assurance [Draft for Approval]</t>
  </si>
  <si>
    <t>same link as above</t>
  </si>
  <si>
    <t>Treasury Board Secretariat</t>
  </si>
  <si>
    <t>Guideline on Identity Assurance</t>
  </si>
  <si>
    <t>https://www.tbs-sct.gc.ca/pol/doc-eng.aspx?id=30678</t>
  </si>
  <si>
    <t>Guideline on Defining Authentication Requirements</t>
  </si>
  <si>
    <t>https://www.tbs-sct.gc.ca/pol/doc-eng.aspx?id=26262</t>
  </si>
  <si>
    <t>[TB ESG]</t>
  </si>
  <si>
    <t>Guideline on Electronic Signatures</t>
  </si>
  <si>
    <t>not released</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</si>
  <si>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</si>
  <si>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</si>
  <si>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</si>
  <si>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</si>
  <si>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</si>
  <si>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</si>
  <si>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</si>
  <si>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US</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</si>
  <si>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</si>
  <si>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</si>
  <si>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</si>
  <si>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</si>
  <si>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</si>
  <si>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</si>
  <si>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</si>
  <si>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</si>
  <si>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</si>
  <si>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</si>
  <si>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UK</t>
  </si>
  <si>
    <t>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</si>
  <si>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</si>
  <si>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</si>
  <si>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</si>
  <si>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</si>
  <si>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</si>
  <si>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</si>
  <si>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</si>
  <si>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</si>
  <si>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</si>
  <si>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</si>
  <si>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</si>
  <si>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</si>
  <si>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[EU ...]</t>
  </si>
  <si>
    <t xml:space="preserve">REGULATION (EU) No 910/2014 OF THE EUROPEAN PARLIAMENT AND OF THE COUNCIL
</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</si>
  <si>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</si>
  <si>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</si>
  <si>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</si>
  <si>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</si>
  <si>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</si>
  <si>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</si>
  <si>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</si>
  <si>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</si>
  <si>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</si>
  <si>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</si>
  <si>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</si>
  <si>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</si>
  <si>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</si>
  <si>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</si>
  <si>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</si>
  <si>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</si>
  <si>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</si>
  <si>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</si>
  <si>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</si>
  <si>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</si>
  <si>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</si>
  <si>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The authoritative record MUST contain the following the minimum identity information:
 CASE 1: Birth in Canada 
   ● ASSIGNED IDENTIFIER that uniquely distinguishes a person from all other persons within a population;
   ● PERSON NAME indicating the name by which a person is registered
   ● EVENT TYPE indicating Birth, Death, or Stillbirth.
        o EVENT DATE
            ▪ Event Year, Event Month, Event Day
        o PLACE OF EVENT
            ▪ At least one of: Municipality Name, Province/Territory Code, Province/Territory Nameo ASSOCIATED PERSON
            ▪ At least one other person who has an affiliation with or a legal authority to act on behalf of a person (e.g. spouse, parent, guardian, power of attorney, etc.).
 CASE 2: Acquired Status (e.g. Canadian Birth Abroad)
    ● ASSIGNED IDENTIFIER that uniquely distinguishes a person from all other persons within a population;
    ● PERSON NAME indicating the name by which a person is registered,
    ● EVENT TYPE indicating Birth,
        o Birth Date (whether available in whole or in part)
            ▪ Birth Year, Birth Month, Birth Day (if available)
            ▪ The status of the parent(s) at time of the person’s birth abroad
    ● PLACE OF EVENT
        o Birth Place: At least one of: Country Code, Country Name
 CASE 3: Grant of Status (Citizenship, Permanent residency or Temporary residency)
    ● ASSIGNED IDENTIFIER that uniquely distinguishes a person from all other persons within a population;
    ● PERSON NAME indicating the name by which a person is registered,
    ● EVENT TYPE indicating Birth,
        o Birth Date (whether available in whole or in part)
            ▪ BirthYear, BirthMonth, BirthDay (if available)
    ● PLACE OF EVENT
        o At least one of: Country Code, Country Name</t>
  </si>
  <si>
    <t>The responsible organization MUST record the minimum identity information:
    ● ASSIGNED IDENTIFIER that uniquely distinguishes a person from all other persons within a population;
    ● PERSON NAME indicating the name that appears on their foundational evidence of identity or an acceptable derivation by which a person is registered 
    ● EVENT TYPE indicating Birth,
        o Birth Date (whether available in whole or in part)
            ▪ Birth Year, Birth Month, BirthDay (if available)</t>
  </si>
  <si>
    <t>Supporting evidence of address MUST be validated against an authoritative record and SHOULD be verified through at least one of the following additional processes:
    ● In-person verification;
    ● Out of band confirmation plus control ;
    ● Liveness checks (i.e. facial recognition, voice recognition, etc.).</t>
  </si>
  <si>
    <t xml:space="preserve">Supporting Evidence of address MUST be validated against an authoritative record and MUST be verified through at least one of the following additional processes: 
    ● In-person verification;
    ● Out of band confirmation plus control;
    ● Liveness checks (i.e. facial recognition, voice recognition, etc.).
</t>
  </si>
  <si>
    <t>At least one of the following methods MUST be used to ensure the identity information relates to the presenting individual and for whom the claim applies 
    ● Knowledge-based confirmation
    ● Biological or behavioural characteristic confirmation
    ● Physical possession confirmation
 If the above methods are not feasible then alternative methods MUST be defined and documented in an exception process that MAY include:
    ● Trusted referee confirmation
    ● Additional safeguards
    ● Compensating factors</t>
  </si>
  <si>
    <t>Consider what conformance criteria may be defined for this process.
    ●  Main players in the may include credit bureas and financial institutions
    ●  Organizations can define a non-refutable source and/or could participate in a more common shared registry (company names and data). For a person, this might be more difficult.</t>
  </si>
  <si>
    <t>Any changes to identity information MUST be confirmed by a foundational authority for the related Event Types: for:
    ●  Name change 
    ●  Death
    ●  Gender</t>
  </si>
  <si>
    <t>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t>
  </si>
  <si>
    <t xml:space="preserve">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  Multi-factor OTP device or Multi-factor cryptographic devices
</t>
  </si>
  <si>
    <t>The Notice and Consent Processor MUST determine what information is required to be included in its notice statements based on all applicable legal, policy and contractual requirements. In a digital identity system, collected information could include:
    ● the personal information about the Subject being requested by the Requesting Organization;
    ● the purpose for which the personal information is being requested;
    ● the details of the Requesting Organization(s);
    ● contact information (e.g., the title, business address and business telephone number) of an authorized person who can answer the Subject’s questions about the collection;
    ● the legal authority for collecting the personal information;
    ● the period of time for which the personal information requested will be stored or used;
    ●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 how to withdraw consent (for ongoing disclosure); and
    ● details of the potential sources of the requested personal information, be they Disclosing Organizations or the Subject concerned
 The Notice and Consent Processor MUST ensure that the information to be included in a notice statement is precisely defined. In a digital identity context, this could include, for example, the specific personal information to be shared and the necessary metadata.</t>
  </si>
  <si>
    <t>The notice statement SHOULD be presented in writing and MUST be provided in a manner that enables Subjects to reasonably understand how their personal information will be used or disclosed. This includes providing notice in a manner that is:
    ● intelligible (using clear and plain language);
    ● concise;
    ● easily visible;
    ● transparent; and
    ● accessible.
 Where it is not practical for the notice statement to include additional details pertaining to the request (e.g., full terms and conditions, detailed metadata), a convenient means SHOULD be provided to allow the Subject to review those details, ideally as part of the digital workflow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</si>
  <si>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Revocation of the consent decision MUST occur when either:
    ● the Subject withdraws the consent;
    ● an interval of time (determined by legislative, business, or other applicable considerations) has passed where there could be a significant change in circumstances under which consent was originally obtained; or
    ● the Disclosing Organization, Requesting Organization or Notice and Consent Processor determines that the consent was not legitimate, for example, if a fraudulent activity, data breach, or unauthorised access is confirmed.</t>
  </si>
  <si>
    <t>Where a Subject notifies the Notice and Consent Processor that they wish to withdraw the consent given and there are no legal or contractual restrictions preventing the Subject from withdrawing consent, the Notice and Consent Processor:
    ● MUST inform the Subject of the implications of such withdrawal; but
    ● MUST NOT prohibit the Subject from withdrawing consent; and
    ● the action required to withdraw the consent MUST be clear, explicit and straightforward.</t>
  </si>
  <si>
    <t>The Notice and Consent Processor SHOULD provide Subjects with the ability to manage all consent decisions made. These features SHOULD be easy to use, providing an efficient and optimal means for Subjects to manage consent decisions.
 This should include:
    ● the ability to review, update or revoke the consent decisions for a particular organization;
    ● search facilities so that consent decisions can be easily found;
    ● notifications of expired consent decisions, which could indicate loss of service from a Requesting Organization;
    ● descriptions of the consequences of the Subject revoking their consent (e.g., impact on applications or payments in process); and
    ● when necessary, the ability to review, update or revoke individual consent decisions at a granular level.</t>
  </si>
  <si>
    <t>The Notice and Consent Processor SHOULD provide the Subject and authorized reviewers with the ability to review consent decisions made. These features SHOULD be easy to use, providing an efficient and optimal means for the Subject and authorized reviewers to manage consent decisions. Authorized reviewers are participants impacted by the consent (i.e., Disclosing Organization, Requesting Organization) as well as regulatory bodies or oversight committees for audit.
 This could include, for example:
    ● the ability to review the consent decisions for a particular organization; and
    ● search facilities so that consent decisions can be easily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</si>
</sst>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4"/>
      <name val="Calibri"/>
    </font>
    <font>
      <sz val="10"/>
      <color rgb="FF000000"/>
      <name val="Arial"/>
    </font>
    <font>
      <sz val="11"/>
      <name val="Calibri"/>
    </font>
    <font>
      <b/>
      <u/>
      <sz val="14"/>
      <color rgb="FF0000FF"/>
      <name val="Calibri"/>
    </font>
    <font>
      <b/>
      <sz val="11"/>
      <name val="Calibri"/>
    </font>
    <font>
      <b/>
      <sz val="10"/>
      <color rgb="FF000000"/>
      <name val="Arial"/>
    </font>
    <font>
      <u/>
      <sz val="11"/>
      <color rgb="FF0000FF"/>
      <name val="Calibri"/>
    </font>
    <font>
      <sz val="10"/>
      <name val="Arial"/>
    </font>
    <font>
      <sz val="10"/>
      <name val="Arial"/>
    </font>
    <font>
      <b/>
      <sz val="14"/>
      <color rgb="FF000000"/>
      <name val="Calibri"/>
    </font>
    <font>
      <sz val="11"/>
      <color rgb="FF000000"/>
      <name val="Calibri"/>
    </font>
    <font>
      <b/>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i/>
      <sz val="10"/>
      <name val="Arial"/>
    </font>
    <font>
      <b/>
      <sz val="10"/>
      <name val="Arial"/>
    </font>
    <font>
      <i/>
      <sz val="11"/>
      <name val="Calibri"/>
    </font>
    <font>
      <i/>
      <sz val="10"/>
      <name val="Arial"/>
    </font>
    <font>
      <u/>
      <sz val="10"/>
      <color rgb="FF0000FF"/>
      <name val="Arial"/>
    </font>
    <font>
      <i/>
      <u/>
      <sz val="10"/>
      <color rgb="FF0000FF"/>
      <name val="Arial"/>
    </font>
    <font>
      <u/>
      <sz val="11"/>
      <color rgb="FF0000FF"/>
      <name val="Calibri"/>
    </font>
    <font>
      <u/>
      <sz val="10"/>
      <color rgb="FF0000FF"/>
      <name val="Arial"/>
    </font>
    <font>
      <sz val="11"/>
      <color rgb="FF000000"/>
      <name val="Calibri"/>
      <family val="2"/>
    </font>
    <font>
      <sz val="11"/>
      <name val="Calibri"/>
      <family val="2"/>
    </font>
    <font>
      <sz val="10"/>
      <name val="Arial"/>
      <family val="2"/>
    </font>
  </fonts>
  <fills count="12">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C9DAF8"/>
        <bgColor rgb="FFC9DAF8"/>
      </patternFill>
    </fill>
    <fill>
      <patternFill patternType="solid">
        <fgColor rgb="FF999999"/>
        <bgColor rgb="FF999999"/>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296">
    <xf numFmtId="0" fontId="0" fillId="0" borderId="0" xfId="0" applyFont="1" applyAlignment="1"/>
    <xf numFmtId="0" fontId="2" fillId="0" borderId="0" xfId="0" applyFont="1" applyAlignment="1"/>
    <xf numFmtId="0" fontId="2" fillId="0" borderId="0" xfId="0" applyFont="1" applyAlignment="1"/>
    <xf numFmtId="0" fontId="3" fillId="0" borderId="0" xfId="0" applyFont="1" applyAlignment="1"/>
    <xf numFmtId="0" fontId="5" fillId="0" borderId="0" xfId="0" applyFont="1" applyAlignment="1">
      <alignment vertical="top"/>
    </xf>
    <xf numFmtId="0" fontId="5" fillId="0" borderId="0" xfId="0" applyFont="1" applyAlignment="1">
      <alignment wrapText="1"/>
    </xf>
    <xf numFmtId="0" fontId="2" fillId="0" borderId="0" xfId="0" applyFont="1" applyAlignment="1">
      <alignment vertical="top"/>
    </xf>
    <xf numFmtId="0" fontId="5" fillId="0" borderId="0" xfId="0" applyFont="1" applyAlignment="1">
      <alignment horizontal="right" vertical="top"/>
    </xf>
    <xf numFmtId="0" fontId="5" fillId="0" borderId="0" xfId="0" applyFont="1" applyAlignment="1">
      <alignment wrapText="1"/>
    </xf>
    <xf numFmtId="0" fontId="6" fillId="0" borderId="0" xfId="0" applyFont="1" applyAlignment="1">
      <alignment vertical="top"/>
    </xf>
    <xf numFmtId="0" fontId="7" fillId="0" borderId="0" xfId="0" applyFont="1" applyAlignment="1">
      <alignment wrapText="1"/>
    </xf>
    <xf numFmtId="0" fontId="2" fillId="0" borderId="0" xfId="0" applyFont="1" applyAlignment="1">
      <alignment vertical="top"/>
    </xf>
    <xf numFmtId="0" fontId="5" fillId="0" borderId="0" xfId="0" applyFont="1" applyAlignment="1">
      <alignment horizontal="right"/>
    </xf>
    <xf numFmtId="0" fontId="3" fillId="0" borderId="0" xfId="0" applyFont="1" applyAlignment="1">
      <alignment wrapText="1"/>
    </xf>
    <xf numFmtId="0" fontId="2" fillId="0" borderId="0" xfId="0" applyFont="1" applyAlignment="1">
      <alignment vertical="top"/>
    </xf>
    <xf numFmtId="0" fontId="3" fillId="3" borderId="0" xfId="0" applyFont="1" applyFill="1" applyAlignment="1">
      <alignment vertical="top" wrapText="1"/>
    </xf>
    <xf numFmtId="0" fontId="8" fillId="3" borderId="0" xfId="0" applyFont="1" applyFill="1" applyAlignment="1">
      <alignment horizontal="left" vertical="top"/>
    </xf>
    <xf numFmtId="0" fontId="3" fillId="0" borderId="0" xfId="0" applyFont="1" applyAlignment="1">
      <alignment horizontal="left" vertical="top"/>
    </xf>
    <xf numFmtId="0" fontId="9" fillId="0" borderId="0" xfId="0" applyFont="1" applyAlignment="1">
      <alignment wrapText="1"/>
    </xf>
    <xf numFmtId="0" fontId="3" fillId="0" borderId="0" xfId="0" applyFont="1" applyAlignment="1">
      <alignment vertical="top"/>
    </xf>
    <xf numFmtId="0" fontId="3" fillId="0" borderId="0" xfId="0" applyFont="1" applyAlignment="1">
      <alignment wrapText="1"/>
    </xf>
    <xf numFmtId="0" fontId="2" fillId="0" borderId="4" xfId="0" applyFont="1" applyBorder="1" applyAlignment="1"/>
    <xf numFmtId="0" fontId="12" fillId="0" borderId="1" xfId="0" applyFont="1" applyBorder="1" applyAlignment="1">
      <alignment horizontal="right" vertical="top"/>
    </xf>
    <xf numFmtId="0" fontId="3" fillId="0" borderId="3" xfId="0" applyFont="1" applyBorder="1" applyAlignment="1">
      <alignment vertical="top"/>
    </xf>
    <xf numFmtId="0" fontId="12" fillId="0" borderId="4" xfId="0" applyFont="1" applyBorder="1" applyAlignment="1">
      <alignment horizontal="right" vertical="top"/>
    </xf>
    <xf numFmtId="0" fontId="3" fillId="0" borderId="5" xfId="0" applyFont="1" applyBorder="1" applyAlignment="1">
      <alignment vertical="top"/>
    </xf>
    <xf numFmtId="0" fontId="5" fillId="0" borderId="4" xfId="0" applyFont="1" applyBorder="1" applyAlignment="1">
      <alignment horizontal="right"/>
    </xf>
    <xf numFmtId="0" fontId="3" fillId="0" borderId="4" xfId="0" applyFont="1" applyBorder="1" applyAlignment="1">
      <alignment horizontal="right"/>
    </xf>
    <xf numFmtId="0" fontId="5" fillId="0" borderId="4" xfId="0" applyFont="1" applyBorder="1" applyAlignment="1">
      <alignment horizontal="right"/>
    </xf>
    <xf numFmtId="0" fontId="6" fillId="0" borderId="6" xfId="0" applyFont="1" applyBorder="1" applyAlignment="1">
      <alignment horizontal="right"/>
    </xf>
    <xf numFmtId="0" fontId="3" fillId="0" borderId="7" xfId="0" applyFont="1" applyBorder="1" applyAlignment="1">
      <alignment vertical="top"/>
    </xf>
    <xf numFmtId="0" fontId="3" fillId="0" borderId="4" xfId="0" applyFont="1" applyBorder="1" applyAlignment="1"/>
    <xf numFmtId="0" fontId="3" fillId="0" borderId="5" xfId="0" applyFont="1" applyBorder="1" applyAlignment="1">
      <alignment vertical="top"/>
    </xf>
    <xf numFmtId="0" fontId="5" fillId="0" borderId="8" xfId="0" applyFont="1" applyBorder="1" applyAlignment="1">
      <alignment vertical="top"/>
    </xf>
    <xf numFmtId="0" fontId="5" fillId="0" borderId="4" xfId="0" applyFont="1" applyBorder="1" applyAlignment="1">
      <alignment horizontal="right" vertical="top"/>
    </xf>
    <xf numFmtId="0" fontId="13" fillId="0" borderId="8" xfId="0" applyFont="1" applyBorder="1" applyAlignment="1">
      <alignment horizontal="right" vertical="top"/>
    </xf>
    <xf numFmtId="0" fontId="14" fillId="0" borderId="7" xfId="0" applyFont="1" applyBorder="1" applyAlignment="1">
      <alignment vertical="top"/>
    </xf>
    <xf numFmtId="0" fontId="15" fillId="0" borderId="7" xfId="0" applyFont="1" applyBorder="1" applyAlignment="1">
      <alignment horizontal="left" vertical="top"/>
    </xf>
    <xf numFmtId="0" fontId="16" fillId="0" borderId="5" xfId="0" applyFont="1" applyBorder="1" applyAlignment="1">
      <alignment vertical="top"/>
    </xf>
    <xf numFmtId="0" fontId="5" fillId="0" borderId="12" xfId="0" applyFont="1" applyBorder="1" applyAlignment="1">
      <alignment horizontal="right" vertical="top"/>
    </xf>
    <xf numFmtId="0" fontId="3" fillId="0" borderId="0" xfId="0" applyFont="1" applyAlignment="1">
      <alignment vertical="top"/>
    </xf>
    <xf numFmtId="0" fontId="11" fillId="0" borderId="13" xfId="0" applyFont="1" applyBorder="1" applyAlignment="1">
      <alignment vertical="top"/>
    </xf>
    <xf numFmtId="0" fontId="5" fillId="0" borderId="12" xfId="0" applyFont="1" applyBorder="1" applyAlignment="1">
      <alignment horizontal="right"/>
    </xf>
    <xf numFmtId="0" fontId="3" fillId="0" borderId="12" xfId="0" applyFont="1" applyBorder="1" applyAlignment="1">
      <alignment vertical="top"/>
    </xf>
    <xf numFmtId="0" fontId="5" fillId="0" borderId="12" xfId="0" applyFont="1" applyBorder="1" applyAlignment="1"/>
    <xf numFmtId="0" fontId="3" fillId="0" borderId="5" xfId="0" applyFont="1" applyBorder="1" applyAlignment="1"/>
    <xf numFmtId="0" fontId="11" fillId="0" borderId="0" xfId="0" applyFont="1" applyAlignment="1">
      <alignment vertical="top"/>
    </xf>
    <xf numFmtId="0" fontId="11" fillId="0" borderId="12" xfId="0" applyFont="1" applyBorder="1" applyAlignment="1">
      <alignment vertical="top"/>
    </xf>
    <xf numFmtId="0" fontId="3" fillId="0" borderId="14" xfId="0" applyFont="1" applyBorder="1" applyAlignment="1">
      <alignment vertical="top"/>
    </xf>
    <xf numFmtId="0" fontId="5" fillId="0" borderId="13" xfId="0" applyFont="1" applyBorder="1" applyAlignment="1">
      <alignment horizontal="right" vertical="top"/>
    </xf>
    <xf numFmtId="0" fontId="5" fillId="0" borderId="12" xfId="0" applyFont="1" applyBorder="1" applyAlignment="1">
      <alignment horizontal="right" vertical="top"/>
    </xf>
    <xf numFmtId="0" fontId="5" fillId="0" borderId="14" xfId="0" applyFont="1" applyBorder="1" applyAlignment="1"/>
    <xf numFmtId="0" fontId="3" fillId="0" borderId="7" xfId="0" applyFont="1" applyBorder="1" applyAlignment="1"/>
    <xf numFmtId="0" fontId="3" fillId="0" borderId="3" xfId="0" applyFont="1" applyBorder="1" applyAlignment="1">
      <alignment horizontal="right" vertical="top"/>
    </xf>
    <xf numFmtId="0" fontId="3" fillId="0" borderId="3" xfId="0" applyFont="1" applyBorder="1" applyAlignment="1">
      <alignment horizontal="left" vertical="top"/>
    </xf>
    <xf numFmtId="0" fontId="3" fillId="0" borderId="5" xfId="0" applyFont="1" applyBorder="1" applyAlignment="1">
      <alignment horizontal="right" vertical="top"/>
    </xf>
    <xf numFmtId="0" fontId="3" fillId="0" borderId="5" xfId="0" applyFont="1" applyBorder="1" applyAlignment="1">
      <alignment horizontal="left" vertical="top"/>
    </xf>
    <xf numFmtId="0" fontId="5" fillId="0" borderId="8" xfId="0" applyFont="1" applyBorder="1" applyAlignment="1"/>
    <xf numFmtId="0" fontId="5" fillId="0" borderId="10" xfId="0" applyFont="1" applyBorder="1" applyAlignment="1"/>
    <xf numFmtId="0" fontId="5" fillId="0" borderId="10" xfId="0" applyFont="1" applyBorder="1" applyAlignment="1">
      <alignment vertical="top"/>
    </xf>
    <xf numFmtId="0" fontId="5" fillId="0" borderId="12" xfId="0" applyFont="1" applyBorder="1" applyAlignment="1">
      <alignment horizontal="right"/>
    </xf>
    <xf numFmtId="0" fontId="3" fillId="0" borderId="7" xfId="0" applyFont="1" applyBorder="1" applyAlignment="1"/>
    <xf numFmtId="0" fontId="3" fillId="0" borderId="7" xfId="0" applyFont="1" applyBorder="1" applyAlignment="1">
      <alignment vertical="top"/>
    </xf>
    <xf numFmtId="0" fontId="3" fillId="0" borderId="8" xfId="0" applyFont="1" applyBorder="1" applyAlignment="1"/>
    <xf numFmtId="0" fontId="3" fillId="0" borderId="8" xfId="0" applyFont="1" applyBorder="1" applyAlignment="1"/>
    <xf numFmtId="0" fontId="3" fillId="0" borderId="0" xfId="0" applyFont="1" applyAlignment="1">
      <alignment vertical="top" wrapText="1"/>
    </xf>
    <xf numFmtId="0" fontId="3" fillId="0" borderId="0" xfId="0" applyFont="1" applyAlignment="1">
      <alignment wrapText="1"/>
    </xf>
    <xf numFmtId="0" fontId="5" fillId="0" borderId="0" xfId="0" applyFont="1" applyAlignment="1">
      <alignment horizontal="right" vertical="top"/>
    </xf>
    <xf numFmtId="0" fontId="17" fillId="0" borderId="0" xfId="0" applyFont="1" applyAlignment="1">
      <alignment vertical="top" wrapText="1"/>
    </xf>
    <xf numFmtId="0" fontId="18" fillId="0" borderId="0" xfId="0" applyFont="1"/>
    <xf numFmtId="0" fontId="5" fillId="0" borderId="0" xfId="0" applyFont="1" applyAlignment="1">
      <alignment horizontal="right" vertical="top" wrapText="1"/>
    </xf>
    <xf numFmtId="0" fontId="5" fillId="0" borderId="0" xfId="0" applyFont="1" applyAlignment="1">
      <alignment vertical="top" wrapText="1"/>
    </xf>
    <xf numFmtId="0" fontId="18" fillId="0" borderId="0" xfId="0" applyFont="1" applyAlignment="1">
      <alignment vertical="top" wrapText="1"/>
    </xf>
    <xf numFmtId="0" fontId="18" fillId="0" borderId="0" xfId="0" applyFont="1" applyAlignment="1"/>
    <xf numFmtId="0" fontId="5" fillId="3" borderId="0" xfId="0" applyFont="1" applyFill="1" applyAlignment="1">
      <alignment horizontal="right" vertical="top"/>
    </xf>
    <xf numFmtId="0" fontId="19" fillId="0" borderId="0" xfId="0" applyFont="1" applyAlignment="1">
      <alignment vertical="top" wrapText="1"/>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pplyAlignment="1">
      <alignment vertical="top" wrapText="1"/>
    </xf>
    <xf numFmtId="0" fontId="20" fillId="0" borderId="0" xfId="0" applyFont="1" applyAlignment="1">
      <alignment vertical="top" wrapText="1"/>
    </xf>
    <xf numFmtId="0" fontId="9" fillId="0" borderId="0" xfId="0" applyFont="1" applyAlignment="1"/>
    <xf numFmtId="0" fontId="19" fillId="0" borderId="0" xfId="0" applyFont="1" applyAlignment="1">
      <alignment vertical="top" wrapText="1"/>
    </xf>
    <xf numFmtId="0" fontId="19" fillId="2" borderId="0" xfId="0" applyFont="1" applyFill="1" applyAlignment="1">
      <alignment vertical="top" wrapText="1"/>
    </xf>
    <xf numFmtId="0" fontId="20" fillId="2" borderId="0" xfId="0" applyFont="1" applyFill="1" applyAlignment="1">
      <alignment vertical="top" wrapText="1"/>
    </xf>
    <xf numFmtId="0" fontId="5" fillId="0" borderId="0" xfId="0" applyFont="1" applyAlignment="1">
      <alignment horizontal="right" vertical="top"/>
    </xf>
    <xf numFmtId="0" fontId="5" fillId="0" borderId="0" xfId="0" applyFont="1" applyAlignment="1">
      <alignment horizontal="right" vertical="top" wrapText="1"/>
    </xf>
    <xf numFmtId="0" fontId="3" fillId="0" borderId="0" xfId="0" applyFont="1" applyAlignment="1">
      <alignment vertical="top" wrapText="1"/>
    </xf>
    <xf numFmtId="0" fontId="5" fillId="0" borderId="0" xfId="0" applyFont="1" applyAlignment="1">
      <alignment horizontal="center" vertical="top"/>
    </xf>
    <xf numFmtId="0" fontId="5" fillId="0" borderId="0" xfId="0" applyFont="1" applyAlignment="1">
      <alignment horizontal="left" vertical="top" wrapText="1"/>
    </xf>
    <xf numFmtId="0" fontId="5" fillId="3" borderId="0" xfId="0" applyFont="1" applyFill="1" applyAlignment="1">
      <alignment horizontal="right" vertical="top" wrapText="1"/>
    </xf>
    <xf numFmtId="0" fontId="5" fillId="6" borderId="0" xfId="0" applyFont="1" applyFill="1" applyAlignment="1">
      <alignment horizontal="right" vertical="top"/>
    </xf>
    <xf numFmtId="0" fontId="5" fillId="6" borderId="0" xfId="0" applyFont="1" applyFill="1" applyAlignment="1">
      <alignment horizontal="left" vertical="top"/>
    </xf>
    <xf numFmtId="0" fontId="3" fillId="6" borderId="0" xfId="0" applyFont="1" applyFill="1" applyAlignment="1">
      <alignment horizontal="right" vertical="top" wrapText="1"/>
    </xf>
    <xf numFmtId="0" fontId="3" fillId="6" borderId="0" xfId="0" applyFont="1" applyFill="1" applyAlignment="1">
      <alignment vertical="top" wrapText="1"/>
    </xf>
    <xf numFmtId="0" fontId="9" fillId="6" borderId="0" xfId="0" applyFont="1" applyFill="1"/>
    <xf numFmtId="0" fontId="3" fillId="0" borderId="0" xfId="0" applyFont="1" applyAlignment="1">
      <alignment horizontal="right" vertical="top"/>
    </xf>
    <xf numFmtId="0" fontId="3" fillId="0" borderId="0" xfId="0" applyFont="1" applyAlignment="1">
      <alignment horizontal="right" vertical="top" wrapText="1"/>
    </xf>
    <xf numFmtId="0" fontId="3" fillId="0" borderId="0" xfId="0" applyFont="1" applyAlignment="1">
      <alignment horizontal="left" vertical="top"/>
    </xf>
    <xf numFmtId="0" fontId="3" fillId="0" borderId="0" xfId="0" applyFont="1" applyAlignment="1">
      <alignment horizontal="right" vertical="top" wrapText="1"/>
    </xf>
    <xf numFmtId="0" fontId="5" fillId="0" borderId="0" xfId="0" applyFont="1" applyAlignment="1">
      <alignment horizontal="left" vertical="top"/>
    </xf>
    <xf numFmtId="0" fontId="5" fillId="7" borderId="0" xfId="0" applyFont="1" applyFill="1" applyAlignment="1">
      <alignment horizontal="right" vertical="top"/>
    </xf>
    <xf numFmtId="0" fontId="5" fillId="7" borderId="0" xfId="0" applyFont="1" applyFill="1" applyAlignment="1">
      <alignment horizontal="left" vertical="top"/>
    </xf>
    <xf numFmtId="0" fontId="3" fillId="7" borderId="0" xfId="0" applyFont="1" applyFill="1" applyAlignment="1">
      <alignment horizontal="right" vertical="top" wrapText="1"/>
    </xf>
    <xf numFmtId="0" fontId="3" fillId="7" borderId="0" xfId="0" applyFont="1" applyFill="1" applyAlignment="1">
      <alignment vertical="top" wrapText="1"/>
    </xf>
    <xf numFmtId="0" fontId="9" fillId="7" borderId="0" xfId="0" applyFont="1" applyFill="1"/>
    <xf numFmtId="0" fontId="3" fillId="0" borderId="0" xfId="0" applyFont="1" applyAlignment="1">
      <alignment horizontal="right" vertical="top"/>
    </xf>
    <xf numFmtId="0" fontId="5" fillId="8" borderId="0" xfId="0" applyFont="1" applyFill="1" applyAlignment="1">
      <alignment horizontal="right" vertical="top"/>
    </xf>
    <xf numFmtId="0" fontId="5" fillId="8" borderId="0" xfId="0" applyFont="1" applyFill="1" applyAlignment="1">
      <alignment horizontal="left" vertical="top"/>
    </xf>
    <xf numFmtId="0" fontId="5" fillId="8" borderId="0" xfId="0" applyFont="1" applyFill="1" applyAlignment="1">
      <alignment horizontal="right" vertical="top" wrapText="1"/>
    </xf>
    <xf numFmtId="0" fontId="3" fillId="8" borderId="0" xfId="0" applyFont="1" applyFill="1" applyAlignment="1">
      <alignment horizontal="right" vertical="top" wrapText="1"/>
    </xf>
    <xf numFmtId="0" fontId="3" fillId="8" borderId="0" xfId="0" applyFont="1" applyFill="1" applyAlignment="1">
      <alignment vertical="top" wrapText="1"/>
    </xf>
    <xf numFmtId="0" fontId="9" fillId="8" borderId="0" xfId="0" applyFont="1" applyFill="1"/>
    <xf numFmtId="0" fontId="5" fillId="0" borderId="0" xfId="0" applyFont="1" applyAlignment="1">
      <alignment vertical="top"/>
    </xf>
    <xf numFmtId="0" fontId="3" fillId="0" borderId="0" xfId="0" applyFont="1" applyAlignment="1">
      <alignment horizontal="left" vertical="top"/>
    </xf>
    <xf numFmtId="0" fontId="18" fillId="0" borderId="0" xfId="0" applyFont="1" applyAlignment="1">
      <alignment horizontal="right"/>
    </xf>
    <xf numFmtId="0" fontId="18" fillId="0" borderId="0" xfId="0" applyFont="1" applyAlignment="1">
      <alignment wrapText="1"/>
    </xf>
    <xf numFmtId="0" fontId="18" fillId="3" borderId="0" xfId="0" applyFont="1" applyFill="1" applyAlignment="1">
      <alignment horizontal="right"/>
    </xf>
    <xf numFmtId="0" fontId="9" fillId="0" borderId="0" xfId="0" applyFont="1" applyAlignment="1">
      <alignment vertical="top" wrapText="1"/>
    </xf>
    <xf numFmtId="0" fontId="9" fillId="0" borderId="0" xfId="0" applyFont="1" applyAlignment="1">
      <alignment horizontal="right"/>
    </xf>
    <xf numFmtId="0" fontId="9" fillId="0" borderId="0" xfId="0" applyFont="1" applyAlignment="1">
      <alignment vertical="top" wrapText="1"/>
    </xf>
    <xf numFmtId="0" fontId="5" fillId="0" borderId="0" xfId="0" applyFont="1" applyAlignment="1"/>
    <xf numFmtId="0" fontId="3" fillId="0" borderId="0" xfId="0" applyFont="1"/>
    <xf numFmtId="0" fontId="9" fillId="0" borderId="0" xfId="0" applyFont="1" applyAlignment="1">
      <alignment wrapText="1"/>
    </xf>
    <xf numFmtId="0" fontId="9" fillId="0" borderId="0" xfId="0" applyFont="1" applyAlignment="1">
      <alignment vertical="top"/>
    </xf>
    <xf numFmtId="0" fontId="9" fillId="0" borderId="0" xfId="0" applyFont="1" applyAlignment="1">
      <alignment vertical="top"/>
    </xf>
    <xf numFmtId="0" fontId="5" fillId="6" borderId="0" xfId="0" applyFont="1" applyFill="1" applyAlignment="1">
      <alignment horizontal="center" vertical="top"/>
    </xf>
    <xf numFmtId="0" fontId="5" fillId="6" borderId="0" xfId="0" applyFont="1" applyFill="1" applyAlignment="1">
      <alignment vertical="top" wrapText="1"/>
    </xf>
    <xf numFmtId="0" fontId="3" fillId="6" borderId="0" xfId="0" applyFont="1" applyFill="1" applyAlignment="1">
      <alignment vertical="top"/>
    </xf>
    <xf numFmtId="0" fontId="5" fillId="10" borderId="0" xfId="0" applyFont="1" applyFill="1" applyAlignment="1">
      <alignment horizontal="center" vertical="top"/>
    </xf>
    <xf numFmtId="0" fontId="3" fillId="0" borderId="0" xfId="0" applyFont="1" applyAlignment="1">
      <alignment vertical="top"/>
    </xf>
    <xf numFmtId="0" fontId="5" fillId="10" borderId="0" xfId="0" applyFont="1" applyFill="1" applyAlignment="1">
      <alignment vertical="top" wrapText="1"/>
    </xf>
    <xf numFmtId="0" fontId="5" fillId="7" borderId="0" xfId="0" applyFont="1" applyFill="1" applyAlignment="1">
      <alignment horizontal="center" vertical="top"/>
    </xf>
    <xf numFmtId="0" fontId="5" fillId="7" borderId="0" xfId="0" applyFont="1" applyFill="1" applyAlignment="1">
      <alignment vertical="top" wrapText="1"/>
    </xf>
    <xf numFmtId="0" fontId="3" fillId="7" borderId="0" xfId="0" applyFont="1" applyFill="1" applyAlignment="1">
      <alignment vertical="top"/>
    </xf>
    <xf numFmtId="10" fontId="5" fillId="0" borderId="0" xfId="0" applyNumberFormat="1" applyFont="1" applyAlignment="1">
      <alignment horizontal="center" vertical="top"/>
    </xf>
    <xf numFmtId="10" fontId="5" fillId="0" borderId="0" xfId="0" applyNumberFormat="1" applyFont="1" applyAlignment="1">
      <alignment vertical="top" wrapText="1"/>
    </xf>
    <xf numFmtId="10" fontId="5" fillId="7" borderId="0" xfId="0" applyNumberFormat="1" applyFont="1" applyFill="1" applyAlignment="1">
      <alignment horizontal="center" vertical="top"/>
    </xf>
    <xf numFmtId="0" fontId="3" fillId="10" borderId="0" xfId="0" applyFont="1" applyFill="1" applyAlignment="1">
      <alignment vertical="top" wrapText="1"/>
    </xf>
    <xf numFmtId="0" fontId="5" fillId="2" borderId="0" xfId="0" applyFont="1" applyFill="1" applyAlignment="1">
      <alignment horizontal="center" vertical="top"/>
    </xf>
    <xf numFmtId="0" fontId="3" fillId="2" borderId="0" xfId="0" applyFont="1" applyFill="1" applyAlignment="1">
      <alignment vertical="top" wrapText="1"/>
    </xf>
    <xf numFmtId="0" fontId="5" fillId="8" borderId="0" xfId="0" applyFont="1" applyFill="1" applyAlignment="1">
      <alignment horizontal="center" vertical="top"/>
    </xf>
    <xf numFmtId="0" fontId="5" fillId="8" borderId="0" xfId="0" applyFont="1" applyFill="1" applyAlignment="1">
      <alignment vertical="top" wrapText="1"/>
    </xf>
    <xf numFmtId="0" fontId="3" fillId="8" borderId="0" xfId="0" applyFont="1" applyFill="1" applyAlignment="1">
      <alignment vertical="top"/>
    </xf>
    <xf numFmtId="0" fontId="3" fillId="7" borderId="0" xfId="0" applyFont="1" applyFill="1" applyAlignment="1">
      <alignment vertical="top" wrapText="1"/>
    </xf>
    <xf numFmtId="0" fontId="5" fillId="0" borderId="0" xfId="0" applyFont="1" applyAlignment="1">
      <alignment horizontal="center" vertical="top"/>
    </xf>
    <xf numFmtId="0" fontId="9" fillId="0" borderId="0" xfId="0" applyFont="1" applyAlignment="1">
      <alignment horizontal="right" vertical="top"/>
    </xf>
    <xf numFmtId="0" fontId="9" fillId="0" borderId="0" xfId="0" applyFont="1" applyAlignment="1">
      <alignment horizontal="right" vertical="top"/>
    </xf>
    <xf numFmtId="0" fontId="5" fillId="10" borderId="0" xfId="0" applyFont="1" applyFill="1" applyAlignment="1">
      <alignment horizontal="right" vertical="top" wrapText="1"/>
    </xf>
    <xf numFmtId="0" fontId="5" fillId="10" borderId="0" xfId="0" applyFont="1" applyFill="1" applyAlignment="1">
      <alignment wrapText="1"/>
    </xf>
    <xf numFmtId="0" fontId="18" fillId="10" borderId="0" xfId="0" applyFont="1" applyFill="1"/>
    <xf numFmtId="0" fontId="3" fillId="0" borderId="0" xfId="0" applyFont="1" applyAlignment="1">
      <alignment horizontal="center" vertical="top"/>
    </xf>
    <xf numFmtId="0" fontId="5" fillId="6" borderId="0" xfId="0" applyFont="1" applyFill="1" applyAlignment="1">
      <alignment horizontal="right" vertical="top" wrapText="1"/>
    </xf>
    <xf numFmtId="0" fontId="5" fillId="6" borderId="0" xfId="0" applyFont="1" applyFill="1" applyAlignment="1">
      <alignment wrapText="1"/>
    </xf>
    <xf numFmtId="0" fontId="18" fillId="6" borderId="0" xfId="0" applyFont="1" applyFill="1"/>
    <xf numFmtId="0" fontId="18" fillId="8" borderId="0" xfId="0" applyFont="1" applyFill="1"/>
    <xf numFmtId="0" fontId="5" fillId="10" borderId="0" xfId="0" applyFont="1" applyFill="1" applyAlignment="1">
      <alignment horizontal="right" vertical="top" wrapText="1"/>
    </xf>
    <xf numFmtId="0" fontId="3" fillId="0" borderId="0" xfId="0" applyFont="1" applyAlignment="1">
      <alignment vertical="top" wrapText="1"/>
    </xf>
    <xf numFmtId="10" fontId="18" fillId="0" borderId="0" xfId="0" applyNumberFormat="1" applyFont="1"/>
    <xf numFmtId="0" fontId="3" fillId="0" borderId="0" xfId="0" applyFont="1" applyAlignment="1">
      <alignment horizontal="right" vertical="top" wrapText="1"/>
    </xf>
    <xf numFmtId="10" fontId="5" fillId="10" borderId="0" xfId="0" applyNumberFormat="1" applyFont="1" applyFill="1" applyAlignment="1">
      <alignment horizontal="center" vertical="top"/>
    </xf>
    <xf numFmtId="10" fontId="5" fillId="10" borderId="0" xfId="0" applyNumberFormat="1" applyFont="1" applyFill="1" applyAlignment="1">
      <alignment vertical="top" wrapText="1"/>
    </xf>
    <xf numFmtId="10" fontId="5" fillId="10" borderId="0" xfId="0" applyNumberFormat="1" applyFont="1" applyFill="1" applyAlignment="1">
      <alignment horizontal="right" vertical="top" wrapText="1"/>
    </xf>
    <xf numFmtId="10" fontId="18" fillId="10" borderId="0" xfId="0" applyNumberFormat="1" applyFont="1" applyFill="1"/>
    <xf numFmtId="0" fontId="3" fillId="8" borderId="0" xfId="0" applyFont="1" applyFill="1" applyAlignment="1">
      <alignment horizontal="right" vertical="top"/>
    </xf>
    <xf numFmtId="0" fontId="3" fillId="8" borderId="0" xfId="0" applyFont="1" applyFill="1" applyAlignment="1">
      <alignment wrapText="1"/>
    </xf>
    <xf numFmtId="0" fontId="3" fillId="2" borderId="0" xfId="0" applyFont="1" applyFill="1" applyAlignment="1">
      <alignment vertical="top" wrapText="1"/>
    </xf>
    <xf numFmtId="0" fontId="3" fillId="2" borderId="0" xfId="0" applyFont="1" applyFill="1" applyAlignment="1">
      <alignment horizontal="right" vertical="top"/>
    </xf>
    <xf numFmtId="0" fontId="3" fillId="2" borderId="0" xfId="0" applyFont="1" applyFill="1" applyAlignment="1">
      <alignment wrapText="1"/>
    </xf>
    <xf numFmtId="0" fontId="3" fillId="2" borderId="0" xfId="0" applyFont="1" applyFill="1"/>
    <xf numFmtId="0" fontId="3" fillId="2" borderId="0" xfId="0" applyFont="1" applyFill="1" applyAlignment="1">
      <alignment horizontal="left" vertical="top"/>
    </xf>
    <xf numFmtId="0" fontId="3" fillId="2" borderId="0" xfId="0" applyFont="1" applyFill="1" applyAlignment="1">
      <alignment horizontal="right" vertical="top"/>
    </xf>
    <xf numFmtId="0" fontId="3" fillId="2" borderId="0" xfId="0" applyFont="1" applyFill="1" applyAlignment="1">
      <alignment wrapText="1"/>
    </xf>
    <xf numFmtId="0" fontId="3" fillId="2" borderId="0" xfId="0" applyFont="1" applyFill="1" applyAlignment="1">
      <alignment horizontal="right" vertical="top" wrapText="1"/>
    </xf>
    <xf numFmtId="0" fontId="9" fillId="2" borderId="0" xfId="0" applyFont="1" applyFill="1"/>
    <xf numFmtId="10" fontId="5" fillId="2" borderId="0" xfId="0" applyNumberFormat="1" applyFont="1" applyFill="1" applyAlignment="1">
      <alignment horizontal="center" vertical="top"/>
    </xf>
    <xf numFmtId="10" fontId="5" fillId="2" borderId="0" xfId="0" applyNumberFormat="1" applyFont="1" applyFill="1" applyAlignment="1">
      <alignment vertical="top" wrapText="1"/>
    </xf>
    <xf numFmtId="0" fontId="3" fillId="2" borderId="0" xfId="0" applyFont="1" applyFill="1" applyAlignment="1">
      <alignment vertical="top" wrapText="1"/>
    </xf>
    <xf numFmtId="0" fontId="3" fillId="10" borderId="0" xfId="0" applyFont="1" applyFill="1" applyAlignment="1">
      <alignment vertical="top" wrapText="1"/>
    </xf>
    <xf numFmtId="0" fontId="3" fillId="10" borderId="0" xfId="0" applyFont="1" applyFill="1" applyAlignment="1">
      <alignment horizontal="right" vertical="top" wrapText="1"/>
    </xf>
    <xf numFmtId="0" fontId="9" fillId="10" borderId="0" xfId="0" applyFont="1" applyFill="1"/>
    <xf numFmtId="0" fontId="5" fillId="11" borderId="0" xfId="0" applyFont="1" applyFill="1" applyAlignment="1">
      <alignment horizontal="center" vertical="top"/>
    </xf>
    <xf numFmtId="0" fontId="5" fillId="11" borderId="0" xfId="0" applyFont="1" applyFill="1" applyAlignment="1">
      <alignment vertical="top" wrapText="1"/>
    </xf>
    <xf numFmtId="0" fontId="3" fillId="11" borderId="0" xfId="0" applyFont="1" applyFill="1" applyAlignment="1">
      <alignment vertical="top"/>
    </xf>
    <xf numFmtId="0" fontId="3" fillId="11" borderId="0" xfId="0" applyFont="1" applyFill="1" applyAlignment="1">
      <alignment horizontal="right" vertical="top"/>
    </xf>
    <xf numFmtId="0" fontId="3" fillId="11" borderId="0" xfId="0" applyFont="1" applyFill="1" applyAlignment="1">
      <alignment vertical="top" wrapText="1"/>
    </xf>
    <xf numFmtId="0" fontId="9" fillId="11" borderId="0" xfId="0" applyFont="1" applyFill="1"/>
    <xf numFmtId="0" fontId="3" fillId="0" borderId="0" xfId="0" applyFont="1" applyAlignment="1">
      <alignment horizontal="left"/>
    </xf>
    <xf numFmtId="0" fontId="3" fillId="0" borderId="0" xfId="0" applyFont="1" applyAlignment="1">
      <alignment horizontal="left"/>
    </xf>
    <xf numFmtId="0" fontId="3" fillId="10" borderId="0" xfId="0" applyFont="1" applyFill="1" applyAlignment="1">
      <alignment horizontal="center" vertical="top"/>
    </xf>
    <xf numFmtId="0" fontId="3" fillId="0" borderId="0" xfId="0" applyFont="1" applyAlignment="1">
      <alignment horizontal="center"/>
    </xf>
    <xf numFmtId="0" fontId="3" fillId="11" borderId="0" xfId="0" applyFont="1" applyFill="1" applyAlignment="1">
      <alignment vertical="top" wrapText="1"/>
    </xf>
    <xf numFmtId="0" fontId="3" fillId="8" borderId="0" xfId="0" applyFont="1" applyFill="1" applyAlignment="1">
      <alignment vertical="top" wrapText="1"/>
    </xf>
    <xf numFmtId="0" fontId="18" fillId="0" borderId="0" xfId="0" applyFont="1" applyAlignment="1">
      <alignment vertical="top"/>
    </xf>
    <xf numFmtId="0" fontId="9" fillId="6" borderId="0" xfId="0" applyFont="1" applyFill="1" applyAlignment="1">
      <alignment vertical="top"/>
    </xf>
    <xf numFmtId="0" fontId="9" fillId="6" borderId="0" xfId="0" applyFont="1" applyFill="1" applyAlignment="1">
      <alignment vertical="top" wrapText="1"/>
    </xf>
    <xf numFmtId="0" fontId="9" fillId="7" borderId="0" xfId="0" applyFont="1" applyFill="1" applyAlignment="1">
      <alignment vertical="top"/>
    </xf>
    <xf numFmtId="0" fontId="9" fillId="7" borderId="0" xfId="0" applyFont="1" applyFill="1" applyAlignment="1">
      <alignment vertical="top" wrapText="1"/>
    </xf>
    <xf numFmtId="0" fontId="9" fillId="8" borderId="0" xfId="0" applyFont="1" applyFill="1" applyAlignment="1">
      <alignment vertical="top"/>
    </xf>
    <xf numFmtId="0" fontId="9" fillId="8" borderId="0" xfId="0" applyFont="1" applyFill="1" applyAlignment="1">
      <alignment vertical="top" wrapText="1"/>
    </xf>
    <xf numFmtId="0" fontId="23" fillId="0" borderId="0" xfId="0" applyFont="1" applyAlignment="1">
      <alignment vertical="top" wrapText="1"/>
    </xf>
    <xf numFmtId="0" fontId="24" fillId="0" borderId="0" xfId="0" applyFont="1" applyAlignment="1"/>
    <xf numFmtId="0" fontId="0" fillId="0" borderId="0" xfId="0" applyFont="1" applyAlignment="1">
      <alignment wrapText="1"/>
    </xf>
    <xf numFmtId="0" fontId="3" fillId="0" borderId="16" xfId="0" applyFont="1" applyBorder="1" applyAlignment="1">
      <alignment horizontal="left" vertical="top"/>
    </xf>
    <xf numFmtId="0" fontId="5" fillId="9" borderId="16" xfId="0" applyFont="1" applyFill="1" applyBorder="1" applyAlignment="1">
      <alignment horizontal="left" vertical="top"/>
    </xf>
    <xf numFmtId="0" fontId="5" fillId="0" borderId="16" xfId="0" applyFont="1" applyBorder="1" applyAlignment="1">
      <alignment horizontal="center" vertical="top"/>
    </xf>
    <xf numFmtId="0" fontId="5" fillId="0" borderId="16" xfId="0" applyFont="1" applyBorder="1" applyAlignment="1">
      <alignment horizontal="left" vertical="top" wrapText="1"/>
    </xf>
    <xf numFmtId="0" fontId="5" fillId="0" borderId="16" xfId="0" applyFont="1" applyBorder="1" applyAlignment="1">
      <alignment horizontal="right" vertical="top" wrapText="1"/>
    </xf>
    <xf numFmtId="0" fontId="5" fillId="4" borderId="16" xfId="0" applyFont="1" applyFill="1" applyBorder="1" applyAlignment="1">
      <alignment horizontal="right" vertical="top" wrapText="1"/>
    </xf>
    <xf numFmtId="0" fontId="5" fillId="4" borderId="16" xfId="0" applyFont="1" applyFill="1" applyBorder="1" applyAlignment="1">
      <alignment horizontal="center" vertical="top" wrapText="1"/>
    </xf>
    <xf numFmtId="0" fontId="5" fillId="5" borderId="16" xfId="0" applyFont="1" applyFill="1" applyBorder="1" applyAlignment="1">
      <alignment horizontal="right" vertical="top" wrapText="1"/>
    </xf>
    <xf numFmtId="0" fontId="5" fillId="0" borderId="16" xfId="0" applyFont="1" applyBorder="1" applyAlignment="1">
      <alignment vertical="top" wrapText="1"/>
    </xf>
    <xf numFmtId="0" fontId="18" fillId="0" borderId="16" xfId="0" applyFont="1" applyBorder="1" applyAlignment="1"/>
    <xf numFmtId="0" fontId="18" fillId="0" borderId="16" xfId="0" applyFont="1" applyBorder="1"/>
    <xf numFmtId="0" fontId="5" fillId="3" borderId="16" xfId="0" applyFont="1" applyFill="1" applyBorder="1" applyAlignment="1">
      <alignment horizontal="right" vertical="top" wrapText="1"/>
    </xf>
    <xf numFmtId="0" fontId="5" fillId="6" borderId="16" xfId="0" applyFont="1" applyFill="1" applyBorder="1" applyAlignment="1">
      <alignment horizontal="right" vertical="top"/>
    </xf>
    <xf numFmtId="0" fontId="5" fillId="6" borderId="16" xfId="0" applyFont="1" applyFill="1" applyBorder="1" applyAlignment="1">
      <alignment horizontal="left" vertical="top"/>
    </xf>
    <xf numFmtId="0" fontId="5" fillId="6" borderId="16" xfId="0" applyFont="1" applyFill="1" applyBorder="1" applyAlignment="1">
      <alignment horizontal="right" vertical="top" wrapText="1"/>
    </xf>
    <xf numFmtId="0" fontId="3" fillId="6" borderId="16" xfId="0" applyFont="1" applyFill="1" applyBorder="1" applyAlignment="1">
      <alignment horizontal="right" vertical="top" wrapText="1"/>
    </xf>
    <xf numFmtId="0" fontId="3" fillId="6" borderId="16" xfId="0" applyFont="1" applyFill="1" applyBorder="1" applyAlignment="1">
      <alignment vertical="top" wrapText="1"/>
    </xf>
    <xf numFmtId="0" fontId="9" fillId="6" borderId="16" xfId="0" applyFont="1" applyFill="1" applyBorder="1"/>
    <xf numFmtId="0" fontId="3" fillId="0" borderId="16" xfId="0" applyFont="1" applyBorder="1" applyAlignment="1">
      <alignment horizontal="right" vertical="top"/>
    </xf>
    <xf numFmtId="0" fontId="3" fillId="0" borderId="16" xfId="0" applyFont="1" applyBorder="1" applyAlignment="1">
      <alignment vertical="top" wrapText="1"/>
    </xf>
    <xf numFmtId="0" fontId="5" fillId="0" borderId="16" xfId="0" applyFont="1" applyBorder="1" applyAlignment="1">
      <alignment wrapText="1"/>
    </xf>
    <xf numFmtId="0" fontId="3" fillId="0" borderId="16" xfId="0" applyFont="1" applyBorder="1" applyAlignment="1">
      <alignment horizontal="right" vertical="top" wrapText="1"/>
    </xf>
    <xf numFmtId="0" fontId="0" fillId="0" borderId="16" xfId="0" applyFont="1" applyBorder="1" applyAlignment="1"/>
    <xf numFmtId="0" fontId="5" fillId="3" borderId="16" xfId="0" applyFont="1" applyFill="1" applyBorder="1" applyAlignment="1">
      <alignment horizontal="right" vertical="top"/>
    </xf>
    <xf numFmtId="0" fontId="12" fillId="0" borderId="16" xfId="0" applyFont="1" applyBorder="1" applyAlignment="1">
      <alignment horizontal="right" vertical="top" wrapText="1"/>
    </xf>
    <xf numFmtId="0" fontId="11" fillId="0" borderId="16" xfId="0" applyFont="1" applyBorder="1" applyAlignment="1">
      <alignment horizontal="right" vertical="top" wrapText="1"/>
    </xf>
    <xf numFmtId="0" fontId="11" fillId="0" borderId="16" xfId="0" applyFont="1" applyBorder="1" applyAlignment="1">
      <alignment vertical="top" wrapText="1"/>
    </xf>
    <xf numFmtId="0" fontId="12" fillId="3" borderId="16" xfId="0" applyFont="1" applyFill="1" applyBorder="1" applyAlignment="1">
      <alignment horizontal="right" vertical="top" wrapText="1"/>
    </xf>
    <xf numFmtId="0" fontId="5" fillId="0" borderId="16" xfId="0" applyFont="1" applyBorder="1" applyAlignment="1">
      <alignment horizontal="right" vertical="top"/>
    </xf>
    <xf numFmtId="0" fontId="5" fillId="0" borderId="16" xfId="0" applyFont="1" applyBorder="1" applyAlignment="1">
      <alignment horizontal="left" vertical="top"/>
    </xf>
    <xf numFmtId="0" fontId="5" fillId="7" borderId="16" xfId="0" applyFont="1" applyFill="1" applyBorder="1" applyAlignment="1">
      <alignment horizontal="right" vertical="top"/>
    </xf>
    <xf numFmtId="0" fontId="5" fillId="7" borderId="16" xfId="0" applyFont="1" applyFill="1" applyBorder="1" applyAlignment="1">
      <alignment horizontal="left" vertical="top"/>
    </xf>
    <xf numFmtId="0" fontId="5" fillId="7" borderId="16" xfId="0" applyFont="1" applyFill="1" applyBorder="1" applyAlignment="1">
      <alignment horizontal="right" vertical="top" wrapText="1"/>
    </xf>
    <xf numFmtId="0" fontId="3" fillId="7" borderId="16" xfId="0" applyFont="1" applyFill="1" applyBorder="1" applyAlignment="1">
      <alignment horizontal="right" vertical="top" wrapText="1"/>
    </xf>
    <xf numFmtId="0" fontId="3" fillId="7" borderId="16" xfId="0" applyFont="1" applyFill="1" applyBorder="1" applyAlignment="1">
      <alignment vertical="top" wrapText="1"/>
    </xf>
    <xf numFmtId="0" fontId="9" fillId="7" borderId="16" xfId="0" applyFont="1" applyFill="1" applyBorder="1"/>
    <xf numFmtId="0" fontId="25" fillId="0" borderId="16" xfId="0" applyFont="1" applyBorder="1" applyAlignment="1">
      <alignment vertical="top" wrapText="1"/>
    </xf>
    <xf numFmtId="0" fontId="5" fillId="7" borderId="16" xfId="0" applyFont="1" applyFill="1" applyBorder="1" applyAlignment="1">
      <alignment vertical="top" wrapText="1"/>
    </xf>
    <xf numFmtId="0" fontId="18" fillId="7" borderId="16" xfId="0" applyFont="1" applyFill="1" applyBorder="1"/>
    <xf numFmtId="0" fontId="5" fillId="0" borderId="16" xfId="0" applyFont="1" applyBorder="1"/>
    <xf numFmtId="0" fontId="5" fillId="8" borderId="16" xfId="0" applyFont="1" applyFill="1" applyBorder="1" applyAlignment="1">
      <alignment horizontal="right" vertical="top"/>
    </xf>
    <xf numFmtId="0" fontId="5" fillId="8" borderId="16" xfId="0" applyFont="1" applyFill="1" applyBorder="1" applyAlignment="1">
      <alignment horizontal="left" vertical="top"/>
    </xf>
    <xf numFmtId="0" fontId="5" fillId="8" borderId="16" xfId="0" applyFont="1" applyFill="1" applyBorder="1" applyAlignment="1">
      <alignment horizontal="right" vertical="top" wrapText="1"/>
    </xf>
    <xf numFmtId="0" fontId="3" fillId="8" borderId="16" xfId="0" applyFont="1" applyFill="1" applyBorder="1" applyAlignment="1">
      <alignment horizontal="right" vertical="top" wrapText="1"/>
    </xf>
    <xf numFmtId="0" fontId="3" fillId="8" borderId="16" xfId="0" applyFont="1" applyFill="1" applyBorder="1" applyAlignment="1">
      <alignment vertical="top" wrapText="1"/>
    </xf>
    <xf numFmtId="0" fontId="9" fillId="8" borderId="16" xfId="0" applyFont="1" applyFill="1" applyBorder="1"/>
    <xf numFmtId="0" fontId="26" fillId="0" borderId="16" xfId="0" applyFont="1" applyBorder="1" applyAlignment="1">
      <alignment vertical="top" wrapText="1"/>
    </xf>
    <xf numFmtId="0" fontId="9" fillId="0" borderId="16" xfId="0" applyFont="1" applyBorder="1" applyAlignment="1">
      <alignment wrapText="1"/>
    </xf>
    <xf numFmtId="0" fontId="12" fillId="9" borderId="16" xfId="0" applyFont="1" applyFill="1" applyBorder="1" applyAlignment="1">
      <alignment horizontal="right" vertical="top" wrapText="1"/>
    </xf>
    <xf numFmtId="0" fontId="11" fillId="9" borderId="16" xfId="0" applyFont="1" applyFill="1" applyBorder="1" applyAlignment="1">
      <alignment horizontal="right" vertical="top" wrapText="1"/>
    </xf>
    <xf numFmtId="0" fontId="11" fillId="9" borderId="16" xfId="0" applyFont="1" applyFill="1" applyBorder="1" applyAlignment="1">
      <alignment vertical="top" wrapText="1"/>
    </xf>
    <xf numFmtId="0" fontId="12" fillId="0" borderId="16" xfId="0" applyFont="1" applyBorder="1" applyAlignment="1">
      <alignment horizontal="right" vertical="top"/>
    </xf>
    <xf numFmtId="0" fontId="11" fillId="0" borderId="16" xfId="0" applyFont="1" applyBorder="1" applyAlignment="1">
      <alignment horizontal="right" vertical="top"/>
    </xf>
    <xf numFmtId="0" fontId="5" fillId="9" borderId="16" xfId="0" applyFont="1" applyFill="1" applyBorder="1" applyAlignment="1">
      <alignment horizontal="right" vertical="top"/>
    </xf>
    <xf numFmtId="0" fontId="5" fillId="9" borderId="16" xfId="0" applyFont="1" applyFill="1" applyBorder="1" applyAlignment="1">
      <alignment horizontal="right" vertical="top" wrapText="1"/>
    </xf>
    <xf numFmtId="0" fontId="3" fillId="9" borderId="16" xfId="0" applyFont="1" applyFill="1" applyBorder="1" applyAlignment="1">
      <alignment horizontal="right" vertical="top" wrapText="1"/>
    </xf>
    <xf numFmtId="0" fontId="3" fillId="9" borderId="16" xfId="0" applyFont="1" applyFill="1" applyBorder="1" applyAlignment="1">
      <alignment vertical="top" wrapText="1"/>
    </xf>
    <xf numFmtId="0" fontId="9" fillId="9" borderId="16" xfId="0" applyFont="1" applyFill="1" applyBorder="1"/>
    <xf numFmtId="0" fontId="26" fillId="9" borderId="16" xfId="0" applyFont="1" applyFill="1" applyBorder="1" applyAlignment="1">
      <alignment vertical="top" wrapText="1"/>
    </xf>
    <xf numFmtId="0" fontId="5" fillId="0" borderId="16" xfId="0" applyFont="1" applyBorder="1" applyAlignment="1">
      <alignment vertical="top"/>
    </xf>
    <xf numFmtId="0" fontId="11" fillId="7" borderId="16" xfId="0" applyFont="1" applyFill="1" applyBorder="1" applyAlignment="1"/>
    <xf numFmtId="0" fontId="11" fillId="0" borderId="16" xfId="0" applyFont="1" applyBorder="1" applyAlignment="1"/>
    <xf numFmtId="0" fontId="27" fillId="0" borderId="16" xfId="0" applyFont="1" applyBorder="1" applyAlignment="1">
      <alignment wrapText="1"/>
    </xf>
    <xf numFmtId="0" fontId="3" fillId="3" borderId="16" xfId="0" applyFont="1" applyFill="1" applyBorder="1" applyAlignment="1">
      <alignment horizontal="right" vertical="top" wrapText="1"/>
    </xf>
    <xf numFmtId="0" fontId="4" fillId="2" borderId="0" xfId="0" applyFont="1" applyFill="1" applyAlignment="1">
      <alignment horizontal="center" wrapText="1"/>
    </xf>
    <xf numFmtId="0" fontId="0" fillId="0" borderId="0" xfId="0" applyFont="1" applyAlignment="1"/>
    <xf numFmtId="0" fontId="1" fillId="0" borderId="0" xfId="0" applyFont="1" applyAlignment="1">
      <alignment horizontal="center" wrapText="1"/>
    </xf>
    <xf numFmtId="0" fontId="1" fillId="2" borderId="0" xfId="0" applyFont="1" applyFill="1" applyAlignment="1">
      <alignment horizontal="center" vertical="top"/>
    </xf>
    <xf numFmtId="0" fontId="1" fillId="2" borderId="0" xfId="0" applyFont="1" applyFill="1" applyAlignment="1">
      <alignment horizontal="center" wrapText="1"/>
    </xf>
    <xf numFmtId="0" fontId="2" fillId="0" borderId="15" xfId="0" applyFont="1" applyBorder="1" applyAlignment="1">
      <alignment horizontal="center"/>
    </xf>
    <xf numFmtId="0" fontId="2" fillId="0" borderId="7" xfId="0" applyFont="1" applyBorder="1" applyAlignment="1">
      <alignment horizontal="center"/>
    </xf>
    <xf numFmtId="0" fontId="3" fillId="0" borderId="4" xfId="0" applyFont="1" applyBorder="1" applyAlignment="1">
      <alignment horizontal="center" vertical="top"/>
    </xf>
    <xf numFmtId="0" fontId="3" fillId="0" borderId="5" xfId="0" applyFont="1" applyBorder="1" applyAlignment="1">
      <alignment horizontal="center" vertical="top"/>
    </xf>
    <xf numFmtId="0" fontId="3" fillId="0" borderId="0" xfId="0" applyFont="1" applyAlignment="1">
      <alignment wrapText="1"/>
    </xf>
    <xf numFmtId="0" fontId="10" fillId="0" borderId="1" xfId="0" applyFont="1" applyBorder="1" applyAlignment="1">
      <alignment horizontal="center"/>
    </xf>
    <xf numFmtId="0" fontId="9" fillId="0" borderId="2" xfId="0" applyFont="1" applyBorder="1"/>
    <xf numFmtId="0" fontId="9" fillId="0" borderId="3" xfId="0" applyFont="1" applyBorder="1"/>
    <xf numFmtId="0" fontId="11" fillId="0" borderId="1" xfId="0" applyFont="1" applyBorder="1" applyAlignment="1">
      <alignment vertical="top"/>
    </xf>
    <xf numFmtId="0" fontId="11" fillId="0" borderId="4" xfId="0" applyFont="1" applyBorder="1" applyAlignment="1">
      <alignment vertical="top"/>
    </xf>
    <xf numFmtId="0" fontId="9" fillId="0" borderId="5" xfId="0" applyFont="1" applyBorder="1"/>
    <xf numFmtId="0" fontId="3" fillId="0" borderId="4" xfId="0" applyFont="1" applyBorder="1" applyAlignment="1">
      <alignment vertical="top"/>
    </xf>
    <xf numFmtId="0" fontId="3" fillId="0" borderId="9" xfId="0" applyFont="1" applyBorder="1" applyAlignment="1">
      <alignment vertical="top"/>
    </xf>
    <xf numFmtId="0" fontId="9" fillId="0" borderId="9" xfId="0" applyFont="1" applyBorder="1"/>
    <xf numFmtId="0" fontId="9" fillId="0" borderId="10" xfId="0" applyFont="1" applyBorder="1"/>
    <xf numFmtId="0" fontId="3" fillId="0" borderId="11" xfId="0" applyFont="1" applyBorder="1" applyAlignment="1">
      <alignment vertical="top"/>
    </xf>
    <xf numFmtId="0" fontId="3" fillId="0" borderId="0" xfId="0" applyFont="1" applyAlignment="1">
      <alignment vertical="top" wrapText="1"/>
    </xf>
    <xf numFmtId="0" fontId="11" fillId="0" borderId="6" xfId="0" applyFont="1" applyBorder="1" applyAlignment="1">
      <alignment horizontal="center" vertical="top"/>
    </xf>
    <xf numFmtId="0" fontId="11" fillId="0" borderId="7" xfId="0" applyFont="1" applyBorder="1" applyAlignment="1">
      <alignment horizontal="center" vertical="top"/>
    </xf>
    <xf numFmtId="0" fontId="3" fillId="0" borderId="9" xfId="0" applyFont="1" applyBorder="1" applyAlignment="1">
      <alignment horizontal="center"/>
    </xf>
    <xf numFmtId="0" fontId="3" fillId="0" borderId="10" xfId="0" applyFont="1" applyBorder="1" applyAlignment="1">
      <alignment horizontal="center"/>
    </xf>
    <xf numFmtId="0" fontId="5" fillId="0" borderId="0" xfId="0" applyFont="1" applyAlignment="1">
      <alignment horizontal="center" vertical="top" wrapText="1"/>
    </xf>
    <xf numFmtId="0" fontId="9" fillId="0" borderId="0" xfId="0" applyFont="1" applyAlignment="1">
      <alignment vertical="top" wrapText="1"/>
    </xf>
    <xf numFmtId="0" fontId="18"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printerSettings" Target="../printerSettings/printerSettings13.bin"/><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0"/>
  <sheetViews>
    <sheetView tabSelected="1" workbookViewId="0">
      <selection activeCell="A11" sqref="A11"/>
    </sheetView>
  </sheetViews>
  <sheetFormatPr defaultColWidth="14.46484375" defaultRowHeight="15.75" customHeight="1"/>
  <cols>
    <col min="1" max="1" width="42.6640625" customWidth="1"/>
    <col min="2" max="2" width="57.796875" customWidth="1"/>
    <col min="3" max="3" width="23.46484375" customWidth="1"/>
  </cols>
  <sheetData>
    <row r="1" spans="1:4" ht="15.75" customHeight="1">
      <c r="A1" s="269" t="s">
        <v>0</v>
      </c>
      <c r="B1" s="268"/>
      <c r="C1" s="268"/>
      <c r="D1" s="1"/>
    </row>
    <row r="2" spans="1:4" ht="15.75" customHeight="1">
      <c r="A2" s="269" t="s">
        <v>1</v>
      </c>
      <c r="B2" s="268"/>
      <c r="C2" s="268"/>
      <c r="D2" s="1"/>
    </row>
    <row r="3" spans="1:4" ht="15.75" customHeight="1">
      <c r="A3" s="269" t="s">
        <v>2</v>
      </c>
      <c r="B3" s="268"/>
      <c r="C3" s="268"/>
      <c r="D3" s="2"/>
    </row>
    <row r="4" spans="1:4" ht="18">
      <c r="A4" s="270" t="s">
        <v>3</v>
      </c>
      <c r="B4" s="268"/>
      <c r="C4" s="268"/>
      <c r="D4" s="3"/>
    </row>
    <row r="5" spans="1:4" ht="15.75" customHeight="1">
      <c r="A5" s="271" t="s">
        <v>4</v>
      </c>
      <c r="B5" s="268"/>
      <c r="C5" s="268"/>
      <c r="D5" s="3"/>
    </row>
    <row r="6" spans="1:4" ht="15.75" customHeight="1">
      <c r="A6" s="267" t="str">
        <f>HYPERLINK("https://open.canada.ca/en/open-government-licence-canada", "This work is subject to Open Government Licence - Canada")</f>
        <v>This work is subject to Open Government Licence - Canada</v>
      </c>
      <c r="B6" s="268"/>
      <c r="C6" s="268"/>
      <c r="D6" s="3"/>
    </row>
    <row r="7" spans="1:4" ht="14.25">
      <c r="A7" s="4"/>
      <c r="B7" s="5"/>
      <c r="C7" s="6"/>
      <c r="D7" s="1"/>
    </row>
    <row r="8" spans="1:4" ht="14.25">
      <c r="A8" s="7" t="s">
        <v>5</v>
      </c>
      <c r="B8" s="8" t="s">
        <v>6</v>
      </c>
      <c r="C8" s="9" t="s">
        <v>7</v>
      </c>
      <c r="D8" s="1"/>
    </row>
    <row r="9" spans="1:4" ht="14.25">
      <c r="A9" s="7" t="s">
        <v>8</v>
      </c>
      <c r="B9" s="10" t="str">
        <f>HYPERLINK("https://docs.google.com/spreadsheets/d/1BjWjq93E4TXrZTZQQWSqGvtnCcpjhyO94UNKt9SME14/edit?usp=sharing","Latest version available Google Docs (view only)")</f>
        <v>Latest version available Google Docs (view only)</v>
      </c>
      <c r="C9" s="11" t="s">
        <v>9</v>
      </c>
      <c r="D9" s="1"/>
    </row>
    <row r="10" spans="1:4" ht="14.25">
      <c r="A10" s="12" t="s">
        <v>10</v>
      </c>
      <c r="B10" s="13" t="s">
        <v>11</v>
      </c>
      <c r="C10" s="14" t="s">
        <v>12</v>
      </c>
      <c r="D10" s="1"/>
    </row>
    <row r="11" spans="1:4" ht="57">
      <c r="A11" s="7" t="s">
        <v>13</v>
      </c>
      <c r="B11" s="13" t="s">
        <v>14</v>
      </c>
      <c r="C11" s="11" t="s">
        <v>12</v>
      </c>
      <c r="D11" s="1"/>
    </row>
    <row r="12" spans="1:4" ht="42.75">
      <c r="A12" s="7" t="s">
        <v>15</v>
      </c>
      <c r="B12" s="13" t="s">
        <v>16</v>
      </c>
      <c r="C12" s="14" t="s">
        <v>12</v>
      </c>
      <c r="D12" s="1"/>
    </row>
    <row r="13" spans="1:4" ht="39.75">
      <c r="A13" s="7" t="s">
        <v>17</v>
      </c>
      <c r="B13" s="15" t="s">
        <v>18</v>
      </c>
      <c r="C13" s="16" t="s">
        <v>19</v>
      </c>
      <c r="D13" s="3"/>
    </row>
    <row r="14" spans="1:4" ht="28.5">
      <c r="A14" s="7" t="s">
        <v>20</v>
      </c>
      <c r="B14" s="13" t="s">
        <v>21</v>
      </c>
      <c r="C14" s="14" t="s">
        <v>12</v>
      </c>
      <c r="D14" s="1"/>
    </row>
    <row r="15" spans="1:4" ht="14.25">
      <c r="A15" s="7" t="s">
        <v>22</v>
      </c>
      <c r="B15" s="13" t="s">
        <v>23</v>
      </c>
      <c r="C15" s="14" t="s">
        <v>9</v>
      </c>
      <c r="D15" s="1"/>
    </row>
    <row r="16" spans="1:4" ht="14.25">
      <c r="A16" s="7" t="s">
        <v>24</v>
      </c>
      <c r="B16" s="13" t="s">
        <v>25</v>
      </c>
      <c r="C16" s="14" t="s">
        <v>9</v>
      </c>
      <c r="D16" s="1"/>
    </row>
    <row r="17" spans="1:4" ht="42.75">
      <c r="A17" s="7" t="s">
        <v>26</v>
      </c>
      <c r="B17" s="13" t="s">
        <v>27</v>
      </c>
      <c r="C17" s="11" t="s">
        <v>9</v>
      </c>
      <c r="D17" s="1"/>
    </row>
    <row r="18" spans="1:4" ht="14.25">
      <c r="A18" s="7" t="s">
        <v>28</v>
      </c>
      <c r="B18" s="17" t="s">
        <v>28</v>
      </c>
      <c r="C18" s="11" t="s">
        <v>9</v>
      </c>
      <c r="D18" s="1"/>
    </row>
    <row r="20" spans="1:4" ht="12.75"/>
  </sheetData>
  <mergeCells count="6">
    <mergeCell ref="A6:C6"/>
    <mergeCell ref="A1:C1"/>
    <mergeCell ref="A2:C2"/>
    <mergeCell ref="A3:C3"/>
    <mergeCell ref="A4:C4"/>
    <mergeCell ref="A5:C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173"/>
  <sheetViews>
    <sheetView workbookViewId="0">
      <pane ySplit="1" topLeftCell="A203" activePane="bottomLeft" state="frozen"/>
      <selection pane="bottomLeft" activeCell="B3" sqref="B3"/>
    </sheetView>
  </sheetViews>
  <sheetFormatPr defaultColWidth="14.46484375" defaultRowHeight="15.75" customHeight="1"/>
  <cols>
    <col min="1" max="1" width="12.46484375" customWidth="1"/>
    <col min="2" max="2" width="41.46484375" customWidth="1"/>
    <col min="3" max="3" width="27.46484375" customWidth="1"/>
    <col min="4" max="4" width="10.6640625" customWidth="1"/>
    <col min="5" max="5" width="59.46484375" customWidth="1"/>
  </cols>
  <sheetData>
    <row r="1" spans="1:26" ht="15.75" customHeight="1">
      <c r="A1" s="88" t="s">
        <v>64</v>
      </c>
      <c r="B1" s="71" t="s">
        <v>1450</v>
      </c>
      <c r="C1" s="71" t="s">
        <v>1451</v>
      </c>
      <c r="D1" s="70" t="s">
        <v>1413</v>
      </c>
      <c r="E1" s="71" t="s">
        <v>1452</v>
      </c>
      <c r="F1" s="69"/>
      <c r="G1" s="69"/>
      <c r="H1" s="69"/>
      <c r="I1" s="69"/>
      <c r="J1" s="69"/>
      <c r="K1" s="69"/>
      <c r="L1" s="69"/>
      <c r="M1" s="69"/>
      <c r="N1" s="69"/>
      <c r="O1" s="69"/>
      <c r="P1" s="69"/>
      <c r="Q1" s="69"/>
      <c r="R1" s="69"/>
      <c r="S1" s="69"/>
      <c r="T1" s="69"/>
      <c r="U1" s="69"/>
      <c r="V1" s="69"/>
      <c r="W1" s="69"/>
      <c r="X1" s="69"/>
      <c r="Y1" s="69"/>
      <c r="Z1" s="69"/>
    </row>
    <row r="2" spans="1:26" ht="14.25">
      <c r="A2" s="129" t="s">
        <v>73</v>
      </c>
      <c r="B2" s="131" t="str">
        <f>VLOOKUP(A2,TRUSTEDPROCESSDEFINITIONS,2,FALSE)</f>
        <v>Identity Service Provider</v>
      </c>
      <c r="C2" s="131"/>
      <c r="D2" s="148"/>
      <c r="E2" s="149"/>
      <c r="F2" s="150"/>
      <c r="G2" s="150"/>
      <c r="H2" s="150"/>
      <c r="I2" s="150"/>
      <c r="J2" s="150"/>
      <c r="K2" s="150"/>
      <c r="L2" s="150"/>
      <c r="M2" s="150"/>
      <c r="N2" s="150"/>
      <c r="O2" s="150"/>
      <c r="P2" s="150"/>
      <c r="Q2" s="150"/>
      <c r="R2" s="150"/>
      <c r="S2" s="150"/>
      <c r="T2" s="150"/>
      <c r="U2" s="150"/>
      <c r="V2" s="150"/>
      <c r="W2" s="150"/>
      <c r="X2" s="150"/>
      <c r="Y2" s="150"/>
      <c r="Z2" s="150"/>
    </row>
    <row r="3" spans="1:26" ht="14.25">
      <c r="A3" s="151"/>
      <c r="B3" s="65" t="str">
        <f>VLOOKUP(A2,TRUSTEDPROCESSDEFINITIONS,3,FALSE)</f>
        <v>General requirements for identity service provider</v>
      </c>
      <c r="C3" s="65"/>
      <c r="D3" s="99"/>
      <c r="E3" s="66"/>
    </row>
    <row r="4" spans="1:26" ht="15.75" customHeight="1">
      <c r="A4" s="151"/>
      <c r="B4" s="65"/>
      <c r="C4" s="65" t="s">
        <v>357</v>
      </c>
      <c r="D4" s="99" t="s">
        <v>404</v>
      </c>
      <c r="E4" s="65" t="s">
        <v>359</v>
      </c>
    </row>
    <row r="5" spans="1:26" ht="14.25">
      <c r="A5" s="126" t="s">
        <v>94</v>
      </c>
      <c r="B5" s="127" t="str">
        <f>VLOOKUP(A5,TRUSTEDPROCESSDEFINITIONS,2,FALSE)</f>
        <v>Identity Resolution</v>
      </c>
      <c r="C5" s="127"/>
      <c r="D5" s="152"/>
      <c r="E5" s="153" t="s">
        <v>1452</v>
      </c>
      <c r="F5" s="154"/>
      <c r="G5" s="154"/>
      <c r="H5" s="154"/>
      <c r="I5" s="154"/>
      <c r="J5" s="154"/>
      <c r="K5" s="154"/>
      <c r="L5" s="154"/>
      <c r="M5" s="154"/>
      <c r="N5" s="154"/>
      <c r="O5" s="154"/>
      <c r="P5" s="154"/>
      <c r="Q5" s="154"/>
      <c r="R5" s="154"/>
      <c r="S5" s="154"/>
      <c r="T5" s="154"/>
      <c r="U5" s="154"/>
      <c r="V5" s="154"/>
      <c r="W5" s="154"/>
      <c r="X5" s="154"/>
      <c r="Y5" s="154"/>
      <c r="Z5" s="154"/>
    </row>
    <row r="6" spans="1:26" ht="15.75" customHeight="1">
      <c r="A6" s="88"/>
      <c r="B6" s="65" t="str">
        <f>VLOOKUP(A5,TRUSTEDPROCESSDEFINITIONS,3,FALSE)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7" spans="1:26" ht="15.75" customHeight="1">
      <c r="A7" s="88"/>
      <c r="B7" s="65"/>
      <c r="C7" s="65" t="s">
        <v>403</v>
      </c>
      <c r="D7" s="99" t="s">
        <v>404</v>
      </c>
      <c r="E7" s="65" t="s">
        <v>405</v>
      </c>
    </row>
    <row r="8" spans="1:26" ht="15.75" customHeight="1">
      <c r="A8" s="88"/>
      <c r="B8" s="65"/>
      <c r="C8" s="65" t="s">
        <v>406</v>
      </c>
      <c r="D8" s="99" t="s">
        <v>407</v>
      </c>
      <c r="E8" s="65" t="s">
        <v>408</v>
      </c>
    </row>
    <row r="9" spans="1:26" ht="15.75" customHeight="1">
      <c r="A9" s="88"/>
      <c r="B9" s="65"/>
      <c r="C9" s="65" t="s">
        <v>409</v>
      </c>
      <c r="D9" s="99" t="s">
        <v>407</v>
      </c>
      <c r="E9" s="65" t="s">
        <v>410</v>
      </c>
    </row>
    <row r="10" spans="1:26" ht="15.75" customHeight="1">
      <c r="A10" s="88"/>
      <c r="B10" s="65"/>
      <c r="C10" s="65" t="s">
        <v>411</v>
      </c>
      <c r="D10" s="99" t="s">
        <v>404</v>
      </c>
      <c r="E10" s="65" t="s">
        <v>412</v>
      </c>
    </row>
    <row r="11" spans="1:26" ht="15.75" customHeight="1">
      <c r="A11" s="88"/>
      <c r="B11" s="65"/>
      <c r="C11" s="65" t="s">
        <v>413</v>
      </c>
      <c r="D11" s="99"/>
      <c r="E11" s="65" t="s">
        <v>414</v>
      </c>
    </row>
    <row r="12" spans="1:26" ht="15.75" customHeight="1">
      <c r="A12" s="88"/>
      <c r="B12" s="65"/>
      <c r="C12" s="65" t="s">
        <v>406</v>
      </c>
      <c r="D12" s="99"/>
      <c r="E12" s="65" t="s">
        <v>415</v>
      </c>
    </row>
    <row r="13" spans="1:26" ht="15.75" customHeight="1">
      <c r="A13" s="88"/>
      <c r="B13" s="65"/>
      <c r="C13" s="65" t="s">
        <v>416</v>
      </c>
      <c r="D13" s="99" t="s">
        <v>417</v>
      </c>
      <c r="E13" s="65" t="s">
        <v>418</v>
      </c>
    </row>
    <row r="14" spans="1:26" ht="15.75" customHeight="1">
      <c r="A14" s="151"/>
      <c r="B14" s="65"/>
      <c r="C14" s="65" t="s">
        <v>419</v>
      </c>
      <c r="D14" s="97"/>
      <c r="E14" s="65" t="s">
        <v>420</v>
      </c>
    </row>
    <row r="15" spans="1:26" ht="15.75" customHeight="1">
      <c r="A15" s="141" t="s">
        <v>102</v>
      </c>
      <c r="B15" s="142" t="str">
        <f>VLOOKUP(A15,TRUSTEDPROCESSDEFINITIONS,2,FALSE)</f>
        <v>Identity Establishment</v>
      </c>
      <c r="C15" s="142"/>
      <c r="D15" s="109"/>
      <c r="E15" s="142"/>
      <c r="F15" s="155"/>
      <c r="G15" s="155"/>
      <c r="H15" s="155"/>
      <c r="I15" s="155"/>
      <c r="J15" s="155"/>
      <c r="K15" s="155"/>
      <c r="L15" s="155"/>
      <c r="M15" s="155"/>
      <c r="N15" s="155"/>
      <c r="O15" s="155"/>
      <c r="P15" s="155"/>
      <c r="Q15" s="155"/>
      <c r="R15" s="155"/>
      <c r="S15" s="155"/>
      <c r="T15" s="155"/>
      <c r="U15" s="155"/>
      <c r="V15" s="155"/>
      <c r="W15" s="155"/>
      <c r="X15" s="155"/>
      <c r="Y15" s="155"/>
      <c r="Z15" s="155"/>
    </row>
    <row r="16" spans="1:26" ht="71.25">
      <c r="A16" s="122"/>
      <c r="B16" s="65" t="str">
        <f>VLOOKUP(A15,TRUSTEDPROCESSDEFINITIONS,3,FALSE)</f>
        <v>Identity Establishment is the process of creating a record of identity of a Subject within a program/service population that may be relied on by others for subsequent programs, services, and activities.</v>
      </c>
    </row>
    <row r="17" spans="1:26" ht="15.75" customHeight="1">
      <c r="A17" s="88"/>
      <c r="B17" s="65"/>
      <c r="C17" s="65" t="s">
        <v>1516</v>
      </c>
      <c r="D17" s="99" t="s">
        <v>404</v>
      </c>
      <c r="E17" s="65" t="s">
        <v>1517</v>
      </c>
    </row>
    <row r="18" spans="1:26" ht="15.75" customHeight="1">
      <c r="A18" s="129"/>
      <c r="B18" s="131"/>
      <c r="C18" s="131"/>
      <c r="D18" s="156"/>
      <c r="E18" s="131"/>
      <c r="F18" s="150"/>
      <c r="G18" s="150"/>
      <c r="H18" s="150"/>
      <c r="I18" s="150"/>
      <c r="J18" s="150"/>
      <c r="K18" s="150"/>
      <c r="L18" s="150"/>
      <c r="M18" s="150"/>
      <c r="N18" s="150"/>
      <c r="O18" s="150"/>
      <c r="P18" s="150"/>
      <c r="Q18" s="150"/>
      <c r="R18" s="150"/>
      <c r="S18" s="150"/>
      <c r="T18" s="150"/>
      <c r="U18" s="150"/>
      <c r="V18" s="150"/>
      <c r="W18" s="150"/>
      <c r="X18" s="150"/>
      <c r="Y18" s="150"/>
      <c r="Z18" s="150"/>
    </row>
    <row r="19" spans="1:26" ht="15.75" customHeight="1">
      <c r="A19" s="129" t="s">
        <v>110</v>
      </c>
      <c r="B19" s="131" t="str">
        <f>VLOOKUP(A19,TRUSTEDPROCESSDEFINITIONS,2,FALSE)</f>
        <v>Identity Information Validation</v>
      </c>
      <c r="C19" s="131"/>
      <c r="D19" s="156"/>
      <c r="E19" s="131" t="s">
        <v>1452</v>
      </c>
      <c r="F19" s="150"/>
      <c r="G19" s="150"/>
      <c r="H19" s="150"/>
      <c r="I19" s="150"/>
      <c r="J19" s="150"/>
      <c r="K19" s="150"/>
      <c r="L19" s="150"/>
      <c r="M19" s="150"/>
      <c r="N19" s="150"/>
      <c r="O19" s="150"/>
      <c r="P19" s="150"/>
      <c r="Q19" s="150"/>
      <c r="R19" s="150"/>
      <c r="S19" s="150"/>
      <c r="T19" s="150"/>
      <c r="U19" s="150"/>
      <c r="V19" s="150"/>
      <c r="W19" s="150"/>
      <c r="X19" s="150"/>
      <c r="Y19" s="150"/>
      <c r="Z19" s="150"/>
    </row>
    <row r="20" spans="1:26" ht="15.75" customHeight="1">
      <c r="A20" s="88"/>
      <c r="B20" s="65" t="str">
        <f>VLOOKUP(A19,TRUSTEDPROCESSDEFINITIONS,3,FALSE)</f>
        <v xml:space="preserve">Identity Information Validation is the process of confirming the accuracy of identity information about a Subject as established by the Issuer. </v>
      </c>
      <c r="C20" s="65" t="s">
        <v>413</v>
      </c>
      <c r="D20" s="99" t="s">
        <v>1426</v>
      </c>
      <c r="E20" s="65" t="s">
        <v>1518</v>
      </c>
    </row>
    <row r="21" spans="1:26" ht="15.75" customHeight="1">
      <c r="A21" s="88"/>
      <c r="B21" s="65"/>
      <c r="C21" s="65" t="s">
        <v>1519</v>
      </c>
      <c r="D21" s="99" t="s">
        <v>1426</v>
      </c>
      <c r="E21" s="65" t="s">
        <v>1520</v>
      </c>
    </row>
    <row r="22" spans="1:26" ht="15.75" customHeight="1">
      <c r="A22" s="88"/>
      <c r="B22" s="65"/>
      <c r="C22" s="65" t="s">
        <v>1521</v>
      </c>
      <c r="D22" s="99" t="s">
        <v>407</v>
      </c>
      <c r="E22" s="65" t="s">
        <v>1522</v>
      </c>
    </row>
    <row r="23" spans="1:26" ht="15.75" customHeight="1">
      <c r="A23" s="135"/>
      <c r="B23" s="136"/>
      <c r="C23" s="157" t="s">
        <v>1523</v>
      </c>
      <c r="D23" s="99" t="s">
        <v>407</v>
      </c>
      <c r="E23" s="65" t="s">
        <v>1524</v>
      </c>
      <c r="F23" s="158"/>
      <c r="G23" s="158"/>
      <c r="H23" s="158"/>
      <c r="I23" s="158"/>
      <c r="J23" s="158"/>
      <c r="K23" s="158"/>
      <c r="L23" s="158"/>
      <c r="M23" s="158"/>
      <c r="N23" s="158"/>
      <c r="O23" s="158"/>
      <c r="P23" s="158"/>
      <c r="Q23" s="158"/>
      <c r="R23" s="158"/>
      <c r="S23" s="158"/>
      <c r="T23" s="158"/>
      <c r="U23" s="158"/>
      <c r="V23" s="158"/>
      <c r="W23" s="158"/>
      <c r="X23" s="158"/>
      <c r="Y23" s="158"/>
      <c r="Z23" s="158"/>
    </row>
    <row r="24" spans="1:26" ht="15.75" customHeight="1">
      <c r="A24" s="135"/>
      <c r="B24" s="136"/>
      <c r="C24" s="157" t="s">
        <v>1525</v>
      </c>
      <c r="D24" s="99" t="s">
        <v>407</v>
      </c>
      <c r="E24" s="65" t="s">
        <v>1526</v>
      </c>
      <c r="F24" s="158"/>
      <c r="G24" s="158"/>
      <c r="H24" s="158"/>
      <c r="I24" s="158"/>
      <c r="J24" s="158"/>
      <c r="K24" s="158"/>
      <c r="L24" s="158"/>
      <c r="M24" s="158"/>
      <c r="N24" s="158"/>
      <c r="O24" s="158"/>
      <c r="P24" s="158"/>
      <c r="Q24" s="158"/>
      <c r="R24" s="158"/>
      <c r="S24" s="158"/>
      <c r="T24" s="158"/>
      <c r="U24" s="158"/>
      <c r="V24" s="158"/>
      <c r="W24" s="158"/>
      <c r="X24" s="158"/>
      <c r="Y24" s="158"/>
      <c r="Z24" s="158"/>
    </row>
    <row r="25" spans="1:26" ht="15.75" customHeight="1">
      <c r="A25" s="135"/>
      <c r="B25" s="136"/>
      <c r="C25" s="157" t="s">
        <v>1527</v>
      </c>
      <c r="D25" s="159" t="s">
        <v>407</v>
      </c>
      <c r="E25" s="65" t="s">
        <v>1528</v>
      </c>
      <c r="F25" s="158"/>
      <c r="G25" s="158"/>
      <c r="H25" s="158"/>
      <c r="I25" s="158"/>
      <c r="J25" s="158"/>
      <c r="K25" s="158"/>
      <c r="L25" s="158"/>
      <c r="M25" s="158"/>
      <c r="N25" s="158"/>
      <c r="O25" s="158"/>
      <c r="P25" s="158"/>
      <c r="Q25" s="158"/>
      <c r="R25" s="158"/>
      <c r="S25" s="158"/>
      <c r="T25" s="158"/>
      <c r="U25" s="158"/>
      <c r="V25" s="158"/>
      <c r="W25" s="158"/>
      <c r="X25" s="158"/>
      <c r="Y25" s="158"/>
      <c r="Z25" s="158"/>
    </row>
    <row r="27" spans="1:26" ht="15.75" customHeight="1">
      <c r="A27" s="135"/>
      <c r="B27" s="136"/>
      <c r="C27" s="157" t="s">
        <v>1529</v>
      </c>
      <c r="D27" s="159" t="s">
        <v>1530</v>
      </c>
      <c r="E27" s="65" t="s">
        <v>1531</v>
      </c>
      <c r="F27" s="158"/>
      <c r="G27" s="158"/>
      <c r="H27" s="158"/>
      <c r="I27" s="158"/>
      <c r="J27" s="158"/>
      <c r="K27" s="158"/>
      <c r="L27" s="158"/>
      <c r="M27" s="158"/>
      <c r="N27" s="158"/>
      <c r="O27" s="158"/>
      <c r="P27" s="158"/>
      <c r="Q27" s="158"/>
      <c r="R27" s="158"/>
      <c r="S27" s="158"/>
      <c r="T27" s="158"/>
      <c r="U27" s="158"/>
      <c r="V27" s="158"/>
      <c r="W27" s="158"/>
      <c r="X27" s="158"/>
      <c r="Y27" s="158"/>
      <c r="Z27" s="158"/>
    </row>
    <row r="28" spans="1:26" ht="15.75" customHeight="1">
      <c r="A28" s="135"/>
      <c r="B28" s="136"/>
      <c r="C28" s="157" t="s">
        <v>1532</v>
      </c>
      <c r="D28" s="159" t="s">
        <v>1530</v>
      </c>
      <c r="E28" s="65" t="s">
        <v>1533</v>
      </c>
      <c r="F28" s="158"/>
      <c r="G28" s="158"/>
      <c r="H28" s="158"/>
      <c r="I28" s="158"/>
      <c r="J28" s="158"/>
      <c r="K28" s="158"/>
      <c r="L28" s="158"/>
      <c r="M28" s="158"/>
      <c r="N28" s="158"/>
      <c r="O28" s="158"/>
      <c r="P28" s="158"/>
      <c r="Q28" s="158"/>
      <c r="R28" s="158"/>
      <c r="S28" s="158"/>
      <c r="T28" s="158"/>
      <c r="U28" s="158"/>
      <c r="V28" s="158"/>
      <c r="W28" s="158"/>
      <c r="X28" s="158"/>
      <c r="Y28" s="158"/>
      <c r="Z28" s="158"/>
    </row>
    <row r="29" spans="1:26" ht="15.75" customHeight="1">
      <c r="A29" s="135"/>
      <c r="B29" s="136"/>
      <c r="C29" s="157" t="s">
        <v>1534</v>
      </c>
      <c r="D29" s="159" t="s">
        <v>417</v>
      </c>
      <c r="E29" s="65" t="s">
        <v>1535</v>
      </c>
      <c r="F29" s="158"/>
      <c r="G29" s="158"/>
      <c r="H29" s="158"/>
      <c r="I29" s="158"/>
      <c r="J29" s="158"/>
      <c r="K29" s="158"/>
      <c r="L29" s="158"/>
      <c r="M29" s="158"/>
      <c r="N29" s="158"/>
      <c r="O29" s="158"/>
      <c r="P29" s="158"/>
      <c r="Q29" s="158"/>
      <c r="R29" s="158"/>
      <c r="S29" s="158"/>
      <c r="T29" s="158"/>
      <c r="U29" s="158"/>
      <c r="V29" s="158"/>
      <c r="W29" s="158"/>
      <c r="X29" s="158"/>
      <c r="Y29" s="158"/>
      <c r="Z29" s="158"/>
    </row>
    <row r="30" spans="1:26" ht="15.75" customHeight="1">
      <c r="A30" s="135"/>
      <c r="B30" s="136"/>
      <c r="C30" s="157" t="s">
        <v>1536</v>
      </c>
      <c r="D30" s="159" t="s">
        <v>417</v>
      </c>
      <c r="E30" s="65" t="s">
        <v>1537</v>
      </c>
      <c r="F30" s="158"/>
      <c r="G30" s="158"/>
      <c r="H30" s="158"/>
      <c r="I30" s="158"/>
      <c r="J30" s="158"/>
      <c r="K30" s="158"/>
      <c r="L30" s="158"/>
      <c r="M30" s="158"/>
      <c r="N30" s="158"/>
      <c r="O30" s="158"/>
      <c r="P30" s="158"/>
      <c r="Q30" s="158"/>
      <c r="R30" s="158"/>
      <c r="S30" s="158"/>
      <c r="T30" s="158"/>
      <c r="U30" s="158"/>
      <c r="V30" s="158"/>
      <c r="W30" s="158"/>
      <c r="X30" s="158"/>
      <c r="Y30" s="158"/>
      <c r="Z30" s="158"/>
    </row>
    <row r="31" spans="1:26" ht="15.75" customHeight="1">
      <c r="A31" s="135"/>
      <c r="B31" s="136"/>
      <c r="C31" s="157" t="s">
        <v>1538</v>
      </c>
      <c r="D31" s="159"/>
      <c r="E31" s="65" t="s">
        <v>1539</v>
      </c>
      <c r="F31" s="158"/>
      <c r="G31" s="158"/>
      <c r="H31" s="158"/>
      <c r="I31" s="158"/>
      <c r="J31" s="158"/>
      <c r="K31" s="158"/>
      <c r="L31" s="158"/>
      <c r="M31" s="158"/>
      <c r="N31" s="158"/>
      <c r="O31" s="158"/>
      <c r="P31" s="158"/>
      <c r="Q31" s="158"/>
      <c r="R31" s="158"/>
      <c r="S31" s="158"/>
      <c r="T31" s="158"/>
      <c r="U31" s="158"/>
      <c r="V31" s="158"/>
      <c r="W31" s="158"/>
      <c r="X31" s="158"/>
      <c r="Y31" s="158"/>
      <c r="Z31" s="158"/>
    </row>
    <row r="32" spans="1:26" ht="15.75" customHeight="1">
      <c r="A32" s="160" t="s">
        <v>118</v>
      </c>
      <c r="B32" s="131" t="str">
        <f>VLOOKUP(A32,TRUSTEDPROCESSDEFINITIONS,2,FALSE)</f>
        <v>Identity Verification</v>
      </c>
      <c r="C32" s="161"/>
      <c r="D32" s="162"/>
      <c r="E32" s="131"/>
      <c r="F32" s="163"/>
      <c r="G32" s="163"/>
      <c r="H32" s="163"/>
      <c r="I32" s="163"/>
      <c r="J32" s="163"/>
      <c r="K32" s="163"/>
      <c r="L32" s="163"/>
      <c r="M32" s="163"/>
      <c r="N32" s="163"/>
      <c r="O32" s="163"/>
      <c r="P32" s="163"/>
      <c r="Q32" s="163"/>
      <c r="R32" s="163"/>
      <c r="S32" s="163"/>
      <c r="T32" s="163"/>
      <c r="U32" s="163"/>
      <c r="V32" s="163"/>
      <c r="W32" s="163"/>
      <c r="X32" s="163"/>
      <c r="Y32" s="163"/>
      <c r="Z32" s="163"/>
    </row>
    <row r="33" spans="1:5" ht="15.75" customHeight="1">
      <c r="A33" s="88"/>
      <c r="B33" s="65" t="str">
        <f>VLOOKUP(A32,TRUSTEDPROCESSDEFINITIONS,3,FALSE)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row>
    <row r="34" spans="1:5" ht="15.75" customHeight="1">
      <c r="A34" s="88"/>
      <c r="B34" s="65"/>
      <c r="C34" s="65" t="s">
        <v>413</v>
      </c>
      <c r="D34" s="99" t="s">
        <v>1426</v>
      </c>
      <c r="E34" s="65" t="s">
        <v>1518</v>
      </c>
    </row>
    <row r="35" spans="1:5" ht="15.75" customHeight="1">
      <c r="A35" s="88"/>
      <c r="B35" s="65"/>
      <c r="C35" s="65" t="s">
        <v>1540</v>
      </c>
      <c r="D35" s="99" t="s">
        <v>407</v>
      </c>
      <c r="E35" s="65" t="s">
        <v>1541</v>
      </c>
    </row>
    <row r="36" spans="1:5" ht="15.75" customHeight="1">
      <c r="A36" s="88"/>
      <c r="B36" s="65"/>
      <c r="C36" s="65" t="s">
        <v>1542</v>
      </c>
      <c r="D36" s="99" t="s">
        <v>407</v>
      </c>
      <c r="E36" s="65" t="s">
        <v>1543</v>
      </c>
    </row>
    <row r="37" spans="1:5" ht="57">
      <c r="A37" s="88"/>
      <c r="B37" s="65"/>
      <c r="C37" s="65" t="s">
        <v>1544</v>
      </c>
      <c r="D37" s="96" t="s">
        <v>407</v>
      </c>
      <c r="E37" s="66" t="s">
        <v>1545</v>
      </c>
    </row>
    <row r="38" spans="1:5" ht="384.75">
      <c r="A38" s="88"/>
      <c r="B38" s="65"/>
      <c r="C38" s="65" t="s">
        <v>1546</v>
      </c>
      <c r="D38" s="96" t="s">
        <v>407</v>
      </c>
      <c r="E38" s="66" t="s">
        <v>1547</v>
      </c>
    </row>
    <row r="39" spans="1:5" ht="15.75" customHeight="1">
      <c r="A39" s="88"/>
      <c r="B39" s="65"/>
      <c r="C39" s="65" t="s">
        <v>1548</v>
      </c>
      <c r="D39" s="99" t="s">
        <v>407</v>
      </c>
      <c r="E39" s="65" t="s">
        <v>1549</v>
      </c>
    </row>
    <row r="41" spans="1:5" ht="15.75" customHeight="1">
      <c r="A41" s="88"/>
      <c r="B41" s="65"/>
      <c r="C41" s="65" t="s">
        <v>1550</v>
      </c>
      <c r="D41" s="99" t="s">
        <v>417</v>
      </c>
      <c r="E41" s="65" t="s">
        <v>1551</v>
      </c>
    </row>
    <row r="42" spans="1:5" ht="42.75">
      <c r="A42" s="88"/>
      <c r="B42" s="65"/>
      <c r="C42" s="65" t="s">
        <v>1538</v>
      </c>
      <c r="D42" s="99" t="s">
        <v>417</v>
      </c>
      <c r="E42" s="65" t="s">
        <v>1552</v>
      </c>
    </row>
    <row r="43" spans="1:5" ht="99.75">
      <c r="A43" s="88"/>
      <c r="B43" s="65"/>
      <c r="C43" s="65" t="s">
        <v>1553</v>
      </c>
      <c r="D43" s="99" t="s">
        <v>404</v>
      </c>
      <c r="E43" s="65" t="s">
        <v>1554</v>
      </c>
    </row>
    <row r="44" spans="1:5" ht="71.25">
      <c r="A44" s="88"/>
      <c r="B44" s="65"/>
      <c r="C44" s="65" t="s">
        <v>1555</v>
      </c>
      <c r="D44" s="99" t="s">
        <v>404</v>
      </c>
      <c r="E44" s="65" t="s">
        <v>1556</v>
      </c>
    </row>
    <row r="45" spans="1:5" ht="71.25">
      <c r="A45" s="88"/>
      <c r="B45" s="65"/>
      <c r="C45" s="65" t="s">
        <v>1557</v>
      </c>
      <c r="D45" s="99" t="s">
        <v>404</v>
      </c>
      <c r="E45" s="65" t="s">
        <v>1558</v>
      </c>
    </row>
    <row r="46" spans="1:5" ht="28.5">
      <c r="A46" s="88"/>
      <c r="B46" s="65"/>
      <c r="C46" s="65" t="s">
        <v>1559</v>
      </c>
      <c r="D46" s="96" t="s">
        <v>404</v>
      </c>
      <c r="E46" s="66" t="s">
        <v>1560</v>
      </c>
    </row>
    <row r="47" spans="1:5" ht="28.5">
      <c r="A47" s="88"/>
      <c r="B47" s="65"/>
      <c r="C47" s="65" t="s">
        <v>1561</v>
      </c>
      <c r="D47" s="96" t="s">
        <v>407</v>
      </c>
      <c r="E47" s="66" t="s">
        <v>1562</v>
      </c>
    </row>
    <row r="48" spans="1:5" ht="71.25">
      <c r="A48" s="88"/>
      <c r="B48" s="65"/>
      <c r="C48" s="65" t="s">
        <v>1563</v>
      </c>
      <c r="D48" s="96" t="s">
        <v>407</v>
      </c>
      <c r="E48" s="66" t="s">
        <v>1564</v>
      </c>
    </row>
    <row r="49" spans="1:26" ht="28.5">
      <c r="A49" s="88"/>
      <c r="B49" s="65"/>
      <c r="C49" s="65" t="s">
        <v>1565</v>
      </c>
      <c r="D49" s="96" t="s">
        <v>407</v>
      </c>
      <c r="E49" s="66" t="s">
        <v>1566</v>
      </c>
    </row>
    <row r="50" spans="1:26" ht="99.75">
      <c r="A50" s="88"/>
      <c r="B50" s="65"/>
      <c r="C50" s="65" t="s">
        <v>1567</v>
      </c>
      <c r="D50" s="96" t="s">
        <v>407</v>
      </c>
      <c r="E50" s="66" t="s">
        <v>1568</v>
      </c>
    </row>
    <row r="51" spans="1:26" ht="409.5">
      <c r="A51" s="88"/>
      <c r="B51" s="65"/>
      <c r="C51" s="65" t="s">
        <v>1569</v>
      </c>
      <c r="D51" s="96" t="s">
        <v>407</v>
      </c>
      <c r="E51" s="66" t="s">
        <v>1570</v>
      </c>
    </row>
    <row r="52" spans="1:26" ht="14.25">
      <c r="A52" s="141" t="s">
        <v>1454</v>
      </c>
      <c r="B52" s="142" t="e">
        <f>VLOOKUP(A52,TRUSTEDPROCESSDEFINITIONS,2,FALSE)</f>
        <v>#N/A</v>
      </c>
      <c r="C52" s="111"/>
      <c r="D52" s="164"/>
      <c r="E52" s="165"/>
      <c r="F52" s="112"/>
      <c r="G52" s="112"/>
      <c r="H52" s="112"/>
      <c r="I52" s="112"/>
      <c r="J52" s="112"/>
      <c r="K52" s="112"/>
      <c r="L52" s="112"/>
      <c r="M52" s="112"/>
      <c r="N52" s="112"/>
      <c r="O52" s="112"/>
      <c r="P52" s="112"/>
      <c r="Q52" s="112"/>
      <c r="R52" s="112"/>
      <c r="S52" s="112"/>
      <c r="T52" s="112"/>
      <c r="U52" s="112"/>
      <c r="V52" s="112"/>
      <c r="W52" s="112"/>
      <c r="X52" s="112"/>
      <c r="Y52" s="112"/>
      <c r="Z52" s="112"/>
    </row>
    <row r="53" spans="1:26" ht="14.25">
      <c r="A53" s="139"/>
      <c r="B53" s="140" t="e">
        <f>VLOOKUP(A52,TRUSTEDPROCESSDEFINITIONS,3,FALSE)</f>
        <v>#N/A</v>
      </c>
      <c r="C53" s="166"/>
      <c r="D53" s="167"/>
      <c r="E53" s="168"/>
    </row>
    <row r="54" spans="1:26" ht="57">
      <c r="A54" s="169"/>
      <c r="B54" s="166"/>
      <c r="C54" s="170" t="s">
        <v>1571</v>
      </c>
      <c r="D54" s="171" t="s">
        <v>404</v>
      </c>
      <c r="E54" s="172" t="s">
        <v>1572</v>
      </c>
    </row>
    <row r="55" spans="1:26" ht="28.5">
      <c r="A55" s="169"/>
      <c r="B55" s="166"/>
      <c r="C55" s="170" t="s">
        <v>1573</v>
      </c>
      <c r="D55" s="171" t="s">
        <v>404</v>
      </c>
      <c r="E55" s="172" t="s">
        <v>1574</v>
      </c>
    </row>
    <row r="56" spans="1:26" ht="85.5">
      <c r="A56" s="139"/>
      <c r="B56" s="140"/>
      <c r="C56" s="140" t="s">
        <v>1575</v>
      </c>
      <c r="D56" s="173" t="s">
        <v>404</v>
      </c>
      <c r="E56" s="140" t="s">
        <v>1576</v>
      </c>
    </row>
    <row r="57" spans="1:26" ht="57">
      <c r="A57" s="139"/>
      <c r="B57" s="140"/>
      <c r="C57" s="140" t="s">
        <v>1577</v>
      </c>
      <c r="D57" s="173" t="s">
        <v>404</v>
      </c>
      <c r="E57" s="140" t="s">
        <v>1578</v>
      </c>
    </row>
    <row r="58" spans="1:26" ht="57">
      <c r="A58" s="139"/>
      <c r="B58" s="140"/>
      <c r="C58" s="140" t="s">
        <v>1579</v>
      </c>
      <c r="D58" s="173" t="s">
        <v>404</v>
      </c>
      <c r="E58" s="140" t="s">
        <v>1580</v>
      </c>
    </row>
    <row r="59" spans="1:26" ht="71.25">
      <c r="A59" s="139"/>
      <c r="B59" s="140"/>
      <c r="C59" s="140" t="s">
        <v>1581</v>
      </c>
      <c r="D59" s="173" t="s">
        <v>404</v>
      </c>
      <c r="E59" s="140" t="s">
        <v>1582</v>
      </c>
    </row>
    <row r="60" spans="1:26" ht="42.75">
      <c r="A60" s="139"/>
      <c r="B60" s="140"/>
      <c r="C60" s="140" t="s">
        <v>1583</v>
      </c>
      <c r="D60" s="173" t="s">
        <v>404</v>
      </c>
      <c r="E60" s="140" t="s">
        <v>1584</v>
      </c>
    </row>
    <row r="61" spans="1:26" ht="42.75">
      <c r="A61" s="139"/>
      <c r="B61" s="140"/>
      <c r="C61" s="140" t="s">
        <v>1585</v>
      </c>
      <c r="D61" s="173" t="s">
        <v>404</v>
      </c>
      <c r="E61" s="140" t="s">
        <v>1586</v>
      </c>
    </row>
    <row r="62" spans="1:26" ht="71.25">
      <c r="A62" s="139"/>
      <c r="B62" s="140"/>
      <c r="C62" s="140" t="s">
        <v>1587</v>
      </c>
      <c r="D62" s="173" t="s">
        <v>407</v>
      </c>
      <c r="E62" s="140" t="s">
        <v>1588</v>
      </c>
    </row>
    <row r="63" spans="1:26" ht="14.25">
      <c r="A63" s="139"/>
      <c r="B63" s="140"/>
      <c r="C63" s="140" t="s">
        <v>1589</v>
      </c>
      <c r="D63" s="173" t="s">
        <v>407</v>
      </c>
      <c r="E63" s="140" t="s">
        <v>1590</v>
      </c>
    </row>
    <row r="64" spans="1:26" ht="14.25">
      <c r="A64" s="139"/>
      <c r="B64" s="140"/>
      <c r="C64" s="140" t="s">
        <v>1591</v>
      </c>
      <c r="D64" s="173" t="s">
        <v>407</v>
      </c>
      <c r="E64" s="140" t="s">
        <v>1592</v>
      </c>
    </row>
    <row r="65" spans="1:26" ht="57">
      <c r="A65" s="88"/>
      <c r="B65" s="65"/>
      <c r="C65" s="65" t="s">
        <v>1593</v>
      </c>
      <c r="D65" s="99" t="s">
        <v>407</v>
      </c>
      <c r="E65" s="65" t="s">
        <v>1594</v>
      </c>
    </row>
    <row r="66" spans="1:26" ht="42.75">
      <c r="A66" s="139"/>
      <c r="B66" s="140"/>
      <c r="C66" s="140" t="s">
        <v>1595</v>
      </c>
      <c r="D66" s="171" t="s">
        <v>407</v>
      </c>
      <c r="E66" s="172" t="s">
        <v>1596</v>
      </c>
    </row>
    <row r="67" spans="1:26" ht="12.75">
      <c r="A67" s="174"/>
      <c r="B67" s="174"/>
      <c r="C67" s="174"/>
      <c r="D67" s="174"/>
      <c r="E67" s="174"/>
    </row>
    <row r="68" spans="1:26" ht="128.25">
      <c r="A68" s="139"/>
      <c r="B68" s="140"/>
      <c r="C68" s="140" t="s">
        <v>1597</v>
      </c>
      <c r="D68" s="173" t="s">
        <v>417</v>
      </c>
      <c r="E68" s="140" t="s">
        <v>1598</v>
      </c>
    </row>
    <row r="69" spans="1:26" ht="57">
      <c r="A69" s="175"/>
      <c r="B69" s="176"/>
      <c r="C69" s="177" t="s">
        <v>1599</v>
      </c>
      <c r="D69" s="173" t="s">
        <v>417</v>
      </c>
      <c r="E69" s="140" t="s">
        <v>1600</v>
      </c>
      <c r="F69" s="158"/>
      <c r="G69" s="158"/>
      <c r="H69" s="158"/>
      <c r="I69" s="158"/>
      <c r="J69" s="158"/>
      <c r="K69" s="158"/>
      <c r="L69" s="158"/>
      <c r="M69" s="158"/>
      <c r="N69" s="158"/>
      <c r="O69" s="158"/>
      <c r="P69" s="158"/>
      <c r="Q69" s="158"/>
      <c r="R69" s="158"/>
      <c r="S69" s="158"/>
      <c r="T69" s="158"/>
      <c r="U69" s="158"/>
      <c r="V69" s="158"/>
      <c r="W69" s="158"/>
      <c r="X69" s="158"/>
      <c r="Y69" s="158"/>
      <c r="Z69" s="158"/>
    </row>
    <row r="70" spans="1:26" ht="57">
      <c r="A70" s="139"/>
      <c r="B70" s="140"/>
      <c r="C70" s="140" t="s">
        <v>1601</v>
      </c>
      <c r="D70" s="173" t="s">
        <v>417</v>
      </c>
      <c r="E70" s="140" t="s">
        <v>1602</v>
      </c>
    </row>
    <row r="72" spans="1:26" ht="14.25">
      <c r="A72" s="88" t="s">
        <v>141</v>
      </c>
      <c r="B72" s="71" t="str">
        <f>VLOOKUP(A72,TRUSTEDPROCESSDEFINITIONS,2,FALSE)</f>
        <v>Identity Maintenance</v>
      </c>
      <c r="C72" s="87"/>
      <c r="D72" s="106"/>
      <c r="E72" s="20"/>
    </row>
    <row r="73" spans="1:26" ht="42.75">
      <c r="A73" s="129"/>
      <c r="B73" s="65" t="str">
        <f>VLOOKUP(A72,TRUSTEDPROCESSDEFINITIONS,3,FALSE)</f>
        <v>Identity Maintenance is the process of ensuring that a Subject’s identity information is accurate, complete, and up-to-date.</v>
      </c>
      <c r="C73" s="178"/>
      <c r="D73" s="179"/>
      <c r="E73" s="138"/>
      <c r="F73" s="180"/>
      <c r="G73" s="180"/>
      <c r="H73" s="180"/>
      <c r="I73" s="180"/>
      <c r="J73" s="180"/>
      <c r="K73" s="180"/>
      <c r="L73" s="180"/>
      <c r="M73" s="180"/>
      <c r="N73" s="180"/>
      <c r="O73" s="180"/>
      <c r="P73" s="180"/>
      <c r="Q73" s="180"/>
      <c r="R73" s="180"/>
      <c r="S73" s="180"/>
      <c r="T73" s="180"/>
      <c r="U73" s="180"/>
      <c r="V73" s="180"/>
      <c r="W73" s="180"/>
      <c r="X73" s="180"/>
      <c r="Y73" s="180"/>
      <c r="Z73" s="180"/>
    </row>
    <row r="74" spans="1:26" ht="14.25">
      <c r="A74" s="129"/>
      <c r="B74" s="138"/>
      <c r="C74" s="178"/>
      <c r="D74" s="179"/>
      <c r="E74" s="138"/>
      <c r="F74" s="180"/>
      <c r="G74" s="180"/>
      <c r="H74" s="180"/>
      <c r="I74" s="180"/>
      <c r="J74" s="180"/>
      <c r="K74" s="180"/>
      <c r="L74" s="180"/>
      <c r="M74" s="180"/>
      <c r="N74" s="180"/>
      <c r="O74" s="180"/>
      <c r="P74" s="180"/>
      <c r="Q74" s="180"/>
      <c r="R74" s="180"/>
      <c r="S74" s="180"/>
      <c r="T74" s="180"/>
      <c r="U74" s="180"/>
      <c r="V74" s="180"/>
      <c r="W74" s="180"/>
      <c r="X74" s="180"/>
      <c r="Y74" s="180"/>
      <c r="Z74" s="180"/>
    </row>
    <row r="75" spans="1:26" ht="14.25">
      <c r="A75" s="129" t="s">
        <v>1455</v>
      </c>
      <c r="B75" s="131" t="e">
        <f>VLOOKUP(A75,TRUSTEDPROCESSDEFINITIONS,2,FALSE)</f>
        <v>#N/A</v>
      </c>
      <c r="C75" s="178"/>
      <c r="D75" s="179"/>
      <c r="E75" s="138"/>
      <c r="F75" s="180"/>
      <c r="G75" s="180"/>
      <c r="H75" s="180"/>
      <c r="I75" s="180"/>
      <c r="J75" s="180"/>
      <c r="K75" s="180"/>
      <c r="L75" s="180"/>
      <c r="M75" s="180"/>
      <c r="N75" s="180"/>
      <c r="O75" s="180"/>
      <c r="P75" s="180"/>
      <c r="Q75" s="180"/>
      <c r="R75" s="180"/>
      <c r="S75" s="180"/>
      <c r="T75" s="180"/>
      <c r="U75" s="180"/>
      <c r="V75" s="180"/>
      <c r="W75" s="180"/>
      <c r="X75" s="180"/>
      <c r="Y75" s="180"/>
      <c r="Z75" s="180"/>
    </row>
    <row r="76" spans="1:26" ht="171">
      <c r="A76" s="88"/>
      <c r="B76" s="65" t="e">
        <f>VLOOKUP(A75,TRUSTEDPROCESSDEFINITIONS,3,FALSE)</f>
        <v>#N/A</v>
      </c>
      <c r="C76" s="65" t="s">
        <v>1603</v>
      </c>
      <c r="D76" s="99" t="s">
        <v>404</v>
      </c>
      <c r="E76" s="65" t="s">
        <v>1604</v>
      </c>
    </row>
    <row r="77" spans="1:26" ht="57">
      <c r="A77" s="88"/>
      <c r="B77" s="65"/>
      <c r="C77" s="65" t="s">
        <v>1521</v>
      </c>
      <c r="D77" s="99" t="s">
        <v>407</v>
      </c>
      <c r="E77" s="65" t="s">
        <v>1605</v>
      </c>
    </row>
    <row r="78" spans="1:26" ht="28.5">
      <c r="A78" s="88"/>
      <c r="B78" s="65"/>
      <c r="C78" s="65" t="s">
        <v>1606</v>
      </c>
      <c r="D78" s="99" t="s">
        <v>407</v>
      </c>
      <c r="E78" s="65" t="s">
        <v>1607</v>
      </c>
    </row>
    <row r="79" spans="1:26" ht="42.75">
      <c r="A79" s="88"/>
      <c r="B79" s="65"/>
      <c r="C79" s="65" t="s">
        <v>1548</v>
      </c>
      <c r="D79" s="99" t="s">
        <v>407</v>
      </c>
      <c r="E79" s="65" t="s">
        <v>1549</v>
      </c>
    </row>
    <row r="80" spans="1:26" ht="42.75">
      <c r="A80" s="88"/>
      <c r="B80" s="65"/>
      <c r="C80" s="65" t="s">
        <v>1601</v>
      </c>
      <c r="D80" s="99" t="s">
        <v>417</v>
      </c>
      <c r="E80" s="65" t="s">
        <v>1608</v>
      </c>
    </row>
    <row r="81" spans="1:5" ht="42.75">
      <c r="A81" s="88"/>
      <c r="B81" s="65"/>
      <c r="C81" s="65" t="s">
        <v>1550</v>
      </c>
      <c r="D81" s="99" t="s">
        <v>417</v>
      </c>
      <c r="E81" s="65" t="s">
        <v>1609</v>
      </c>
    </row>
    <row r="82" spans="1:5" ht="28.5">
      <c r="A82" s="88"/>
      <c r="B82" s="65"/>
      <c r="C82" s="65" t="s">
        <v>1606</v>
      </c>
      <c r="D82" s="99" t="s">
        <v>407</v>
      </c>
      <c r="E82" s="65" t="s">
        <v>1607</v>
      </c>
    </row>
    <row r="83" spans="1:5" ht="28.5">
      <c r="A83" s="88"/>
      <c r="B83" s="65"/>
      <c r="C83" s="65" t="s">
        <v>1610</v>
      </c>
      <c r="D83" s="99" t="s">
        <v>417</v>
      </c>
      <c r="E83" s="65" t="s">
        <v>1611</v>
      </c>
    </row>
    <row r="84" spans="1:5" ht="57">
      <c r="A84" s="88"/>
      <c r="B84" s="65"/>
      <c r="C84" s="65" t="s">
        <v>1612</v>
      </c>
      <c r="D84" s="99" t="s">
        <v>417</v>
      </c>
      <c r="E84" s="65" t="s">
        <v>1613</v>
      </c>
    </row>
    <row r="85" spans="1:5" ht="42.75">
      <c r="A85" s="88"/>
      <c r="B85" s="65"/>
      <c r="C85" s="65" t="s">
        <v>1614</v>
      </c>
      <c r="D85" s="99" t="s">
        <v>404</v>
      </c>
      <c r="E85" s="65" t="s">
        <v>1615</v>
      </c>
    </row>
    <row r="86" spans="1:5" ht="42.75">
      <c r="A86" s="88"/>
      <c r="B86" s="65"/>
      <c r="C86" s="65" t="s">
        <v>1616</v>
      </c>
      <c r="D86" s="99" t="s">
        <v>404</v>
      </c>
      <c r="E86" s="65" t="s">
        <v>1617</v>
      </c>
    </row>
    <row r="87" spans="1:5" ht="42.75">
      <c r="A87" s="88"/>
      <c r="B87" s="65"/>
      <c r="C87" s="65" t="s">
        <v>1618</v>
      </c>
      <c r="D87" s="99" t="s">
        <v>404</v>
      </c>
      <c r="E87" s="65" t="s">
        <v>1619</v>
      </c>
    </row>
    <row r="88" spans="1:5" ht="42.75">
      <c r="A88" s="88"/>
      <c r="B88" s="65"/>
      <c r="C88" s="65" t="s">
        <v>1620</v>
      </c>
      <c r="D88" s="99" t="s">
        <v>404</v>
      </c>
      <c r="E88" s="65" t="s">
        <v>1621</v>
      </c>
    </row>
    <row r="89" spans="1:5" ht="28.5">
      <c r="A89" s="88"/>
      <c r="B89" s="65"/>
      <c r="C89" s="65" t="s">
        <v>1622</v>
      </c>
      <c r="D89" s="99" t="s">
        <v>404</v>
      </c>
      <c r="E89" s="65" t="s">
        <v>1623</v>
      </c>
    </row>
    <row r="90" spans="1:5" ht="28.5">
      <c r="A90" s="88"/>
      <c r="B90" s="65"/>
      <c r="C90" s="65" t="s">
        <v>1624</v>
      </c>
      <c r="D90" s="99" t="s">
        <v>404</v>
      </c>
      <c r="E90" s="65" t="s">
        <v>1625</v>
      </c>
    </row>
    <row r="91" spans="1:5" ht="42.75">
      <c r="A91" s="88"/>
      <c r="B91" s="65"/>
      <c r="C91" s="65" t="s">
        <v>1626</v>
      </c>
      <c r="D91" s="99" t="s">
        <v>404</v>
      </c>
      <c r="E91" s="65" t="s">
        <v>1627</v>
      </c>
    </row>
    <row r="92" spans="1:5" ht="42.75">
      <c r="A92" s="88"/>
      <c r="B92" s="65"/>
      <c r="C92" s="65" t="s">
        <v>1628</v>
      </c>
      <c r="D92" s="99" t="s">
        <v>404</v>
      </c>
      <c r="E92" s="65" t="s">
        <v>1629</v>
      </c>
    </row>
    <row r="93" spans="1:5" ht="85.5">
      <c r="A93" s="88"/>
      <c r="B93" s="65"/>
      <c r="C93" s="65" t="s">
        <v>1630</v>
      </c>
      <c r="D93" s="99" t="s">
        <v>404</v>
      </c>
      <c r="E93" s="65" t="s">
        <v>1631</v>
      </c>
    </row>
    <row r="94" spans="1:5" ht="14.25">
      <c r="A94" s="88" t="s">
        <v>1456</v>
      </c>
      <c r="B94" s="131" t="e">
        <f>VLOOKUP(A94,TRUSTEDPROCESSDEFINITIONS,2,FALSE)</f>
        <v>#N/A</v>
      </c>
      <c r="C94" s="65"/>
      <c r="D94" s="97"/>
      <c r="E94" s="87"/>
    </row>
    <row r="95" spans="1:5" ht="42.75">
      <c r="A95" s="88"/>
      <c r="B95" s="65" t="e">
        <f>VLOOKUP(A94,TRUSTEDPROCESSDEFINITIONS,3,FALSE)</f>
        <v>#N/A</v>
      </c>
      <c r="C95" s="65" t="s">
        <v>1632</v>
      </c>
      <c r="D95" s="99" t="s">
        <v>404</v>
      </c>
      <c r="E95" s="65" t="s">
        <v>1633</v>
      </c>
    </row>
    <row r="96" spans="1:5" ht="28.5">
      <c r="A96" s="88"/>
      <c r="B96" s="65"/>
      <c r="C96" s="65" t="s">
        <v>1634</v>
      </c>
      <c r="D96" s="99" t="s">
        <v>404</v>
      </c>
      <c r="E96" s="65" t="s">
        <v>1635</v>
      </c>
    </row>
    <row r="97" spans="1:5" ht="42.75">
      <c r="A97" s="88"/>
      <c r="B97" s="65"/>
      <c r="C97" s="65" t="s">
        <v>1634</v>
      </c>
      <c r="D97" s="99" t="s">
        <v>404</v>
      </c>
      <c r="E97" s="65" t="s">
        <v>1636</v>
      </c>
    </row>
    <row r="98" spans="1:5" ht="42.75">
      <c r="A98" s="88"/>
      <c r="B98" s="65"/>
      <c r="C98" s="65" t="s">
        <v>1634</v>
      </c>
      <c r="D98" s="99" t="s">
        <v>404</v>
      </c>
      <c r="E98" s="65" t="s">
        <v>1637</v>
      </c>
    </row>
    <row r="99" spans="1:5" ht="28.5">
      <c r="A99" s="88"/>
      <c r="B99" s="65"/>
      <c r="C99" s="65" t="s">
        <v>1634</v>
      </c>
      <c r="D99" s="99" t="s">
        <v>404</v>
      </c>
      <c r="E99" s="65" t="s">
        <v>1638</v>
      </c>
    </row>
    <row r="100" spans="1:5" ht="42.75">
      <c r="A100" s="88"/>
      <c r="B100" s="65"/>
      <c r="C100" s="65" t="s">
        <v>1634</v>
      </c>
      <c r="D100" s="99" t="s">
        <v>404</v>
      </c>
      <c r="E100" s="65" t="s">
        <v>1639</v>
      </c>
    </row>
    <row r="101" spans="1:5" ht="42.75">
      <c r="A101" s="88"/>
      <c r="B101" s="65"/>
      <c r="C101" s="65" t="s">
        <v>1634</v>
      </c>
      <c r="D101" s="99" t="s">
        <v>404</v>
      </c>
      <c r="E101" s="65" t="s">
        <v>1640</v>
      </c>
    </row>
    <row r="102" spans="1:5" ht="57">
      <c r="A102" s="88"/>
      <c r="B102" s="65"/>
      <c r="C102" s="65"/>
      <c r="D102" s="99"/>
      <c r="E102" s="65" t="s">
        <v>1641</v>
      </c>
    </row>
    <row r="103" spans="1:5" ht="71.25">
      <c r="A103" s="88"/>
      <c r="B103" s="65"/>
      <c r="C103" s="65" t="s">
        <v>1642</v>
      </c>
      <c r="D103" s="99" t="s">
        <v>404</v>
      </c>
      <c r="E103" s="65" t="s">
        <v>1643</v>
      </c>
    </row>
    <row r="104" spans="1:5" ht="28.5">
      <c r="A104" s="88"/>
      <c r="B104" s="65"/>
      <c r="C104" s="65" t="s">
        <v>1644</v>
      </c>
      <c r="D104" s="99" t="s">
        <v>1426</v>
      </c>
      <c r="E104" s="65" t="s">
        <v>1645</v>
      </c>
    </row>
    <row r="105" spans="1:5" ht="42.75">
      <c r="A105" s="88"/>
      <c r="B105" s="65"/>
      <c r="C105" s="65" t="s">
        <v>1646</v>
      </c>
      <c r="D105" s="99" t="s">
        <v>1426</v>
      </c>
      <c r="E105" s="65" t="s">
        <v>1647</v>
      </c>
    </row>
    <row r="106" spans="1:5" ht="57">
      <c r="A106" s="88"/>
      <c r="B106" s="65"/>
      <c r="C106" s="65" t="s">
        <v>1648</v>
      </c>
      <c r="D106" s="99" t="s">
        <v>404</v>
      </c>
      <c r="E106" s="65" t="s">
        <v>1649</v>
      </c>
    </row>
    <row r="107" spans="1:5" ht="28.5">
      <c r="A107" s="88"/>
      <c r="B107" s="65"/>
      <c r="C107" s="65" t="s">
        <v>1650</v>
      </c>
      <c r="D107" s="99" t="s">
        <v>404</v>
      </c>
      <c r="E107" s="65" t="s">
        <v>1651</v>
      </c>
    </row>
    <row r="108" spans="1:5" ht="57">
      <c r="A108" s="88"/>
      <c r="B108" s="65"/>
      <c r="C108" s="65" t="s">
        <v>1652</v>
      </c>
      <c r="D108" s="99" t="s">
        <v>404</v>
      </c>
      <c r="E108" s="65" t="s">
        <v>1653</v>
      </c>
    </row>
    <row r="109" spans="1:5" ht="14.25">
      <c r="A109" s="88"/>
      <c r="B109" s="65"/>
      <c r="C109" s="65" t="s">
        <v>1654</v>
      </c>
      <c r="D109" s="99" t="s">
        <v>404</v>
      </c>
      <c r="E109" s="65" t="s">
        <v>1655</v>
      </c>
    </row>
    <row r="110" spans="1:5" ht="57">
      <c r="A110" s="88"/>
      <c r="B110" s="65"/>
      <c r="C110" s="65" t="s">
        <v>1656</v>
      </c>
      <c r="D110" s="99" t="s">
        <v>404</v>
      </c>
      <c r="E110" s="65" t="s">
        <v>1657</v>
      </c>
    </row>
    <row r="111" spans="1:5" ht="42.75">
      <c r="A111" s="88"/>
      <c r="B111" s="65"/>
      <c r="C111" s="65" t="s">
        <v>1658</v>
      </c>
      <c r="D111" s="99"/>
      <c r="E111" s="65" t="s">
        <v>1659</v>
      </c>
    </row>
    <row r="112" spans="1:5" ht="28.5">
      <c r="A112" s="88"/>
      <c r="B112" s="65"/>
      <c r="C112" s="65" t="s">
        <v>1658</v>
      </c>
      <c r="D112" s="99"/>
      <c r="E112" s="65" t="s">
        <v>1660</v>
      </c>
    </row>
    <row r="113" spans="1:26" ht="42.75">
      <c r="A113" s="88"/>
      <c r="B113" s="65"/>
      <c r="C113" s="65" t="s">
        <v>1658</v>
      </c>
      <c r="D113" s="99"/>
      <c r="E113" s="65" t="s">
        <v>1661</v>
      </c>
    </row>
    <row r="114" spans="1:26" ht="42.75">
      <c r="A114" s="88"/>
      <c r="B114" s="65"/>
      <c r="C114" s="65" t="s">
        <v>1658</v>
      </c>
      <c r="D114" s="99"/>
      <c r="E114" s="65" t="s">
        <v>1662</v>
      </c>
    </row>
    <row r="115" spans="1:26" ht="28.5">
      <c r="A115" s="88"/>
      <c r="B115" s="65"/>
      <c r="C115" s="65" t="s">
        <v>1658</v>
      </c>
      <c r="D115" s="99"/>
      <c r="E115" s="65" t="s">
        <v>1663</v>
      </c>
    </row>
    <row r="116" spans="1:26" ht="57">
      <c r="A116" s="88"/>
      <c r="B116" s="65"/>
      <c r="C116" s="65" t="s">
        <v>1664</v>
      </c>
      <c r="D116" s="99"/>
      <c r="E116" s="65" t="s">
        <v>1665</v>
      </c>
    </row>
    <row r="117" spans="1:26" ht="28.5">
      <c r="A117" s="88"/>
      <c r="B117" s="65"/>
      <c r="C117" s="65" t="s">
        <v>1664</v>
      </c>
      <c r="D117" s="99"/>
      <c r="E117" s="65" t="s">
        <v>1666</v>
      </c>
    </row>
    <row r="118" spans="1:26" ht="42.75">
      <c r="A118" s="88"/>
      <c r="B118" s="65"/>
      <c r="C118" s="65" t="s">
        <v>1664</v>
      </c>
      <c r="D118" s="99"/>
      <c r="E118" s="65" t="s">
        <v>1667</v>
      </c>
    </row>
    <row r="119" spans="1:26" ht="42.75">
      <c r="A119" s="88"/>
      <c r="B119" s="65"/>
      <c r="C119" s="65" t="s">
        <v>1668</v>
      </c>
      <c r="D119" s="99"/>
      <c r="E119" s="65" t="s">
        <v>1669</v>
      </c>
    </row>
    <row r="120" spans="1:26" ht="99.75">
      <c r="A120" s="88"/>
      <c r="B120" s="65"/>
      <c r="C120" s="65" t="s">
        <v>1668</v>
      </c>
      <c r="D120" s="99"/>
      <c r="E120" s="65" t="s">
        <v>1670</v>
      </c>
    </row>
    <row r="121" spans="1:26" ht="99.75">
      <c r="A121" s="88"/>
      <c r="B121" s="65"/>
      <c r="C121" s="65" t="s">
        <v>1668</v>
      </c>
      <c r="D121" s="99"/>
      <c r="E121" s="65" t="s">
        <v>1670</v>
      </c>
    </row>
    <row r="122" spans="1:26" ht="14.25">
      <c r="A122" s="88"/>
      <c r="B122" s="65"/>
      <c r="C122" s="65"/>
      <c r="D122" s="99"/>
      <c r="E122" s="65"/>
    </row>
    <row r="123" spans="1:26" ht="14.25">
      <c r="A123" s="88"/>
      <c r="B123" s="65"/>
      <c r="C123" s="65"/>
      <c r="D123" s="99"/>
      <c r="E123" s="65"/>
    </row>
    <row r="124" spans="1:26" ht="14.25">
      <c r="A124" s="88" t="s">
        <v>148</v>
      </c>
      <c r="B124" s="71" t="str">
        <f>VLOOKUP(A124,TRUSTEDPROCESSDEFINITIONS,2,FALSE)</f>
        <v>Identity Linking</v>
      </c>
      <c r="C124" s="65"/>
      <c r="D124" s="97"/>
      <c r="E124" s="87"/>
    </row>
    <row r="125" spans="1:26" ht="128.25">
      <c r="A125" s="88"/>
      <c r="B125" s="65" t="str">
        <f>VLOOKUP(A124,TRUSTEDPROCESSDEFINITIONS,3,FALSE)</f>
        <v>Identity Linking is the process of mapping two or more identifiers to the same Subject.</v>
      </c>
      <c r="C125" s="65" t="s">
        <v>1671</v>
      </c>
      <c r="D125" s="99" t="s">
        <v>404</v>
      </c>
      <c r="E125" s="65" t="s">
        <v>1672</v>
      </c>
    </row>
    <row r="126" spans="1:26" ht="14.25">
      <c r="A126" s="88"/>
      <c r="B126" s="65"/>
      <c r="C126" s="87"/>
      <c r="D126" s="97"/>
      <c r="E126" s="87"/>
    </row>
    <row r="127" spans="1:26" ht="14.25">
      <c r="A127" s="88"/>
      <c r="B127" s="71"/>
      <c r="C127" s="87"/>
      <c r="D127" s="97"/>
      <c r="E127" s="87"/>
    </row>
    <row r="128" spans="1:26" ht="14.25">
      <c r="A128" s="126" t="s">
        <v>155</v>
      </c>
      <c r="B128" s="127" t="str">
        <f>VLOOKUP(A128,TRUSTEDPROCESSDEFINITIONS,2,FALSE)</f>
        <v>Credential Service Provider</v>
      </c>
      <c r="C128" s="94"/>
      <c r="D128" s="93"/>
      <c r="E128" s="94"/>
      <c r="F128" s="95"/>
      <c r="G128" s="95"/>
      <c r="H128" s="95"/>
      <c r="I128" s="95"/>
      <c r="J128" s="95"/>
      <c r="K128" s="95"/>
      <c r="L128" s="95"/>
      <c r="M128" s="95"/>
      <c r="N128" s="95"/>
      <c r="O128" s="95"/>
      <c r="P128" s="95"/>
      <c r="Q128" s="95"/>
      <c r="R128" s="95"/>
      <c r="S128" s="95"/>
      <c r="T128" s="95"/>
      <c r="U128" s="95"/>
      <c r="V128" s="95"/>
      <c r="W128" s="95"/>
      <c r="X128" s="95"/>
      <c r="Y128" s="95"/>
      <c r="Z128" s="95"/>
    </row>
    <row r="129" spans="1:26" ht="28.5">
      <c r="A129" s="88"/>
      <c r="B129" s="65" t="str">
        <f>VLOOKUP(A128,TRUSTEDPROCESSDEFINITIONS,3,FALSE)</f>
        <v>General requirements for credential service provider</v>
      </c>
      <c r="C129" s="87"/>
      <c r="D129" s="97"/>
      <c r="E129" s="87"/>
    </row>
    <row r="130" spans="1:26" ht="14.25">
      <c r="A130" s="88"/>
      <c r="B130" s="71"/>
      <c r="C130" s="87"/>
      <c r="D130" s="97"/>
      <c r="E130" s="87"/>
    </row>
    <row r="131" spans="1:26" ht="14.25">
      <c r="A131" s="126" t="s">
        <v>165</v>
      </c>
      <c r="B131" s="127" t="str">
        <f>VLOOKUP(A131,TRUSTEDPROCESSDEFINITIONS,2,FALSE)</f>
        <v>Credential Issuance</v>
      </c>
      <c r="C131" s="94"/>
      <c r="D131" s="93"/>
      <c r="E131" s="94"/>
      <c r="F131" s="95"/>
      <c r="G131" s="95"/>
      <c r="H131" s="95"/>
      <c r="I131" s="95"/>
      <c r="J131" s="95"/>
      <c r="K131" s="95"/>
      <c r="L131" s="95"/>
      <c r="M131" s="95"/>
      <c r="N131" s="95"/>
      <c r="O131" s="95"/>
      <c r="P131" s="95"/>
      <c r="Q131" s="95"/>
      <c r="R131" s="95"/>
      <c r="S131" s="95"/>
      <c r="T131" s="95"/>
      <c r="U131" s="95"/>
      <c r="V131" s="95"/>
      <c r="W131" s="95"/>
      <c r="X131" s="95"/>
      <c r="Y131" s="95"/>
      <c r="Z131" s="95"/>
    </row>
    <row r="132" spans="1:26" ht="42.75">
      <c r="A132" s="88"/>
      <c r="B132" s="65" t="str">
        <f>VLOOKUP(A131,TRUSTEDPROCESSDEFINITIONS,3,FALSE)</f>
        <v>Credential Issuance is the process of creating a Credential from a set of Claims and assigning the Credential to a Holder.</v>
      </c>
      <c r="C132" s="87"/>
      <c r="D132" s="97"/>
      <c r="E132" s="87"/>
    </row>
    <row r="133" spans="1:26" ht="14.25">
      <c r="A133" s="88"/>
      <c r="B133" s="71"/>
      <c r="C133" s="87"/>
      <c r="D133" s="97"/>
      <c r="E133" s="87"/>
    </row>
    <row r="134" spans="1:26" ht="14.25">
      <c r="A134" s="126" t="s">
        <v>172</v>
      </c>
      <c r="B134" s="127" t="str">
        <f>VLOOKUP(A134,TRUSTEDPROCESSDEFINITIONS,2,FALSE)</f>
        <v>Credential-Authenticator Binding</v>
      </c>
      <c r="C134" s="94"/>
      <c r="D134" s="93"/>
      <c r="E134" s="94"/>
      <c r="F134" s="95"/>
      <c r="G134" s="95"/>
      <c r="H134" s="95"/>
      <c r="I134" s="95"/>
      <c r="J134" s="95"/>
      <c r="K134" s="95"/>
      <c r="L134" s="95"/>
      <c r="M134" s="95"/>
      <c r="N134" s="95"/>
      <c r="O134" s="95"/>
      <c r="P134" s="95"/>
      <c r="Q134" s="95"/>
      <c r="R134" s="95"/>
      <c r="S134" s="95"/>
      <c r="T134" s="95"/>
      <c r="U134" s="95"/>
      <c r="V134" s="95"/>
      <c r="W134" s="95"/>
      <c r="X134" s="95"/>
      <c r="Y134" s="95"/>
      <c r="Z134" s="95"/>
    </row>
    <row r="135" spans="1:26" ht="156.75">
      <c r="A135" s="88"/>
      <c r="B135" s="65" t="str">
        <f>VLOOKUP(A134,TRUSTEDPROCESSDEFINITIONS,3,FALSE)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135" s="87"/>
      <c r="D135" s="97"/>
      <c r="E135" s="87"/>
    </row>
    <row r="136" spans="1:26" ht="14.25">
      <c r="A136" s="88" t="s">
        <v>1458</v>
      </c>
      <c r="B136" s="71" t="e">
        <f>VLOOKUP(A136,TRUSTEDPROCESSDEFINITIONS,2,FALSE)</f>
        <v>#N/A</v>
      </c>
      <c r="C136" s="87"/>
      <c r="D136" s="97"/>
      <c r="E136" s="87"/>
    </row>
    <row r="137" spans="1:26" ht="14.25">
      <c r="A137" s="88"/>
      <c r="B137" s="65" t="e">
        <f>VLOOKUP(A136,TRUSTEDPROCESSDEFINITIONS,3,FALSE)</f>
        <v>#N/A</v>
      </c>
      <c r="C137" s="87"/>
      <c r="D137" s="97"/>
      <c r="E137" s="87"/>
    </row>
    <row r="138" spans="1:26" ht="14.25">
      <c r="A138" s="88"/>
      <c r="B138" s="71"/>
      <c r="C138" s="87"/>
      <c r="D138" s="97"/>
      <c r="E138" s="87"/>
    </row>
    <row r="139" spans="1:26" ht="14.25">
      <c r="A139" s="88" t="s">
        <v>198</v>
      </c>
      <c r="B139" s="71" t="str">
        <f>VLOOKUP(A139,TRUSTEDPROCESSDEFINITIONS,2,FALSE)</f>
        <v>Credential Suspension</v>
      </c>
      <c r="C139" s="87"/>
      <c r="D139" s="97"/>
      <c r="E139" s="87"/>
    </row>
    <row r="140" spans="1:26" ht="57">
      <c r="A140" s="88"/>
      <c r="B140" s="65" t="str">
        <f>VLOOKUP(A139,TRUSTEDPROCESSDEFINITIONS,3,FALSE)</f>
        <v xml:space="preserve">Credential Suspension is the process of transforming an issued credential into a suspended credential by flagging the issued credential as temporarily unusable. </v>
      </c>
      <c r="C140" s="65" t="s">
        <v>1673</v>
      </c>
      <c r="D140" s="97"/>
      <c r="E140" s="65" t="s">
        <v>1674</v>
      </c>
    </row>
    <row r="141" spans="1:26" ht="42.75">
      <c r="A141" s="88"/>
      <c r="B141" s="65"/>
      <c r="C141" s="65" t="s">
        <v>1675</v>
      </c>
      <c r="D141" s="97"/>
      <c r="E141" s="65" t="s">
        <v>1676</v>
      </c>
    </row>
    <row r="142" spans="1:26" ht="57">
      <c r="A142" s="88"/>
      <c r="B142" s="65"/>
      <c r="C142" s="65" t="s">
        <v>1675</v>
      </c>
      <c r="D142" s="97"/>
      <c r="E142" s="65" t="s">
        <v>1677</v>
      </c>
    </row>
    <row r="143" spans="1:26" ht="28.5">
      <c r="A143" s="88"/>
      <c r="B143" s="65"/>
      <c r="C143" s="65" t="s">
        <v>1675</v>
      </c>
      <c r="D143" s="97"/>
      <c r="E143" s="65" t="s">
        <v>1678</v>
      </c>
    </row>
    <row r="144" spans="1:26" ht="28.5">
      <c r="A144" s="88"/>
      <c r="B144" s="65"/>
      <c r="C144" s="65" t="s">
        <v>1679</v>
      </c>
      <c r="D144" s="97"/>
      <c r="E144" s="65" t="s">
        <v>1680</v>
      </c>
    </row>
    <row r="145" spans="1:5" ht="42.75">
      <c r="A145" s="88"/>
      <c r="B145" s="65"/>
      <c r="C145" s="65" t="s">
        <v>1679</v>
      </c>
      <c r="D145" s="97"/>
      <c r="E145" s="65" t="s">
        <v>1681</v>
      </c>
    </row>
    <row r="146" spans="1:5" ht="57">
      <c r="A146" s="88"/>
      <c r="B146" s="65"/>
      <c r="C146" s="65" t="s">
        <v>1682</v>
      </c>
      <c r="D146" s="97"/>
      <c r="E146" s="65" t="s">
        <v>1683</v>
      </c>
    </row>
    <row r="147" spans="1:5" ht="71.25">
      <c r="A147" s="88"/>
      <c r="B147" s="65"/>
      <c r="C147" s="65" t="s">
        <v>1684</v>
      </c>
      <c r="D147" s="97"/>
      <c r="E147" s="65" t="s">
        <v>1685</v>
      </c>
    </row>
    <row r="148" spans="1:5" ht="85.5">
      <c r="A148" s="88"/>
      <c r="B148" s="65"/>
      <c r="C148" s="65" t="s">
        <v>1684</v>
      </c>
      <c r="D148" s="97"/>
      <c r="E148" s="65" t="s">
        <v>1686</v>
      </c>
    </row>
    <row r="149" spans="1:5" ht="14.25">
      <c r="A149" s="88"/>
      <c r="B149" s="65"/>
      <c r="C149" s="87"/>
      <c r="D149" s="97"/>
      <c r="E149" s="87"/>
    </row>
    <row r="150" spans="1:5" ht="14.25">
      <c r="A150" s="88" t="s">
        <v>205</v>
      </c>
      <c r="B150" s="71" t="str">
        <f>VLOOKUP(A150,TRUSTEDPROCESSDEFINITIONS,2,FALSE)</f>
        <v>Credential Recovery</v>
      </c>
      <c r="C150" s="87"/>
      <c r="D150" s="97"/>
      <c r="E150" s="87"/>
    </row>
    <row r="151" spans="1:5" ht="57">
      <c r="A151" s="88"/>
      <c r="B151" s="65" t="str">
        <f>VLOOKUP(A150,TRUSTEDPROCESSDEFINITIONS,3,FALSE)</f>
        <v>Credential Recovery is the process of transforming a suspended credential back to a usable state (i.e., an issued credential).</v>
      </c>
      <c r="C151" s="65" t="s">
        <v>1687</v>
      </c>
      <c r="D151" s="97"/>
      <c r="E151" s="65" t="s">
        <v>1688</v>
      </c>
    </row>
    <row r="152" spans="1:5" ht="42.75">
      <c r="A152" s="88"/>
      <c r="B152" s="65"/>
      <c r="C152" s="65" t="s">
        <v>1687</v>
      </c>
      <c r="D152" s="97"/>
      <c r="E152" s="65" t="s">
        <v>1689</v>
      </c>
    </row>
    <row r="153" spans="1:5" ht="42.75">
      <c r="A153" s="88"/>
      <c r="B153" s="65"/>
      <c r="C153" s="65" t="s">
        <v>1687</v>
      </c>
      <c r="D153" s="99"/>
      <c r="E153" s="65" t="s">
        <v>1690</v>
      </c>
    </row>
    <row r="154" spans="1:5" ht="57">
      <c r="A154" s="88"/>
      <c r="B154" s="65"/>
      <c r="C154" s="65" t="s">
        <v>1687</v>
      </c>
      <c r="D154" s="99" t="s">
        <v>417</v>
      </c>
      <c r="E154" s="65" t="s">
        <v>1691</v>
      </c>
    </row>
    <row r="155" spans="1:5" ht="28.5">
      <c r="A155" s="88"/>
      <c r="B155" s="65"/>
      <c r="C155" s="65" t="s">
        <v>1687</v>
      </c>
      <c r="D155" s="97"/>
      <c r="E155" s="65" t="s">
        <v>1692</v>
      </c>
    </row>
    <row r="156" spans="1:5" ht="71.25">
      <c r="A156" s="88"/>
      <c r="B156" s="65"/>
      <c r="C156" s="65" t="s">
        <v>1687</v>
      </c>
      <c r="D156" s="97"/>
      <c r="E156" s="65" t="s">
        <v>1693</v>
      </c>
    </row>
    <row r="157" spans="1:5" ht="71.25">
      <c r="A157" s="88"/>
      <c r="B157" s="65"/>
      <c r="C157" s="65" t="s">
        <v>1687</v>
      </c>
      <c r="D157" s="97"/>
      <c r="E157" s="65" t="s">
        <v>1694</v>
      </c>
    </row>
    <row r="158" spans="1:5" ht="99.75">
      <c r="A158" s="88"/>
      <c r="B158" s="65"/>
      <c r="C158" s="65" t="s">
        <v>1687</v>
      </c>
      <c r="D158" s="97"/>
      <c r="E158" s="65" t="s">
        <v>1695</v>
      </c>
    </row>
    <row r="159" spans="1:5" ht="85.5">
      <c r="A159" s="88"/>
      <c r="B159" s="65"/>
      <c r="C159" s="65" t="s">
        <v>1673</v>
      </c>
      <c r="D159" s="97"/>
      <c r="E159" s="65" t="s">
        <v>1696</v>
      </c>
    </row>
    <row r="160" spans="1:5" ht="42.75">
      <c r="A160" s="88"/>
      <c r="B160" s="65"/>
      <c r="C160" s="65" t="s">
        <v>1675</v>
      </c>
      <c r="D160" s="97"/>
      <c r="E160" s="65" t="s">
        <v>1697</v>
      </c>
    </row>
    <row r="161" spans="1:5" ht="42.75">
      <c r="A161" s="88"/>
      <c r="B161" s="65"/>
      <c r="C161" s="65" t="s">
        <v>1675</v>
      </c>
      <c r="D161" s="97"/>
      <c r="E161" s="65" t="s">
        <v>1698</v>
      </c>
    </row>
    <row r="162" spans="1:5" ht="42.75">
      <c r="A162" s="88"/>
      <c r="B162" s="65"/>
      <c r="C162" s="65" t="s">
        <v>1675</v>
      </c>
      <c r="D162" s="97"/>
      <c r="E162" s="65" t="s">
        <v>1699</v>
      </c>
    </row>
    <row r="163" spans="1:5" ht="14.25">
      <c r="A163" s="88"/>
      <c r="B163" s="65"/>
      <c r="C163" s="87"/>
      <c r="D163" s="97"/>
      <c r="E163" s="87"/>
    </row>
    <row r="164" spans="1:5" ht="14.25">
      <c r="A164" s="88"/>
      <c r="B164" s="65"/>
      <c r="C164" s="87"/>
      <c r="D164" s="97"/>
      <c r="E164" s="87"/>
    </row>
    <row r="165" spans="1:5" ht="14.25">
      <c r="A165" s="88" t="s">
        <v>1459</v>
      </c>
      <c r="B165" s="71" t="e">
        <f>VLOOKUP(A165,TRUSTEDPROCESSDEFINITIONS,2,FALSE)</f>
        <v>#N/A</v>
      </c>
      <c r="C165" s="87"/>
      <c r="D165" s="97"/>
      <c r="E165" s="87"/>
    </row>
    <row r="166" spans="1:5" ht="14.25">
      <c r="A166" s="88"/>
      <c r="B166" s="65" t="e">
        <f>VLOOKUP(A165,TRUSTEDPROCESSDEFINITIONS,3,FALSE)</f>
        <v>#N/A</v>
      </c>
      <c r="C166" s="87"/>
      <c r="D166" s="97"/>
      <c r="E166" s="87"/>
    </row>
    <row r="167" spans="1:5" ht="14.25">
      <c r="A167" s="88"/>
      <c r="B167" s="65"/>
      <c r="C167" s="87"/>
      <c r="D167" s="97"/>
      <c r="E167" s="87"/>
    </row>
    <row r="168" spans="1:5" ht="14.25">
      <c r="A168" s="88" t="s">
        <v>212</v>
      </c>
      <c r="B168" s="71" t="str">
        <f>VLOOKUP(A168,TRUSTEDPROCESSDEFINITIONS,2,FALSE)</f>
        <v>Credential Revocation</v>
      </c>
      <c r="C168" s="87"/>
      <c r="D168" s="97"/>
      <c r="E168" s="87"/>
    </row>
    <row r="169" spans="1:5" ht="42.75">
      <c r="A169" s="88"/>
      <c r="B169" s="65" t="str">
        <f>VLOOKUP(A168,TRUSTEDPROCESSDEFINITIONS,3,FALSE)</f>
        <v>Credential Revocation is the process of ensuring that an issued credential is permanently flagged as unusable.</v>
      </c>
      <c r="C169" s="87"/>
      <c r="D169" s="97"/>
      <c r="E169" s="87"/>
    </row>
    <row r="170" spans="1:5" ht="14.25">
      <c r="A170" s="88"/>
      <c r="B170" s="65"/>
      <c r="C170" s="87"/>
      <c r="D170" s="97"/>
      <c r="E170" s="87"/>
    </row>
    <row r="171" spans="1:5" ht="14.25">
      <c r="A171" s="88" t="s">
        <v>1460</v>
      </c>
      <c r="B171" s="71" t="e">
        <f>VLOOKUP(A171,TRUSTEDPROCESSDEFINITIONS,2,FALSE)</f>
        <v>#N/A</v>
      </c>
      <c r="C171" s="87"/>
      <c r="D171" s="97"/>
      <c r="E171" s="87"/>
    </row>
    <row r="172" spans="1:5" ht="14.25">
      <c r="A172" s="88"/>
      <c r="B172" s="65" t="e">
        <f>VLOOKUP(A171,TRUSTEDPROCESSDEFINITIONS,3,FALSE)</f>
        <v>#N/A</v>
      </c>
      <c r="C172" s="87"/>
      <c r="D172" s="97"/>
      <c r="E172" s="87"/>
    </row>
    <row r="173" spans="1:5" ht="14.25">
      <c r="A173" s="88"/>
      <c r="B173" s="65"/>
      <c r="C173" s="87"/>
      <c r="D173" s="97"/>
      <c r="E173" s="87"/>
    </row>
    <row r="174" spans="1:5" ht="14.25">
      <c r="A174" s="88" t="s">
        <v>1461</v>
      </c>
      <c r="B174" s="71" t="e">
        <f>VLOOKUP(A174,TRUSTEDPROCESSDEFINITIONS,2,FALSE)</f>
        <v>#N/A</v>
      </c>
      <c r="C174" s="87"/>
      <c r="D174" s="97"/>
      <c r="E174" s="87"/>
    </row>
    <row r="175" spans="1:5" ht="14.25">
      <c r="A175" s="88"/>
      <c r="B175" s="65" t="e">
        <f>VLOOKUP(A174,TRUSTEDPROCESSDEFINITIONS,3,FALSE)</f>
        <v>#N/A</v>
      </c>
      <c r="C175" s="65"/>
      <c r="D175" s="99"/>
      <c r="E175" s="65"/>
    </row>
    <row r="176" spans="1:5" ht="14.25">
      <c r="A176" s="88"/>
      <c r="B176" s="65"/>
      <c r="C176" s="65"/>
      <c r="D176" s="99"/>
      <c r="E176" s="65"/>
    </row>
    <row r="177" spans="1:5" ht="14.25">
      <c r="A177" s="88" t="s">
        <v>1462</v>
      </c>
      <c r="B177" s="71" t="e">
        <f>VLOOKUP(A177,TRUSTEDPROCESSDEFINITIONS,2,FALSE)</f>
        <v>#N/A</v>
      </c>
      <c r="C177" s="65"/>
      <c r="D177" s="99"/>
      <c r="E177" s="65"/>
    </row>
    <row r="178" spans="1:5" ht="85.5">
      <c r="A178" s="88"/>
      <c r="B178" s="65" t="e">
        <f>VLOOKUP(A177,TRUSTEDPROCESSDEFINITIONS,3,FALSE)</f>
        <v>#N/A</v>
      </c>
      <c r="C178" s="65" t="s">
        <v>1700</v>
      </c>
      <c r="D178" s="99" t="s">
        <v>404</v>
      </c>
      <c r="E178" s="65" t="s">
        <v>1701</v>
      </c>
    </row>
    <row r="179" spans="1:5" ht="142.5">
      <c r="A179" s="88"/>
      <c r="B179" s="65"/>
      <c r="C179" s="65" t="s">
        <v>1702</v>
      </c>
      <c r="D179" s="99" t="s">
        <v>404</v>
      </c>
      <c r="E179" s="65" t="s">
        <v>1703</v>
      </c>
    </row>
    <row r="180" spans="1:5" ht="71.25">
      <c r="A180" s="88"/>
      <c r="B180" s="65"/>
      <c r="C180" s="65" t="s">
        <v>1704</v>
      </c>
      <c r="D180" s="99"/>
      <c r="E180" s="65" t="s">
        <v>1705</v>
      </c>
    </row>
    <row r="181" spans="1:5" ht="128.25">
      <c r="A181" s="88"/>
      <c r="B181" s="65"/>
      <c r="C181" s="65" t="s">
        <v>1706</v>
      </c>
      <c r="D181" s="99"/>
      <c r="E181" s="65" t="s">
        <v>1707</v>
      </c>
    </row>
    <row r="182" spans="1:5" ht="14.25">
      <c r="A182" s="88" t="s">
        <v>1469</v>
      </c>
      <c r="B182" s="71" t="e">
        <f>VLOOKUP(A182,TRUSTEDPROCESSDEFINITIONS,2,FALSE)</f>
        <v>#N/A</v>
      </c>
      <c r="C182" s="87"/>
      <c r="D182" s="97"/>
      <c r="E182" s="87"/>
    </row>
    <row r="183" spans="1:5" ht="57">
      <c r="A183" s="88"/>
      <c r="B183" s="65" t="e">
        <f>VLOOKUP(A182,TRUSTEDPROCESSDEFINITIONS,3,FALSE)</f>
        <v>#N/A</v>
      </c>
      <c r="C183" s="65" t="s">
        <v>1708</v>
      </c>
      <c r="D183" s="99"/>
      <c r="E183" s="65" t="s">
        <v>1709</v>
      </c>
    </row>
    <row r="184" spans="1:5" ht="14.25">
      <c r="A184" s="88" t="s">
        <v>1474</v>
      </c>
      <c r="B184" s="65" t="s">
        <v>1475</v>
      </c>
      <c r="C184" s="87"/>
      <c r="D184" s="97"/>
      <c r="E184" s="87"/>
    </row>
    <row r="185" spans="1:5" ht="14.25">
      <c r="A185" s="88"/>
      <c r="B185" s="65" t="e">
        <f>VLOOKUP(A184,TRUSTEDPROCESSDEFINITIONS,3,FALSE)</f>
        <v>#N/A</v>
      </c>
      <c r="C185" s="87"/>
      <c r="D185" s="97"/>
      <c r="E185" s="87"/>
    </row>
    <row r="186" spans="1:5" ht="14.25">
      <c r="A186" s="88"/>
      <c r="B186" s="65"/>
      <c r="C186" s="87"/>
      <c r="D186" s="97"/>
      <c r="E186" s="87"/>
    </row>
    <row r="187" spans="1:5" ht="14.25">
      <c r="A187" s="88" t="s">
        <v>1476</v>
      </c>
      <c r="B187" s="71" t="e">
        <f>VLOOKUP(A187,TRUSTEDPROCESSDEFINITIONS,2,FALSE)</f>
        <v>#N/A</v>
      </c>
      <c r="C187" s="87"/>
      <c r="D187" s="97"/>
      <c r="E187" s="87"/>
    </row>
    <row r="188" spans="1:5" ht="14.25">
      <c r="A188" s="88"/>
      <c r="B188" s="65" t="e">
        <f>VLOOKUP(A187,TRUSTEDPROCESSDEFINITIONS,3,FALSE)</f>
        <v>#N/A</v>
      </c>
      <c r="C188" s="87"/>
      <c r="D188" s="97"/>
      <c r="E188" s="87"/>
    </row>
    <row r="189" spans="1:5" ht="14.25">
      <c r="A189" s="88"/>
      <c r="B189" s="65"/>
      <c r="C189" s="87"/>
      <c r="D189" s="97"/>
      <c r="E189" s="87"/>
    </row>
    <row r="190" spans="1:5" ht="14.25">
      <c r="A190" s="88" t="s">
        <v>1477</v>
      </c>
      <c r="B190" s="71" t="e">
        <f>VLOOKUP(A190,TRUSTEDPROCESSDEFINITIONS,2,FALSE)</f>
        <v>#N/A</v>
      </c>
      <c r="C190" s="87"/>
      <c r="D190" s="97"/>
      <c r="E190" s="87"/>
    </row>
    <row r="191" spans="1:5" ht="14.25">
      <c r="A191" s="88"/>
      <c r="B191" s="65" t="e">
        <f>VLOOKUP(A190,TRUSTEDPROCESSDEFINITIONS,3,FALSE)</f>
        <v>#N/A</v>
      </c>
      <c r="C191" s="65"/>
      <c r="D191" s="99"/>
      <c r="E191" s="65"/>
    </row>
    <row r="192" spans="1:5" ht="14.25">
      <c r="A192" s="88"/>
      <c r="B192" s="65"/>
      <c r="C192" s="65"/>
      <c r="D192" s="99"/>
      <c r="E192" s="65"/>
    </row>
    <row r="193" spans="1:5" ht="14.25">
      <c r="A193" s="88"/>
      <c r="B193" s="65"/>
      <c r="C193" s="65"/>
      <c r="D193" s="99"/>
      <c r="E193" s="65"/>
    </row>
    <row r="194" spans="1:5" ht="14.25">
      <c r="A194" s="88" t="s">
        <v>1478</v>
      </c>
      <c r="B194" s="65" t="s">
        <v>1710</v>
      </c>
      <c r="C194" s="65"/>
      <c r="D194" s="99"/>
      <c r="E194" s="65"/>
    </row>
    <row r="195" spans="1:5" ht="28.5">
      <c r="A195" s="145"/>
      <c r="B195" s="87"/>
      <c r="C195" s="65" t="s">
        <v>1711</v>
      </c>
      <c r="D195" s="99" t="s">
        <v>1426</v>
      </c>
      <c r="E195" s="65" t="s">
        <v>1712</v>
      </c>
    </row>
    <row r="196" spans="1:5" ht="199.5">
      <c r="A196" s="145"/>
      <c r="B196" s="87"/>
      <c r="C196" s="65" t="s">
        <v>1713</v>
      </c>
      <c r="D196" s="99" t="s">
        <v>404</v>
      </c>
      <c r="E196" s="65" t="s">
        <v>1714</v>
      </c>
    </row>
    <row r="197" spans="1:5" ht="57">
      <c r="A197" s="145"/>
      <c r="B197" s="87"/>
      <c r="C197" s="65" t="s">
        <v>1715</v>
      </c>
      <c r="D197" s="99" t="s">
        <v>404</v>
      </c>
      <c r="E197" s="65" t="s">
        <v>1716</v>
      </c>
    </row>
    <row r="198" spans="1:5" ht="42.75">
      <c r="A198" s="145"/>
      <c r="B198" s="87"/>
      <c r="C198" s="65" t="s">
        <v>1717</v>
      </c>
      <c r="D198" s="99" t="s">
        <v>404</v>
      </c>
      <c r="E198" s="65" t="s">
        <v>1718</v>
      </c>
    </row>
    <row r="199" spans="1:5" ht="71.25">
      <c r="A199" s="145"/>
      <c r="B199" s="87"/>
      <c r="C199" s="65" t="s">
        <v>1719</v>
      </c>
      <c r="D199" s="99"/>
      <c r="E199" s="65" t="s">
        <v>1720</v>
      </c>
    </row>
    <row r="200" spans="1:5" ht="185.25">
      <c r="A200" s="145"/>
      <c r="B200" s="87"/>
      <c r="C200" s="65" t="s">
        <v>1721</v>
      </c>
      <c r="D200" s="99"/>
      <c r="E200" s="65" t="s">
        <v>1722</v>
      </c>
    </row>
    <row r="201" spans="1:5" ht="28.5">
      <c r="A201" s="88"/>
      <c r="B201" s="65"/>
      <c r="C201" s="65" t="s">
        <v>1723</v>
      </c>
      <c r="D201" s="99" t="s">
        <v>404</v>
      </c>
      <c r="E201" s="65" t="s">
        <v>1724</v>
      </c>
    </row>
    <row r="202" spans="1:5" ht="242.25">
      <c r="A202" s="88"/>
      <c r="B202" s="65" t="s">
        <v>1725</v>
      </c>
      <c r="C202" s="87"/>
      <c r="D202" s="97"/>
      <c r="E202" s="65" t="s">
        <v>1726</v>
      </c>
    </row>
    <row r="203" spans="1:5" ht="57">
      <c r="A203" s="145"/>
      <c r="B203" s="87"/>
      <c r="C203" s="87"/>
      <c r="D203" s="97"/>
      <c r="E203" s="65" t="s">
        <v>1727</v>
      </c>
    </row>
    <row r="204" spans="1:5" ht="42.75">
      <c r="A204" s="145"/>
      <c r="B204" s="65" t="s">
        <v>1728</v>
      </c>
      <c r="C204" s="65" t="s">
        <v>1729</v>
      </c>
      <c r="D204" s="97"/>
      <c r="E204" s="65" t="s">
        <v>1730</v>
      </c>
    </row>
    <row r="205" spans="1:5" ht="14.25">
      <c r="A205" s="145"/>
      <c r="B205" s="87"/>
      <c r="C205" s="65" t="s">
        <v>1729</v>
      </c>
      <c r="D205" s="97"/>
      <c r="E205" s="87"/>
    </row>
    <row r="206" spans="1:5" ht="85.5">
      <c r="A206" s="145"/>
      <c r="B206" s="87"/>
      <c r="C206" s="65" t="s">
        <v>1729</v>
      </c>
      <c r="D206" s="97"/>
      <c r="E206" s="65" t="s">
        <v>1731</v>
      </c>
    </row>
    <row r="207" spans="1:5" ht="199.5">
      <c r="A207" s="145"/>
      <c r="B207" s="87"/>
      <c r="C207" s="65" t="s">
        <v>1729</v>
      </c>
      <c r="D207" s="97"/>
      <c r="E207" s="65" t="s">
        <v>1732</v>
      </c>
    </row>
    <row r="208" spans="1:5" ht="85.5">
      <c r="A208" s="145"/>
      <c r="B208" s="65" t="s">
        <v>1733</v>
      </c>
      <c r="C208" s="65" t="s">
        <v>1734</v>
      </c>
      <c r="D208" s="99" t="s">
        <v>407</v>
      </c>
      <c r="E208" s="65" t="s">
        <v>1735</v>
      </c>
    </row>
    <row r="209" spans="1:5" ht="85.5">
      <c r="A209" s="145"/>
      <c r="B209" s="87"/>
      <c r="C209" s="65" t="s">
        <v>1736</v>
      </c>
      <c r="D209" s="99" t="s">
        <v>417</v>
      </c>
      <c r="E209" s="65" t="s">
        <v>1737</v>
      </c>
    </row>
    <row r="210" spans="1:5" ht="14.25">
      <c r="A210" s="145"/>
      <c r="B210" s="87"/>
      <c r="C210" s="87"/>
      <c r="D210" s="97"/>
      <c r="E210" s="87"/>
    </row>
    <row r="211" spans="1:5" ht="14.25">
      <c r="A211" s="145"/>
      <c r="B211" s="87"/>
      <c r="C211" s="87"/>
      <c r="D211" s="97"/>
      <c r="E211" s="87"/>
    </row>
    <row r="212" spans="1:5" ht="14.25">
      <c r="A212" s="145"/>
      <c r="B212" s="87"/>
      <c r="C212" s="87"/>
      <c r="D212" s="97"/>
      <c r="E212" s="87"/>
    </row>
    <row r="213" spans="1:5" ht="14.25">
      <c r="A213" s="145"/>
      <c r="B213" s="87"/>
      <c r="C213" s="87"/>
      <c r="D213" s="97"/>
      <c r="E213" s="87"/>
    </row>
    <row r="214" spans="1:5" ht="14.25">
      <c r="A214" s="145"/>
      <c r="B214" s="87"/>
      <c r="C214" s="87"/>
      <c r="D214" s="97"/>
      <c r="E214" s="87"/>
    </row>
    <row r="215" spans="1:5" ht="14.25">
      <c r="A215" s="145"/>
      <c r="B215" s="87"/>
      <c r="C215" s="87"/>
      <c r="D215" s="97"/>
      <c r="E215" s="87"/>
    </row>
    <row r="216" spans="1:5" ht="14.25">
      <c r="A216" s="145"/>
      <c r="B216" s="87"/>
      <c r="C216" s="87"/>
      <c r="D216" s="97"/>
      <c r="E216" s="87"/>
    </row>
    <row r="217" spans="1:5" ht="14.25">
      <c r="A217" s="145"/>
      <c r="B217" s="87"/>
      <c r="C217" s="87"/>
      <c r="D217" s="97"/>
      <c r="E217" s="87"/>
    </row>
    <row r="218" spans="1:5" ht="14.25">
      <c r="A218" s="145"/>
      <c r="B218" s="87"/>
      <c r="C218" s="87"/>
      <c r="D218" s="97"/>
      <c r="E218" s="87"/>
    </row>
    <row r="219" spans="1:5" ht="14.25">
      <c r="A219" s="145"/>
      <c r="B219" s="87"/>
      <c r="C219" s="87"/>
      <c r="D219" s="97"/>
      <c r="E219" s="87"/>
    </row>
    <row r="220" spans="1:5" ht="14.25">
      <c r="A220" s="145"/>
      <c r="B220" s="87"/>
      <c r="C220" s="87"/>
      <c r="D220" s="97"/>
      <c r="E220" s="87"/>
    </row>
    <row r="221" spans="1:5" ht="14.25">
      <c r="A221" s="145"/>
      <c r="B221" s="87"/>
      <c r="C221" s="87"/>
      <c r="D221" s="97"/>
      <c r="E221" s="87"/>
    </row>
    <row r="222" spans="1:5" ht="14.25">
      <c r="A222" s="145"/>
      <c r="B222" s="87"/>
      <c r="C222" s="87"/>
      <c r="D222" s="97"/>
      <c r="E222" s="87"/>
    </row>
    <row r="223" spans="1:5" ht="14.25">
      <c r="A223" s="145"/>
      <c r="B223" s="87"/>
      <c r="C223" s="87"/>
      <c r="D223" s="97"/>
      <c r="E223" s="87"/>
    </row>
    <row r="224" spans="1:5" ht="14.25">
      <c r="A224" s="145"/>
      <c r="B224" s="87"/>
      <c r="C224" s="87"/>
      <c r="D224" s="97"/>
      <c r="E224" s="87"/>
    </row>
    <row r="225" spans="1:5" ht="14.25">
      <c r="A225" s="145"/>
      <c r="B225" s="87"/>
      <c r="C225" s="87"/>
      <c r="D225" s="97"/>
      <c r="E225" s="87"/>
    </row>
    <row r="226" spans="1:5" ht="14.25">
      <c r="A226" s="145"/>
      <c r="B226" s="87"/>
      <c r="C226" s="87"/>
      <c r="D226" s="97"/>
      <c r="E226" s="87"/>
    </row>
    <row r="227" spans="1:5" ht="14.25">
      <c r="A227" s="145"/>
      <c r="B227" s="87"/>
      <c r="C227" s="87"/>
      <c r="D227" s="97"/>
      <c r="E227" s="87"/>
    </row>
    <row r="228" spans="1:5" ht="14.25">
      <c r="A228" s="145"/>
      <c r="B228" s="87"/>
      <c r="C228" s="87"/>
      <c r="D228" s="97"/>
      <c r="E228" s="87"/>
    </row>
    <row r="229" spans="1:5" ht="14.25">
      <c r="A229" s="145"/>
      <c r="B229" s="87"/>
      <c r="C229" s="87"/>
      <c r="D229" s="97"/>
      <c r="E229" s="87"/>
    </row>
    <row r="230" spans="1:5" ht="14.25">
      <c r="A230" s="145"/>
      <c r="B230" s="87"/>
      <c r="C230" s="87"/>
      <c r="D230" s="97"/>
      <c r="E230" s="87"/>
    </row>
    <row r="231" spans="1:5" ht="14.25">
      <c r="A231" s="145"/>
      <c r="B231" s="87"/>
      <c r="C231" s="87"/>
      <c r="D231" s="97"/>
      <c r="E231" s="87"/>
    </row>
    <row r="232" spans="1:5" ht="14.25">
      <c r="A232" s="145"/>
      <c r="B232" s="87"/>
      <c r="C232" s="87"/>
      <c r="D232" s="97"/>
      <c r="E232" s="87"/>
    </row>
    <row r="233" spans="1:5" ht="14.25">
      <c r="A233" s="145"/>
      <c r="B233" s="87"/>
      <c r="C233" s="87"/>
      <c r="D233" s="97"/>
      <c r="E233" s="87"/>
    </row>
    <row r="234" spans="1:5" ht="14.25">
      <c r="A234" s="145"/>
      <c r="B234" s="87"/>
      <c r="C234" s="87"/>
      <c r="D234" s="97"/>
      <c r="E234" s="87"/>
    </row>
    <row r="235" spans="1:5" ht="14.25">
      <c r="A235" s="145"/>
      <c r="B235" s="87"/>
      <c r="C235" s="87"/>
      <c r="D235" s="97"/>
      <c r="E235" s="87"/>
    </row>
    <row r="236" spans="1:5" ht="14.25">
      <c r="A236" s="145"/>
      <c r="B236" s="87"/>
      <c r="C236" s="87"/>
      <c r="D236" s="97"/>
      <c r="E236" s="87"/>
    </row>
    <row r="237" spans="1:5" ht="14.25">
      <c r="A237" s="145"/>
      <c r="B237" s="87"/>
      <c r="C237" s="87"/>
      <c r="D237" s="97"/>
      <c r="E237" s="87"/>
    </row>
    <row r="238" spans="1:5" ht="14.25">
      <c r="A238" s="145"/>
      <c r="B238" s="87"/>
      <c r="C238" s="87"/>
      <c r="D238" s="97"/>
      <c r="E238" s="87"/>
    </row>
    <row r="239" spans="1:5" ht="14.25">
      <c r="A239" s="145"/>
      <c r="B239" s="87"/>
      <c r="C239" s="87"/>
      <c r="D239" s="97"/>
      <c r="E239" s="87"/>
    </row>
    <row r="240" spans="1:5" ht="14.25">
      <c r="A240" s="145"/>
      <c r="B240" s="87"/>
      <c r="C240" s="87"/>
      <c r="D240" s="97"/>
      <c r="E240" s="87"/>
    </row>
    <row r="241" spans="1:5" ht="14.25">
      <c r="A241" s="145"/>
      <c r="B241" s="87"/>
      <c r="C241" s="87"/>
      <c r="D241" s="97"/>
      <c r="E241" s="87"/>
    </row>
    <row r="242" spans="1:5" ht="14.25">
      <c r="A242" s="145"/>
      <c r="B242" s="87"/>
      <c r="C242" s="87"/>
      <c r="D242" s="97"/>
      <c r="E242" s="87"/>
    </row>
    <row r="243" spans="1:5" ht="14.25">
      <c r="A243" s="145"/>
      <c r="B243" s="87"/>
      <c r="C243" s="87"/>
      <c r="D243" s="97"/>
      <c r="E243" s="87"/>
    </row>
    <row r="244" spans="1:5" ht="14.25">
      <c r="A244" s="145"/>
      <c r="B244" s="87"/>
      <c r="C244" s="87"/>
      <c r="D244" s="97"/>
      <c r="E244" s="87"/>
    </row>
    <row r="245" spans="1:5" ht="14.25">
      <c r="A245" s="145"/>
      <c r="B245" s="87"/>
      <c r="C245" s="87"/>
      <c r="D245" s="97"/>
      <c r="E245" s="87"/>
    </row>
    <row r="246" spans="1:5" ht="14.25">
      <c r="A246" s="145"/>
      <c r="B246" s="87"/>
      <c r="C246" s="87"/>
      <c r="D246" s="97"/>
      <c r="E246" s="87"/>
    </row>
    <row r="247" spans="1:5" ht="14.25">
      <c r="A247" s="145"/>
      <c r="B247" s="87"/>
      <c r="C247" s="87"/>
      <c r="D247" s="97"/>
      <c r="E247" s="87"/>
    </row>
    <row r="248" spans="1:5" ht="14.25">
      <c r="A248" s="145"/>
      <c r="B248" s="87"/>
      <c r="C248" s="87"/>
      <c r="D248" s="97"/>
      <c r="E248" s="87"/>
    </row>
    <row r="249" spans="1:5" ht="14.25">
      <c r="A249" s="145"/>
      <c r="B249" s="87"/>
      <c r="C249" s="87"/>
      <c r="D249" s="97"/>
      <c r="E249" s="87"/>
    </row>
    <row r="250" spans="1:5" ht="14.25">
      <c r="A250" s="145"/>
      <c r="B250" s="87"/>
      <c r="C250" s="87"/>
      <c r="D250" s="97"/>
      <c r="E250" s="87"/>
    </row>
    <row r="251" spans="1:5" ht="14.25">
      <c r="A251" s="145"/>
      <c r="B251" s="87"/>
      <c r="C251" s="87"/>
      <c r="D251" s="97"/>
      <c r="E251" s="87"/>
    </row>
    <row r="252" spans="1:5" ht="14.25">
      <c r="A252" s="145"/>
      <c r="B252" s="87"/>
      <c r="C252" s="87"/>
      <c r="D252" s="97"/>
      <c r="E252" s="87"/>
    </row>
    <row r="253" spans="1:5" ht="14.25">
      <c r="A253" s="145"/>
      <c r="B253" s="87"/>
      <c r="C253" s="87"/>
      <c r="D253" s="97"/>
      <c r="E253" s="87"/>
    </row>
    <row r="254" spans="1:5" ht="14.25">
      <c r="A254" s="145"/>
      <c r="B254" s="87"/>
      <c r="C254" s="87"/>
      <c r="D254" s="97"/>
      <c r="E254" s="87"/>
    </row>
    <row r="255" spans="1:5" ht="14.25">
      <c r="A255" s="145"/>
      <c r="B255" s="87"/>
      <c r="C255" s="87"/>
      <c r="D255" s="97"/>
      <c r="E255" s="87"/>
    </row>
    <row r="256" spans="1:5" ht="14.25">
      <c r="A256" s="145"/>
      <c r="B256" s="87"/>
      <c r="C256" s="87"/>
      <c r="D256" s="97"/>
      <c r="E256" s="87"/>
    </row>
    <row r="257" spans="1:5" ht="14.25">
      <c r="A257" s="145"/>
      <c r="B257" s="87"/>
      <c r="C257" s="87"/>
      <c r="D257" s="97"/>
      <c r="E257" s="87"/>
    </row>
    <row r="258" spans="1:5" ht="14.25">
      <c r="A258" s="145"/>
      <c r="B258" s="87"/>
      <c r="C258" s="87"/>
      <c r="D258" s="97"/>
      <c r="E258" s="87"/>
    </row>
    <row r="259" spans="1:5" ht="14.25">
      <c r="A259" s="145"/>
      <c r="B259" s="87"/>
      <c r="C259" s="87"/>
      <c r="D259" s="97"/>
      <c r="E259" s="87"/>
    </row>
    <row r="260" spans="1:5" ht="14.25">
      <c r="A260" s="145"/>
      <c r="B260" s="87"/>
      <c r="C260" s="87"/>
      <c r="D260" s="97"/>
      <c r="E260" s="87"/>
    </row>
    <row r="261" spans="1:5" ht="14.25">
      <c r="A261" s="145"/>
      <c r="B261" s="87"/>
      <c r="C261" s="87"/>
      <c r="D261" s="97"/>
      <c r="E261" s="87"/>
    </row>
    <row r="262" spans="1:5" ht="14.25">
      <c r="A262" s="145"/>
      <c r="B262" s="87"/>
      <c r="C262" s="87"/>
      <c r="D262" s="97"/>
      <c r="E262" s="87"/>
    </row>
    <row r="263" spans="1:5" ht="14.25">
      <c r="A263" s="145"/>
      <c r="B263" s="87"/>
      <c r="C263" s="87"/>
      <c r="D263" s="97"/>
      <c r="E263" s="87"/>
    </row>
    <row r="264" spans="1:5" ht="14.25">
      <c r="A264" s="145"/>
      <c r="B264" s="87"/>
      <c r="C264" s="87"/>
      <c r="D264" s="97"/>
      <c r="E264" s="87"/>
    </row>
    <row r="265" spans="1:5" ht="14.25">
      <c r="A265" s="145"/>
      <c r="B265" s="87"/>
      <c r="C265" s="87"/>
      <c r="D265" s="97"/>
      <c r="E265" s="87"/>
    </row>
    <row r="266" spans="1:5" ht="14.25">
      <c r="A266" s="145"/>
      <c r="B266" s="87"/>
      <c r="C266" s="87"/>
      <c r="D266" s="97"/>
      <c r="E266" s="87"/>
    </row>
    <row r="267" spans="1:5" ht="14.25">
      <c r="A267" s="145"/>
      <c r="B267" s="87"/>
      <c r="C267" s="87"/>
      <c r="D267" s="97"/>
      <c r="E267" s="87"/>
    </row>
    <row r="268" spans="1:5" ht="14.25">
      <c r="A268" s="145"/>
      <c r="B268" s="87"/>
      <c r="C268" s="87"/>
      <c r="D268" s="97"/>
      <c r="E268" s="87"/>
    </row>
    <row r="269" spans="1:5" ht="14.25">
      <c r="A269" s="145"/>
      <c r="B269" s="87"/>
      <c r="C269" s="87"/>
      <c r="D269" s="97"/>
      <c r="E269" s="87"/>
    </row>
    <row r="270" spans="1:5" ht="14.25">
      <c r="A270" s="145"/>
      <c r="B270" s="87"/>
      <c r="C270" s="87"/>
      <c r="D270" s="97"/>
      <c r="E270" s="87"/>
    </row>
    <row r="271" spans="1:5" ht="14.25">
      <c r="A271" s="145"/>
      <c r="B271" s="87"/>
      <c r="C271" s="87"/>
      <c r="D271" s="97"/>
      <c r="E271" s="87"/>
    </row>
    <row r="272" spans="1:5" ht="14.25">
      <c r="A272" s="145"/>
      <c r="B272" s="87"/>
      <c r="C272" s="87"/>
      <c r="D272" s="97"/>
      <c r="E272" s="87"/>
    </row>
    <row r="273" spans="1:5" ht="14.25">
      <c r="A273" s="145"/>
      <c r="B273" s="87"/>
      <c r="C273" s="87"/>
      <c r="D273" s="97"/>
      <c r="E273" s="87"/>
    </row>
    <row r="274" spans="1:5" ht="14.25">
      <c r="A274" s="145"/>
      <c r="B274" s="87"/>
      <c r="C274" s="87"/>
      <c r="D274" s="97"/>
      <c r="E274" s="87"/>
    </row>
    <row r="275" spans="1:5" ht="14.25">
      <c r="A275" s="145"/>
      <c r="B275" s="87"/>
      <c r="C275" s="87"/>
      <c r="D275" s="97"/>
      <c r="E275" s="87"/>
    </row>
    <row r="276" spans="1:5" ht="14.25">
      <c r="A276" s="145"/>
      <c r="B276" s="87"/>
      <c r="C276" s="87"/>
      <c r="D276" s="97"/>
      <c r="E276" s="87"/>
    </row>
    <row r="277" spans="1:5" ht="14.25">
      <c r="A277" s="145"/>
      <c r="B277" s="87"/>
      <c r="C277" s="87"/>
      <c r="D277" s="97"/>
      <c r="E277" s="87"/>
    </row>
    <row r="278" spans="1:5" ht="14.25">
      <c r="A278" s="145"/>
      <c r="B278" s="87"/>
      <c r="C278" s="87"/>
      <c r="D278" s="97"/>
      <c r="E278" s="87"/>
    </row>
    <row r="279" spans="1:5" ht="14.25">
      <c r="A279" s="145"/>
      <c r="B279" s="87"/>
      <c r="C279" s="87"/>
      <c r="D279" s="97"/>
      <c r="E279" s="87"/>
    </row>
    <row r="280" spans="1:5" ht="14.25">
      <c r="A280" s="145"/>
      <c r="B280" s="87"/>
      <c r="C280" s="87"/>
      <c r="D280" s="97"/>
      <c r="E280" s="87"/>
    </row>
    <row r="281" spans="1:5" ht="14.25">
      <c r="A281" s="145"/>
      <c r="B281" s="87"/>
      <c r="C281" s="87"/>
      <c r="D281" s="97"/>
      <c r="E281" s="87"/>
    </row>
    <row r="282" spans="1:5" ht="14.25">
      <c r="A282" s="145"/>
      <c r="B282" s="87"/>
      <c r="C282" s="87"/>
      <c r="D282" s="97"/>
      <c r="E282" s="87"/>
    </row>
    <row r="283" spans="1:5" ht="14.25">
      <c r="A283" s="145"/>
      <c r="B283" s="87"/>
      <c r="C283" s="87"/>
      <c r="D283" s="97"/>
      <c r="E283" s="87"/>
    </row>
    <row r="284" spans="1:5" ht="14.25">
      <c r="A284" s="145"/>
      <c r="B284" s="87"/>
      <c r="C284" s="87"/>
      <c r="D284" s="97"/>
      <c r="E284" s="87"/>
    </row>
    <row r="285" spans="1:5" ht="14.25">
      <c r="A285" s="145"/>
      <c r="B285" s="87"/>
      <c r="C285" s="87"/>
      <c r="D285" s="97"/>
      <c r="E285" s="87"/>
    </row>
    <row r="286" spans="1:5" ht="14.25">
      <c r="A286" s="145"/>
      <c r="B286" s="87"/>
      <c r="C286" s="87"/>
      <c r="D286" s="97"/>
      <c r="E286" s="87"/>
    </row>
    <row r="287" spans="1:5" ht="14.25">
      <c r="A287" s="145"/>
      <c r="B287" s="87"/>
      <c r="C287" s="87"/>
      <c r="D287" s="97"/>
      <c r="E287" s="87"/>
    </row>
    <row r="288" spans="1:5" ht="14.25">
      <c r="A288" s="145"/>
      <c r="B288" s="87"/>
      <c r="C288" s="87"/>
      <c r="D288" s="97"/>
      <c r="E288" s="87"/>
    </row>
    <row r="289" spans="1:5" ht="14.25">
      <c r="A289" s="145"/>
      <c r="B289" s="87"/>
      <c r="C289" s="87"/>
      <c r="D289" s="97"/>
      <c r="E289" s="87"/>
    </row>
    <row r="290" spans="1:5" ht="14.25">
      <c r="A290" s="145"/>
      <c r="B290" s="87"/>
      <c r="C290" s="87"/>
      <c r="D290" s="97"/>
      <c r="E290" s="87"/>
    </row>
    <row r="291" spans="1:5" ht="14.25">
      <c r="A291" s="145"/>
      <c r="B291" s="87"/>
      <c r="C291" s="87"/>
      <c r="D291" s="97"/>
      <c r="E291" s="87"/>
    </row>
    <row r="292" spans="1:5" ht="14.25">
      <c r="A292" s="145"/>
      <c r="B292" s="87"/>
      <c r="C292" s="87"/>
      <c r="D292" s="97"/>
      <c r="E292" s="87"/>
    </row>
    <row r="293" spans="1:5" ht="14.25">
      <c r="A293" s="145"/>
      <c r="B293" s="87"/>
      <c r="C293" s="87"/>
      <c r="D293" s="97"/>
      <c r="E293" s="87"/>
    </row>
    <row r="294" spans="1:5" ht="14.25">
      <c r="A294" s="145"/>
      <c r="B294" s="87"/>
      <c r="C294" s="87"/>
      <c r="D294" s="97"/>
      <c r="E294" s="87"/>
    </row>
    <row r="295" spans="1:5" ht="14.25">
      <c r="A295" s="145"/>
      <c r="B295" s="87"/>
      <c r="C295" s="87"/>
      <c r="D295" s="97"/>
      <c r="E295" s="87"/>
    </row>
    <row r="296" spans="1:5" ht="14.25">
      <c r="A296" s="145"/>
      <c r="B296" s="87"/>
      <c r="C296" s="87"/>
      <c r="D296" s="97"/>
      <c r="E296" s="87"/>
    </row>
    <row r="297" spans="1:5" ht="14.25">
      <c r="A297" s="145"/>
      <c r="B297" s="87"/>
      <c r="C297" s="87"/>
      <c r="D297" s="97"/>
      <c r="E297" s="87"/>
    </row>
    <row r="298" spans="1:5" ht="14.25">
      <c r="A298" s="145"/>
      <c r="B298" s="87"/>
      <c r="C298" s="87"/>
      <c r="D298" s="97"/>
      <c r="E298" s="87"/>
    </row>
    <row r="299" spans="1:5" ht="14.25">
      <c r="A299" s="145"/>
      <c r="B299" s="87"/>
      <c r="C299" s="87"/>
      <c r="D299" s="97"/>
      <c r="E299" s="87"/>
    </row>
    <row r="300" spans="1:5" ht="14.25">
      <c r="A300" s="145"/>
      <c r="B300" s="87"/>
      <c r="C300" s="87"/>
      <c r="D300" s="97"/>
      <c r="E300" s="87"/>
    </row>
    <row r="301" spans="1:5" ht="14.25">
      <c r="A301" s="145"/>
      <c r="B301" s="87"/>
      <c r="C301" s="87"/>
      <c r="D301" s="97"/>
      <c r="E301" s="87"/>
    </row>
    <row r="302" spans="1:5" ht="14.25">
      <c r="A302" s="145"/>
      <c r="B302" s="87"/>
      <c r="C302" s="87"/>
      <c r="D302" s="97"/>
      <c r="E302" s="87"/>
    </row>
    <row r="303" spans="1:5" ht="14.25">
      <c r="A303" s="145"/>
      <c r="B303" s="87"/>
      <c r="C303" s="87"/>
      <c r="D303" s="97"/>
      <c r="E303" s="87"/>
    </row>
    <row r="304" spans="1:5" ht="14.25">
      <c r="A304" s="145"/>
      <c r="B304" s="87"/>
      <c r="C304" s="87"/>
      <c r="D304" s="97"/>
      <c r="E304" s="87"/>
    </row>
    <row r="305" spans="1:5" ht="14.25">
      <c r="A305" s="145"/>
      <c r="B305" s="87"/>
      <c r="C305" s="87"/>
      <c r="D305" s="97"/>
      <c r="E305" s="87"/>
    </row>
    <row r="306" spans="1:5" ht="14.25">
      <c r="A306" s="145"/>
      <c r="B306" s="87"/>
      <c r="C306" s="87"/>
      <c r="D306" s="97"/>
      <c r="E306" s="87"/>
    </row>
    <row r="307" spans="1:5" ht="14.25">
      <c r="A307" s="145"/>
      <c r="B307" s="87"/>
      <c r="C307" s="87"/>
      <c r="D307" s="97"/>
      <c r="E307" s="87"/>
    </row>
    <row r="308" spans="1:5" ht="14.25">
      <c r="A308" s="145"/>
      <c r="B308" s="87"/>
      <c r="C308" s="87"/>
      <c r="D308" s="97"/>
      <c r="E308" s="87"/>
    </row>
    <row r="309" spans="1:5" ht="14.25">
      <c r="A309" s="145"/>
      <c r="B309" s="87"/>
      <c r="C309" s="87"/>
      <c r="D309" s="97"/>
      <c r="E309" s="87"/>
    </row>
    <row r="310" spans="1:5" ht="14.25">
      <c r="A310" s="145"/>
      <c r="B310" s="87"/>
      <c r="C310" s="87"/>
      <c r="D310" s="97"/>
      <c r="E310" s="87"/>
    </row>
    <row r="311" spans="1:5" ht="14.25">
      <c r="A311" s="145"/>
      <c r="B311" s="87"/>
      <c r="C311" s="87"/>
      <c r="D311" s="97"/>
      <c r="E311" s="87"/>
    </row>
    <row r="312" spans="1:5" ht="14.25">
      <c r="A312" s="145"/>
      <c r="B312" s="87"/>
      <c r="C312" s="87"/>
      <c r="D312" s="97"/>
      <c r="E312" s="87"/>
    </row>
    <row r="313" spans="1:5" ht="14.25">
      <c r="A313" s="145"/>
      <c r="B313" s="87"/>
      <c r="C313" s="87"/>
      <c r="D313" s="97"/>
      <c r="E313" s="87"/>
    </row>
    <row r="314" spans="1:5" ht="14.25">
      <c r="A314" s="145"/>
      <c r="B314" s="87"/>
      <c r="C314" s="87"/>
      <c r="D314" s="97"/>
      <c r="E314" s="87"/>
    </row>
    <row r="315" spans="1:5" ht="14.25">
      <c r="A315" s="145"/>
      <c r="B315" s="87"/>
      <c r="C315" s="87"/>
      <c r="D315" s="97"/>
      <c r="E315" s="87"/>
    </row>
    <row r="316" spans="1:5" ht="14.25">
      <c r="A316" s="145"/>
      <c r="B316" s="87"/>
      <c r="C316" s="87"/>
      <c r="D316" s="97"/>
      <c r="E316" s="87"/>
    </row>
    <row r="317" spans="1:5" ht="14.25">
      <c r="A317" s="145"/>
      <c r="B317" s="87"/>
      <c r="C317" s="87"/>
      <c r="D317" s="97"/>
      <c r="E317" s="87"/>
    </row>
    <row r="318" spans="1:5" ht="14.25">
      <c r="A318" s="145"/>
      <c r="B318" s="87"/>
      <c r="C318" s="87"/>
      <c r="D318" s="97"/>
      <c r="E318" s="87"/>
    </row>
    <row r="319" spans="1:5" ht="14.25">
      <c r="A319" s="145"/>
      <c r="B319" s="87"/>
      <c r="C319" s="87"/>
      <c r="D319" s="97"/>
      <c r="E319" s="87"/>
    </row>
    <row r="320" spans="1:5" ht="14.25">
      <c r="A320" s="145"/>
      <c r="B320" s="87"/>
      <c r="C320" s="87"/>
      <c r="D320" s="97"/>
      <c r="E320" s="87"/>
    </row>
    <row r="321" spans="1:5" ht="14.25">
      <c r="A321" s="145"/>
      <c r="B321" s="87"/>
      <c r="C321" s="87"/>
      <c r="D321" s="97"/>
      <c r="E321" s="87"/>
    </row>
    <row r="322" spans="1:5" ht="14.25">
      <c r="A322" s="145"/>
      <c r="B322" s="87"/>
      <c r="C322" s="87"/>
      <c r="D322" s="97"/>
      <c r="E322" s="87"/>
    </row>
    <row r="323" spans="1:5" ht="14.25">
      <c r="A323" s="145"/>
      <c r="B323" s="87"/>
      <c r="C323" s="87"/>
      <c r="D323" s="97"/>
      <c r="E323" s="87"/>
    </row>
    <row r="324" spans="1:5" ht="14.25">
      <c r="A324" s="145"/>
      <c r="B324" s="87"/>
      <c r="C324" s="87"/>
      <c r="D324" s="97"/>
      <c r="E324" s="87"/>
    </row>
    <row r="325" spans="1:5" ht="14.25">
      <c r="A325" s="145"/>
      <c r="B325" s="87"/>
      <c r="C325" s="87"/>
      <c r="D325" s="97"/>
      <c r="E325" s="87"/>
    </row>
    <row r="326" spans="1:5" ht="14.25">
      <c r="A326" s="145"/>
      <c r="B326" s="87"/>
      <c r="C326" s="87"/>
      <c r="D326" s="97"/>
      <c r="E326" s="87"/>
    </row>
    <row r="327" spans="1:5" ht="14.25">
      <c r="A327" s="145"/>
      <c r="B327" s="87"/>
      <c r="C327" s="87"/>
      <c r="D327" s="97"/>
      <c r="E327" s="87"/>
    </row>
    <row r="328" spans="1:5" ht="14.25">
      <c r="A328" s="145"/>
      <c r="B328" s="87"/>
      <c r="C328" s="87"/>
      <c r="D328" s="97"/>
      <c r="E328" s="87"/>
    </row>
    <row r="329" spans="1:5" ht="14.25">
      <c r="A329" s="145"/>
      <c r="B329" s="87"/>
      <c r="C329" s="87"/>
      <c r="D329" s="97"/>
      <c r="E329" s="87"/>
    </row>
    <row r="330" spans="1:5" ht="14.25">
      <c r="A330" s="145"/>
      <c r="B330" s="87"/>
      <c r="C330" s="87"/>
      <c r="D330" s="97"/>
      <c r="E330" s="87"/>
    </row>
    <row r="331" spans="1:5" ht="14.25">
      <c r="A331" s="145"/>
      <c r="B331" s="87"/>
      <c r="C331" s="87"/>
      <c r="D331" s="97"/>
      <c r="E331" s="87"/>
    </row>
    <row r="332" spans="1:5" ht="14.25">
      <c r="A332" s="145"/>
      <c r="B332" s="87"/>
      <c r="C332" s="87"/>
      <c r="D332" s="97"/>
      <c r="E332" s="87"/>
    </row>
    <row r="333" spans="1:5" ht="14.25">
      <c r="A333" s="145"/>
      <c r="B333" s="87"/>
      <c r="C333" s="87"/>
      <c r="D333" s="97"/>
      <c r="E333" s="87"/>
    </row>
    <row r="334" spans="1:5" ht="14.25">
      <c r="A334" s="145"/>
      <c r="B334" s="87"/>
      <c r="C334" s="87"/>
      <c r="D334" s="97"/>
      <c r="E334" s="87"/>
    </row>
    <row r="335" spans="1:5" ht="14.25">
      <c r="A335" s="145"/>
      <c r="B335" s="87"/>
      <c r="C335" s="87"/>
      <c r="D335" s="97"/>
      <c r="E335" s="87"/>
    </row>
    <row r="336" spans="1:5" ht="14.25">
      <c r="A336" s="145"/>
      <c r="B336" s="87"/>
      <c r="C336" s="87"/>
      <c r="D336" s="97"/>
      <c r="E336" s="87"/>
    </row>
    <row r="337" spans="1:5" ht="14.25">
      <c r="A337" s="145"/>
      <c r="B337" s="87"/>
      <c r="C337" s="87"/>
      <c r="D337" s="97"/>
      <c r="E337" s="87"/>
    </row>
    <row r="338" spans="1:5" ht="14.25">
      <c r="A338" s="145"/>
      <c r="B338" s="87"/>
      <c r="C338" s="87"/>
      <c r="D338" s="97"/>
      <c r="E338" s="87"/>
    </row>
    <row r="339" spans="1:5" ht="14.25">
      <c r="A339" s="145"/>
      <c r="B339" s="87"/>
      <c r="C339" s="87"/>
      <c r="D339" s="97"/>
      <c r="E339" s="87"/>
    </row>
    <row r="340" spans="1:5" ht="14.25">
      <c r="A340" s="145"/>
      <c r="B340" s="87"/>
      <c r="C340" s="87"/>
      <c r="D340" s="97"/>
      <c r="E340" s="87"/>
    </row>
    <row r="341" spans="1:5" ht="14.25">
      <c r="A341" s="145"/>
      <c r="B341" s="87"/>
      <c r="C341" s="87"/>
      <c r="D341" s="97"/>
      <c r="E341" s="87"/>
    </row>
    <row r="342" spans="1:5" ht="14.25">
      <c r="A342" s="145"/>
      <c r="B342" s="87"/>
      <c r="C342" s="87"/>
      <c r="D342" s="97"/>
      <c r="E342" s="87"/>
    </row>
    <row r="343" spans="1:5" ht="14.25">
      <c r="A343" s="145"/>
      <c r="B343" s="87"/>
      <c r="C343" s="87"/>
      <c r="D343" s="97"/>
      <c r="E343" s="87"/>
    </row>
    <row r="344" spans="1:5" ht="14.25">
      <c r="A344" s="145"/>
      <c r="B344" s="87"/>
      <c r="C344" s="87"/>
      <c r="D344" s="97"/>
      <c r="E344" s="87"/>
    </row>
    <row r="345" spans="1:5" ht="14.25">
      <c r="A345" s="145"/>
      <c r="B345" s="87"/>
      <c r="C345" s="87"/>
      <c r="D345" s="97"/>
      <c r="E345" s="87"/>
    </row>
    <row r="346" spans="1:5" ht="14.25">
      <c r="A346" s="145"/>
      <c r="B346" s="87"/>
      <c r="C346" s="87"/>
      <c r="D346" s="97"/>
      <c r="E346" s="87"/>
    </row>
    <row r="347" spans="1:5" ht="14.25">
      <c r="A347" s="145"/>
      <c r="B347" s="87"/>
      <c r="C347" s="87"/>
      <c r="D347" s="97"/>
      <c r="E347" s="87"/>
    </row>
    <row r="348" spans="1:5" ht="14.25">
      <c r="A348" s="145"/>
      <c r="B348" s="87"/>
      <c r="C348" s="87"/>
      <c r="D348" s="97"/>
      <c r="E348" s="87"/>
    </row>
    <row r="349" spans="1:5" ht="14.25">
      <c r="A349" s="145"/>
      <c r="B349" s="87"/>
      <c r="C349" s="87"/>
      <c r="D349" s="97"/>
      <c r="E349" s="87"/>
    </row>
    <row r="350" spans="1:5" ht="14.25">
      <c r="A350" s="145"/>
      <c r="B350" s="87"/>
      <c r="C350" s="87"/>
      <c r="D350" s="97"/>
      <c r="E350" s="87"/>
    </row>
    <row r="351" spans="1:5" ht="14.25">
      <c r="A351" s="145"/>
      <c r="B351" s="87"/>
      <c r="C351" s="87"/>
      <c r="D351" s="97"/>
      <c r="E351" s="87"/>
    </row>
    <row r="352" spans="1:5" ht="14.25">
      <c r="A352" s="145"/>
      <c r="B352" s="87"/>
      <c r="C352" s="87"/>
      <c r="D352" s="97"/>
      <c r="E352" s="87"/>
    </row>
    <row r="353" spans="1:5" ht="14.25">
      <c r="A353" s="145"/>
      <c r="B353" s="87"/>
      <c r="C353" s="87"/>
      <c r="D353" s="97"/>
      <c r="E353" s="87"/>
    </row>
    <row r="354" spans="1:5" ht="14.25">
      <c r="A354" s="145"/>
      <c r="B354" s="87"/>
      <c r="C354" s="87"/>
      <c r="D354" s="97"/>
      <c r="E354" s="87"/>
    </row>
    <row r="355" spans="1:5" ht="14.25">
      <c r="A355" s="145"/>
      <c r="B355" s="87"/>
      <c r="C355" s="87"/>
      <c r="D355" s="97"/>
      <c r="E355" s="87"/>
    </row>
    <row r="356" spans="1:5" ht="14.25">
      <c r="A356" s="145"/>
      <c r="B356" s="87"/>
      <c r="C356" s="87"/>
      <c r="D356" s="97"/>
      <c r="E356" s="87"/>
    </row>
    <row r="357" spans="1:5" ht="14.25">
      <c r="A357" s="145"/>
      <c r="B357" s="87"/>
      <c r="C357" s="87"/>
      <c r="D357" s="97"/>
      <c r="E357" s="87"/>
    </row>
    <row r="358" spans="1:5" ht="14.25">
      <c r="A358" s="145"/>
      <c r="B358" s="87"/>
      <c r="C358" s="87"/>
      <c r="D358" s="97"/>
      <c r="E358" s="87"/>
    </row>
    <row r="359" spans="1:5" ht="14.25">
      <c r="A359" s="145"/>
      <c r="B359" s="87"/>
      <c r="C359" s="87"/>
      <c r="D359" s="97"/>
      <c r="E359" s="87"/>
    </row>
    <row r="360" spans="1:5" ht="14.25">
      <c r="A360" s="145"/>
      <c r="B360" s="87"/>
      <c r="C360" s="87"/>
      <c r="D360" s="97"/>
      <c r="E360" s="87"/>
    </row>
    <row r="361" spans="1:5" ht="14.25">
      <c r="A361" s="145"/>
      <c r="B361" s="87"/>
      <c r="C361" s="87"/>
      <c r="D361" s="97"/>
      <c r="E361" s="87"/>
    </row>
    <row r="362" spans="1:5" ht="14.25">
      <c r="A362" s="145"/>
      <c r="B362" s="87"/>
      <c r="C362" s="87"/>
      <c r="D362" s="97"/>
      <c r="E362" s="87"/>
    </row>
    <row r="363" spans="1:5" ht="14.25">
      <c r="A363" s="145"/>
      <c r="B363" s="87"/>
      <c r="C363" s="87"/>
      <c r="D363" s="97"/>
      <c r="E363" s="87"/>
    </row>
    <row r="364" spans="1:5" ht="14.25">
      <c r="A364" s="145"/>
      <c r="B364" s="87"/>
      <c r="C364" s="87"/>
      <c r="D364" s="97"/>
      <c r="E364" s="87"/>
    </row>
    <row r="365" spans="1:5" ht="14.25">
      <c r="A365" s="145"/>
      <c r="B365" s="87"/>
      <c r="C365" s="87"/>
      <c r="D365" s="97"/>
      <c r="E365" s="87"/>
    </row>
    <row r="366" spans="1:5" ht="14.25">
      <c r="A366" s="145"/>
      <c r="B366" s="87"/>
      <c r="C366" s="87"/>
      <c r="D366" s="97"/>
      <c r="E366" s="87"/>
    </row>
    <row r="367" spans="1:5" ht="14.25">
      <c r="A367" s="145"/>
      <c r="B367" s="87"/>
      <c r="C367" s="87"/>
      <c r="D367" s="97"/>
      <c r="E367" s="87"/>
    </row>
    <row r="368" spans="1:5" ht="14.25">
      <c r="A368" s="145"/>
      <c r="B368" s="87"/>
      <c r="C368" s="87"/>
      <c r="D368" s="97"/>
      <c r="E368" s="87"/>
    </row>
    <row r="369" spans="1:5" ht="14.25">
      <c r="A369" s="145"/>
      <c r="B369" s="87"/>
      <c r="C369" s="87"/>
      <c r="D369" s="97"/>
      <c r="E369" s="87"/>
    </row>
    <row r="370" spans="1:5" ht="14.25">
      <c r="A370" s="145"/>
      <c r="B370" s="87"/>
      <c r="C370" s="87"/>
      <c r="D370" s="97"/>
      <c r="E370" s="87"/>
    </row>
    <row r="371" spans="1:5" ht="14.25">
      <c r="A371" s="145"/>
      <c r="B371" s="87"/>
      <c r="C371" s="87"/>
      <c r="D371" s="97"/>
      <c r="E371" s="87"/>
    </row>
    <row r="372" spans="1:5" ht="14.25">
      <c r="A372" s="145"/>
      <c r="B372" s="87"/>
      <c r="C372" s="87"/>
      <c r="D372" s="97"/>
      <c r="E372" s="87"/>
    </row>
    <row r="373" spans="1:5" ht="14.25">
      <c r="A373" s="145"/>
      <c r="B373" s="87"/>
      <c r="C373" s="87"/>
      <c r="D373" s="97"/>
      <c r="E373" s="87"/>
    </row>
    <row r="374" spans="1:5" ht="14.25">
      <c r="A374" s="145"/>
      <c r="B374" s="87"/>
      <c r="C374" s="87"/>
      <c r="D374" s="97"/>
      <c r="E374" s="87"/>
    </row>
    <row r="375" spans="1:5" ht="14.25">
      <c r="A375" s="145"/>
      <c r="B375" s="87"/>
      <c r="C375" s="87"/>
      <c r="D375" s="97"/>
      <c r="E375" s="87"/>
    </row>
    <row r="376" spans="1:5" ht="14.25">
      <c r="A376" s="145"/>
      <c r="B376" s="87"/>
      <c r="C376" s="87"/>
      <c r="D376" s="97"/>
      <c r="E376" s="87"/>
    </row>
    <row r="377" spans="1:5" ht="14.25">
      <c r="A377" s="145"/>
      <c r="B377" s="87"/>
      <c r="C377" s="87"/>
      <c r="D377" s="97"/>
      <c r="E377" s="87"/>
    </row>
    <row r="378" spans="1:5" ht="14.25">
      <c r="A378" s="145"/>
      <c r="B378" s="87"/>
      <c r="C378" s="87"/>
      <c r="D378" s="97"/>
      <c r="E378" s="87"/>
    </row>
    <row r="379" spans="1:5" ht="14.25">
      <c r="A379" s="145"/>
      <c r="B379" s="87"/>
      <c r="C379" s="87"/>
      <c r="D379" s="97"/>
      <c r="E379" s="87"/>
    </row>
    <row r="380" spans="1:5" ht="14.25">
      <c r="A380" s="145"/>
      <c r="B380" s="87"/>
      <c r="C380" s="87"/>
      <c r="D380" s="97"/>
      <c r="E380" s="87"/>
    </row>
    <row r="381" spans="1:5" ht="14.25">
      <c r="A381" s="145"/>
      <c r="B381" s="87"/>
      <c r="C381" s="87"/>
      <c r="D381" s="97"/>
      <c r="E381" s="87"/>
    </row>
    <row r="382" spans="1:5" ht="14.25">
      <c r="A382" s="145"/>
      <c r="B382" s="87"/>
      <c r="C382" s="87"/>
      <c r="D382" s="97"/>
      <c r="E382" s="87"/>
    </row>
    <row r="383" spans="1:5" ht="14.25">
      <c r="A383" s="145"/>
      <c r="B383" s="87"/>
      <c r="C383" s="87"/>
      <c r="D383" s="97"/>
      <c r="E383" s="87"/>
    </row>
    <row r="384" spans="1:5" ht="14.25">
      <c r="A384" s="145"/>
      <c r="B384" s="87"/>
      <c r="C384" s="87"/>
      <c r="D384" s="97"/>
      <c r="E384" s="87"/>
    </row>
    <row r="385" spans="1:5" ht="14.25">
      <c r="A385" s="145"/>
      <c r="B385" s="87"/>
      <c r="C385" s="87"/>
      <c r="D385" s="97"/>
      <c r="E385" s="87"/>
    </row>
    <row r="386" spans="1:5" ht="14.25">
      <c r="A386" s="145"/>
      <c r="B386" s="87"/>
      <c r="C386" s="87"/>
      <c r="D386" s="97"/>
      <c r="E386" s="87"/>
    </row>
    <row r="387" spans="1:5" ht="14.25">
      <c r="A387" s="145"/>
      <c r="B387" s="87"/>
      <c r="C387" s="87"/>
      <c r="D387" s="97"/>
      <c r="E387" s="87"/>
    </row>
    <row r="388" spans="1:5" ht="14.25">
      <c r="A388" s="145"/>
      <c r="B388" s="87"/>
      <c r="C388" s="87"/>
      <c r="D388" s="97"/>
      <c r="E388" s="87"/>
    </row>
    <row r="389" spans="1:5" ht="14.25">
      <c r="A389" s="145"/>
      <c r="B389" s="87"/>
      <c r="C389" s="87"/>
      <c r="D389" s="97"/>
      <c r="E389" s="87"/>
    </row>
    <row r="390" spans="1:5" ht="14.25">
      <c r="A390" s="145"/>
      <c r="B390" s="87"/>
      <c r="C390" s="87"/>
      <c r="D390" s="97"/>
      <c r="E390" s="87"/>
    </row>
    <row r="391" spans="1:5" ht="14.25">
      <c r="A391" s="145"/>
      <c r="B391" s="87"/>
      <c r="C391" s="87"/>
      <c r="D391" s="97"/>
      <c r="E391" s="87"/>
    </row>
    <row r="392" spans="1:5" ht="14.25">
      <c r="A392" s="145"/>
      <c r="B392" s="87"/>
      <c r="C392" s="87"/>
      <c r="D392" s="97"/>
      <c r="E392" s="87"/>
    </row>
    <row r="393" spans="1:5" ht="14.25">
      <c r="A393" s="145"/>
      <c r="B393" s="87"/>
      <c r="C393" s="87"/>
      <c r="D393" s="97"/>
      <c r="E393" s="87"/>
    </row>
    <row r="394" spans="1:5" ht="14.25">
      <c r="A394" s="145"/>
      <c r="B394" s="87"/>
      <c r="C394" s="87"/>
      <c r="D394" s="97"/>
      <c r="E394" s="87"/>
    </row>
    <row r="395" spans="1:5" ht="14.25">
      <c r="A395" s="145"/>
      <c r="B395" s="87"/>
      <c r="C395" s="87"/>
      <c r="D395" s="97"/>
      <c r="E395" s="87"/>
    </row>
    <row r="396" spans="1:5" ht="14.25">
      <c r="A396" s="145"/>
      <c r="B396" s="87"/>
      <c r="C396" s="87"/>
      <c r="D396" s="97"/>
      <c r="E396" s="87"/>
    </row>
    <row r="397" spans="1:5" ht="14.25">
      <c r="A397" s="145"/>
      <c r="B397" s="87"/>
      <c r="C397" s="87"/>
      <c r="D397" s="97"/>
      <c r="E397" s="87"/>
    </row>
    <row r="398" spans="1:5" ht="14.25">
      <c r="A398" s="145"/>
      <c r="B398" s="87"/>
      <c r="C398" s="87"/>
      <c r="D398" s="97"/>
      <c r="E398" s="87"/>
    </row>
    <row r="399" spans="1:5" ht="14.25">
      <c r="A399" s="145"/>
      <c r="B399" s="87"/>
      <c r="C399" s="87"/>
      <c r="D399" s="97"/>
      <c r="E399" s="87"/>
    </row>
    <row r="400" spans="1:5" ht="14.25">
      <c r="A400" s="145"/>
      <c r="B400" s="87"/>
      <c r="C400" s="87"/>
      <c r="D400" s="97"/>
      <c r="E400" s="87"/>
    </row>
    <row r="401" spans="1:5" ht="14.25">
      <c r="A401" s="145"/>
      <c r="B401" s="87"/>
      <c r="C401" s="87"/>
      <c r="D401" s="97"/>
      <c r="E401" s="87"/>
    </row>
    <row r="402" spans="1:5" ht="14.25">
      <c r="A402" s="145"/>
      <c r="B402" s="87"/>
      <c r="C402" s="87"/>
      <c r="D402" s="97"/>
      <c r="E402" s="87"/>
    </row>
    <row r="403" spans="1:5" ht="14.25">
      <c r="A403" s="145"/>
      <c r="B403" s="87"/>
      <c r="C403" s="87"/>
      <c r="D403" s="97"/>
      <c r="E403" s="87"/>
    </row>
    <row r="404" spans="1:5" ht="14.25">
      <c r="A404" s="145"/>
      <c r="B404" s="87"/>
      <c r="C404" s="87"/>
      <c r="D404" s="97"/>
      <c r="E404" s="87"/>
    </row>
    <row r="405" spans="1:5" ht="14.25">
      <c r="A405" s="145"/>
      <c r="B405" s="87"/>
      <c r="C405" s="87"/>
      <c r="D405" s="97"/>
      <c r="E405" s="87"/>
    </row>
    <row r="406" spans="1:5" ht="14.25">
      <c r="A406" s="145"/>
      <c r="B406" s="87"/>
      <c r="C406" s="87"/>
      <c r="D406" s="97"/>
      <c r="E406" s="87"/>
    </row>
    <row r="407" spans="1:5" ht="14.25">
      <c r="A407" s="145"/>
      <c r="B407" s="87"/>
      <c r="C407" s="87"/>
      <c r="D407" s="97"/>
      <c r="E407" s="87"/>
    </row>
    <row r="408" spans="1:5" ht="14.25">
      <c r="A408" s="145"/>
      <c r="B408" s="87"/>
      <c r="C408" s="87"/>
      <c r="D408" s="97"/>
      <c r="E408" s="87"/>
    </row>
    <row r="409" spans="1:5" ht="14.25">
      <c r="A409" s="145"/>
      <c r="B409" s="87"/>
      <c r="C409" s="87"/>
      <c r="D409" s="97"/>
      <c r="E409" s="87"/>
    </row>
    <row r="410" spans="1:5" ht="14.25">
      <c r="A410" s="145"/>
      <c r="B410" s="87"/>
      <c r="C410" s="87"/>
      <c r="D410" s="97"/>
      <c r="E410" s="87"/>
    </row>
    <row r="411" spans="1:5" ht="14.25">
      <c r="A411" s="145"/>
      <c r="B411" s="87"/>
      <c r="C411" s="87"/>
      <c r="D411" s="97"/>
      <c r="E411" s="87"/>
    </row>
    <row r="412" spans="1:5" ht="14.25">
      <c r="A412" s="145"/>
      <c r="B412" s="87"/>
      <c r="C412" s="87"/>
      <c r="D412" s="97"/>
      <c r="E412" s="87"/>
    </row>
    <row r="413" spans="1:5" ht="14.25">
      <c r="A413" s="145"/>
      <c r="B413" s="87"/>
      <c r="C413" s="87"/>
      <c r="D413" s="97"/>
      <c r="E413" s="87"/>
    </row>
    <row r="414" spans="1:5" ht="14.25">
      <c r="A414" s="145"/>
      <c r="B414" s="87"/>
      <c r="C414" s="87"/>
      <c r="D414" s="97"/>
      <c r="E414" s="87"/>
    </row>
    <row r="415" spans="1:5" ht="14.25">
      <c r="A415" s="145"/>
      <c r="B415" s="87"/>
      <c r="C415" s="87"/>
      <c r="D415" s="97"/>
      <c r="E415" s="87"/>
    </row>
    <row r="416" spans="1:5" ht="14.25">
      <c r="A416" s="145"/>
      <c r="B416" s="87"/>
      <c r="C416" s="87"/>
      <c r="D416" s="97"/>
      <c r="E416" s="87"/>
    </row>
    <row r="417" spans="1:5" ht="14.25">
      <c r="A417" s="145"/>
      <c r="B417" s="87"/>
      <c r="C417" s="87"/>
      <c r="D417" s="97"/>
      <c r="E417" s="87"/>
    </row>
    <row r="418" spans="1:5" ht="14.25">
      <c r="A418" s="145"/>
      <c r="B418" s="87"/>
      <c r="C418" s="87"/>
      <c r="D418" s="97"/>
      <c r="E418" s="87"/>
    </row>
    <row r="419" spans="1:5" ht="14.25">
      <c r="A419" s="145"/>
      <c r="B419" s="87"/>
      <c r="C419" s="87"/>
      <c r="D419" s="97"/>
      <c r="E419" s="87"/>
    </row>
    <row r="420" spans="1:5" ht="14.25">
      <c r="A420" s="145"/>
      <c r="B420" s="87"/>
      <c r="C420" s="87"/>
      <c r="D420" s="97"/>
      <c r="E420" s="87"/>
    </row>
    <row r="421" spans="1:5" ht="14.25">
      <c r="A421" s="145"/>
      <c r="B421" s="87"/>
      <c r="C421" s="87"/>
      <c r="D421" s="97"/>
      <c r="E421" s="87"/>
    </row>
    <row r="422" spans="1:5" ht="14.25">
      <c r="A422" s="145"/>
      <c r="B422" s="87"/>
      <c r="C422" s="87"/>
      <c r="D422" s="97"/>
      <c r="E422" s="87"/>
    </row>
    <row r="423" spans="1:5" ht="14.25">
      <c r="A423" s="145"/>
      <c r="B423" s="87"/>
      <c r="C423" s="87"/>
      <c r="D423" s="97"/>
      <c r="E423" s="87"/>
    </row>
    <row r="424" spans="1:5" ht="14.25">
      <c r="A424" s="145"/>
      <c r="B424" s="87"/>
      <c r="C424" s="87"/>
      <c r="D424" s="97"/>
      <c r="E424" s="87"/>
    </row>
    <row r="425" spans="1:5" ht="14.25">
      <c r="A425" s="145"/>
      <c r="B425" s="87"/>
      <c r="C425" s="87"/>
      <c r="D425" s="97"/>
      <c r="E425" s="87"/>
    </row>
    <row r="426" spans="1:5" ht="14.25">
      <c r="A426" s="145"/>
      <c r="B426" s="87"/>
      <c r="C426" s="87"/>
      <c r="D426" s="97"/>
      <c r="E426" s="87"/>
    </row>
    <row r="427" spans="1:5" ht="14.25">
      <c r="A427" s="145"/>
      <c r="B427" s="87"/>
      <c r="C427" s="87"/>
      <c r="D427" s="97"/>
      <c r="E427" s="87"/>
    </row>
    <row r="428" spans="1:5" ht="14.25">
      <c r="A428" s="145"/>
      <c r="B428" s="87"/>
      <c r="C428" s="87"/>
      <c r="D428" s="97"/>
      <c r="E428" s="87"/>
    </row>
    <row r="429" spans="1:5" ht="14.25">
      <c r="A429" s="145"/>
      <c r="B429" s="87"/>
      <c r="C429" s="87"/>
      <c r="D429" s="97"/>
      <c r="E429" s="87"/>
    </row>
    <row r="430" spans="1:5" ht="14.25">
      <c r="A430" s="145"/>
      <c r="B430" s="87"/>
      <c r="C430" s="87"/>
      <c r="D430" s="97"/>
      <c r="E430" s="87"/>
    </row>
    <row r="431" spans="1:5" ht="14.25">
      <c r="A431" s="145"/>
      <c r="B431" s="87"/>
      <c r="C431" s="87"/>
      <c r="D431" s="97"/>
      <c r="E431" s="87"/>
    </row>
    <row r="432" spans="1:5" ht="14.25">
      <c r="A432" s="145"/>
      <c r="B432" s="87"/>
      <c r="C432" s="87"/>
      <c r="D432" s="97"/>
      <c r="E432" s="87"/>
    </row>
    <row r="433" spans="1:5" ht="14.25">
      <c r="A433" s="145"/>
      <c r="B433" s="87"/>
      <c r="C433" s="87"/>
      <c r="D433" s="97"/>
      <c r="E433" s="87"/>
    </row>
    <row r="434" spans="1:5" ht="14.25">
      <c r="A434" s="145"/>
      <c r="B434" s="87"/>
      <c r="C434" s="87"/>
      <c r="D434" s="97"/>
      <c r="E434" s="87"/>
    </row>
    <row r="435" spans="1:5" ht="14.25">
      <c r="A435" s="145"/>
      <c r="B435" s="87"/>
      <c r="C435" s="87"/>
      <c r="D435" s="97"/>
      <c r="E435" s="87"/>
    </row>
    <row r="436" spans="1:5" ht="14.25">
      <c r="A436" s="145"/>
      <c r="B436" s="87"/>
      <c r="C436" s="87"/>
      <c r="D436" s="97"/>
      <c r="E436" s="87"/>
    </row>
    <row r="437" spans="1:5" ht="14.25">
      <c r="A437" s="145"/>
      <c r="B437" s="87"/>
      <c r="C437" s="87"/>
      <c r="D437" s="97"/>
      <c r="E437" s="87"/>
    </row>
    <row r="438" spans="1:5" ht="14.25">
      <c r="A438" s="145"/>
      <c r="B438" s="87"/>
      <c r="C438" s="87"/>
      <c r="D438" s="97"/>
      <c r="E438" s="87"/>
    </row>
    <row r="439" spans="1:5" ht="14.25">
      <c r="A439" s="145"/>
      <c r="B439" s="87"/>
      <c r="C439" s="87"/>
      <c r="D439" s="97"/>
      <c r="E439" s="87"/>
    </row>
    <row r="440" spans="1:5" ht="14.25">
      <c r="A440" s="145"/>
      <c r="B440" s="87"/>
      <c r="C440" s="87"/>
      <c r="D440" s="97"/>
      <c r="E440" s="87"/>
    </row>
    <row r="441" spans="1:5" ht="14.25">
      <c r="A441" s="145"/>
      <c r="B441" s="87"/>
      <c r="C441" s="87"/>
      <c r="D441" s="97"/>
      <c r="E441" s="87"/>
    </row>
    <row r="442" spans="1:5" ht="14.25">
      <c r="A442" s="145"/>
      <c r="B442" s="87"/>
      <c r="C442" s="87"/>
      <c r="D442" s="97"/>
      <c r="E442" s="87"/>
    </row>
    <row r="443" spans="1:5" ht="14.25">
      <c r="A443" s="145"/>
      <c r="B443" s="87"/>
      <c r="C443" s="87"/>
      <c r="D443" s="97"/>
      <c r="E443" s="87"/>
    </row>
    <row r="444" spans="1:5" ht="14.25">
      <c r="A444" s="145"/>
      <c r="B444" s="87"/>
      <c r="C444" s="87"/>
      <c r="D444" s="97"/>
      <c r="E444" s="87"/>
    </row>
    <row r="445" spans="1:5" ht="14.25">
      <c r="A445" s="145"/>
      <c r="B445" s="87"/>
      <c r="C445" s="87"/>
      <c r="D445" s="97"/>
      <c r="E445" s="87"/>
    </row>
    <row r="446" spans="1:5" ht="14.25">
      <c r="A446" s="145"/>
      <c r="B446" s="87"/>
      <c r="C446" s="87"/>
      <c r="D446" s="97"/>
      <c r="E446" s="87"/>
    </row>
    <row r="447" spans="1:5" ht="14.25">
      <c r="A447" s="145"/>
      <c r="B447" s="87"/>
      <c r="C447" s="87"/>
      <c r="D447" s="97"/>
      <c r="E447" s="87"/>
    </row>
    <row r="448" spans="1:5" ht="14.25">
      <c r="A448" s="145"/>
      <c r="B448" s="87"/>
      <c r="C448" s="87"/>
      <c r="D448" s="97"/>
      <c r="E448" s="87"/>
    </row>
    <row r="449" spans="1:5" ht="14.25">
      <c r="A449" s="145"/>
      <c r="B449" s="87"/>
      <c r="C449" s="87"/>
      <c r="D449" s="97"/>
      <c r="E449" s="87"/>
    </row>
    <row r="450" spans="1:5" ht="14.25">
      <c r="A450" s="145"/>
      <c r="B450" s="87"/>
      <c r="C450" s="87"/>
      <c r="D450" s="97"/>
      <c r="E450" s="87"/>
    </row>
    <row r="451" spans="1:5" ht="14.25">
      <c r="A451" s="145"/>
      <c r="B451" s="87"/>
      <c r="C451" s="87"/>
      <c r="D451" s="97"/>
      <c r="E451" s="87"/>
    </row>
    <row r="452" spans="1:5" ht="14.25">
      <c r="A452" s="145"/>
      <c r="B452" s="87"/>
      <c r="C452" s="87"/>
      <c r="D452" s="97"/>
      <c r="E452" s="87"/>
    </row>
    <row r="453" spans="1:5" ht="14.25">
      <c r="A453" s="145"/>
      <c r="B453" s="87"/>
      <c r="C453" s="87"/>
      <c r="D453" s="97"/>
      <c r="E453" s="87"/>
    </row>
    <row r="454" spans="1:5" ht="14.25">
      <c r="A454" s="145"/>
      <c r="B454" s="87"/>
      <c r="C454" s="87"/>
      <c r="D454" s="97"/>
      <c r="E454" s="87"/>
    </row>
    <row r="455" spans="1:5" ht="14.25">
      <c r="A455" s="145"/>
      <c r="B455" s="87"/>
      <c r="C455" s="87"/>
      <c r="D455" s="97"/>
      <c r="E455" s="87"/>
    </row>
    <row r="456" spans="1:5" ht="14.25">
      <c r="A456" s="145"/>
      <c r="B456" s="87"/>
      <c r="C456" s="87"/>
      <c r="D456" s="97"/>
      <c r="E456" s="87"/>
    </row>
    <row r="457" spans="1:5" ht="14.25">
      <c r="A457" s="145"/>
      <c r="B457" s="87"/>
      <c r="C457" s="87"/>
      <c r="D457" s="97"/>
      <c r="E457" s="87"/>
    </row>
    <row r="458" spans="1:5" ht="14.25">
      <c r="A458" s="145"/>
      <c r="B458" s="87"/>
      <c r="C458" s="87"/>
      <c r="D458" s="97"/>
      <c r="E458" s="87"/>
    </row>
    <row r="459" spans="1:5" ht="14.25">
      <c r="A459" s="145"/>
      <c r="B459" s="87"/>
      <c r="C459" s="87"/>
      <c r="D459" s="97"/>
      <c r="E459" s="87"/>
    </row>
    <row r="460" spans="1:5" ht="14.25">
      <c r="A460" s="145"/>
      <c r="B460" s="87"/>
      <c r="C460" s="87"/>
      <c r="D460" s="97"/>
      <c r="E460" s="87"/>
    </row>
    <row r="461" spans="1:5" ht="14.25">
      <c r="A461" s="145"/>
      <c r="B461" s="87"/>
      <c r="C461" s="87"/>
      <c r="D461" s="97"/>
      <c r="E461" s="87"/>
    </row>
    <row r="462" spans="1:5" ht="14.25">
      <c r="A462" s="145"/>
      <c r="B462" s="87"/>
      <c r="C462" s="87"/>
      <c r="D462" s="97"/>
      <c r="E462" s="87"/>
    </row>
    <row r="463" spans="1:5" ht="14.25">
      <c r="A463" s="145"/>
      <c r="B463" s="87"/>
      <c r="C463" s="87"/>
      <c r="D463" s="97"/>
      <c r="E463" s="87"/>
    </row>
    <row r="464" spans="1:5" ht="14.25">
      <c r="A464" s="145"/>
      <c r="B464" s="87"/>
      <c r="C464" s="87"/>
      <c r="D464" s="97"/>
      <c r="E464" s="87"/>
    </row>
    <row r="465" spans="1:5" ht="14.25">
      <c r="A465" s="145"/>
      <c r="B465" s="87"/>
      <c r="C465" s="87"/>
      <c r="D465" s="97"/>
      <c r="E465" s="87"/>
    </row>
    <row r="466" spans="1:5" ht="14.25">
      <c r="A466" s="145"/>
      <c r="B466" s="87"/>
      <c r="C466" s="87"/>
      <c r="D466" s="97"/>
      <c r="E466" s="87"/>
    </row>
    <row r="467" spans="1:5" ht="14.25">
      <c r="A467" s="145"/>
      <c r="B467" s="87"/>
      <c r="C467" s="87"/>
      <c r="D467" s="97"/>
      <c r="E467" s="87"/>
    </row>
    <row r="468" spans="1:5" ht="14.25">
      <c r="A468" s="145"/>
      <c r="B468" s="87"/>
      <c r="C468" s="87"/>
      <c r="D468" s="97"/>
      <c r="E468" s="87"/>
    </row>
    <row r="469" spans="1:5" ht="14.25">
      <c r="A469" s="145"/>
      <c r="B469" s="87"/>
      <c r="C469" s="87"/>
      <c r="D469" s="97"/>
      <c r="E469" s="87"/>
    </row>
    <row r="470" spans="1:5" ht="14.25">
      <c r="A470" s="145"/>
      <c r="B470" s="87"/>
      <c r="C470" s="87"/>
      <c r="D470" s="97"/>
      <c r="E470" s="87"/>
    </row>
    <row r="471" spans="1:5" ht="14.25">
      <c r="A471" s="145"/>
      <c r="B471" s="87"/>
      <c r="C471" s="87"/>
      <c r="D471" s="97"/>
      <c r="E471" s="87"/>
    </row>
    <row r="472" spans="1:5" ht="14.25">
      <c r="A472" s="145"/>
      <c r="B472" s="87"/>
      <c r="C472" s="87"/>
      <c r="D472" s="97"/>
      <c r="E472" s="87"/>
    </row>
    <row r="473" spans="1:5" ht="14.25">
      <c r="A473" s="145"/>
      <c r="B473" s="87"/>
      <c r="C473" s="87"/>
      <c r="D473" s="97"/>
      <c r="E473" s="87"/>
    </row>
    <row r="474" spans="1:5" ht="14.25">
      <c r="A474" s="145"/>
      <c r="B474" s="87"/>
      <c r="C474" s="87"/>
      <c r="D474" s="97"/>
      <c r="E474" s="87"/>
    </row>
    <row r="475" spans="1:5" ht="14.25">
      <c r="A475" s="145"/>
      <c r="B475" s="87"/>
      <c r="C475" s="87"/>
      <c r="D475" s="97"/>
      <c r="E475" s="87"/>
    </row>
    <row r="476" spans="1:5" ht="14.25">
      <c r="A476" s="145"/>
      <c r="B476" s="87"/>
      <c r="C476" s="87"/>
      <c r="D476" s="97"/>
      <c r="E476" s="87"/>
    </row>
    <row r="477" spans="1:5" ht="14.25">
      <c r="A477" s="145"/>
      <c r="B477" s="87"/>
      <c r="C477" s="87"/>
      <c r="D477" s="97"/>
      <c r="E477" s="87"/>
    </row>
    <row r="478" spans="1:5" ht="14.25">
      <c r="A478" s="145"/>
      <c r="B478" s="87"/>
      <c r="C478" s="87"/>
      <c r="D478" s="97"/>
      <c r="E478" s="87"/>
    </row>
    <row r="479" spans="1:5" ht="14.25">
      <c r="A479" s="145"/>
      <c r="B479" s="87"/>
      <c r="C479" s="87"/>
      <c r="D479" s="97"/>
      <c r="E479" s="87"/>
    </row>
    <row r="480" spans="1:5" ht="14.25">
      <c r="A480" s="145"/>
      <c r="B480" s="87"/>
      <c r="C480" s="87"/>
      <c r="D480" s="97"/>
      <c r="E480" s="87"/>
    </row>
    <row r="481" spans="1:5" ht="14.25">
      <c r="A481" s="145"/>
      <c r="B481" s="87"/>
      <c r="C481" s="87"/>
      <c r="D481" s="97"/>
      <c r="E481" s="87"/>
    </row>
    <row r="482" spans="1:5" ht="14.25">
      <c r="A482" s="145"/>
      <c r="B482" s="87"/>
      <c r="C482" s="87"/>
      <c r="D482" s="97"/>
      <c r="E482" s="87"/>
    </row>
    <row r="483" spans="1:5" ht="14.25">
      <c r="A483" s="145"/>
      <c r="B483" s="87"/>
      <c r="C483" s="87"/>
      <c r="D483" s="97"/>
      <c r="E483" s="87"/>
    </row>
    <row r="484" spans="1:5" ht="14.25">
      <c r="A484" s="145"/>
      <c r="B484" s="87"/>
      <c r="C484" s="87"/>
      <c r="D484" s="97"/>
      <c r="E484" s="87"/>
    </row>
    <row r="485" spans="1:5" ht="14.25">
      <c r="A485" s="145"/>
      <c r="B485" s="87"/>
      <c r="C485" s="87"/>
      <c r="D485" s="97"/>
      <c r="E485" s="87"/>
    </row>
    <row r="486" spans="1:5" ht="14.25">
      <c r="A486" s="145"/>
      <c r="B486" s="87"/>
      <c r="C486" s="87"/>
      <c r="D486" s="97"/>
      <c r="E486" s="87"/>
    </row>
    <row r="487" spans="1:5" ht="14.25">
      <c r="A487" s="145"/>
      <c r="B487" s="87"/>
      <c r="C487" s="87"/>
      <c r="D487" s="97"/>
      <c r="E487" s="87"/>
    </row>
    <row r="488" spans="1:5" ht="14.25">
      <c r="A488" s="145"/>
      <c r="B488" s="87"/>
      <c r="C488" s="87"/>
      <c r="D488" s="97"/>
      <c r="E488" s="87"/>
    </row>
    <row r="489" spans="1:5" ht="14.25">
      <c r="A489" s="145"/>
      <c r="B489" s="87"/>
      <c r="C489" s="87"/>
      <c r="D489" s="97"/>
      <c r="E489" s="87"/>
    </row>
    <row r="490" spans="1:5" ht="14.25">
      <c r="A490" s="145"/>
      <c r="B490" s="87"/>
      <c r="C490" s="87"/>
      <c r="D490" s="97"/>
      <c r="E490" s="87"/>
    </row>
    <row r="491" spans="1:5" ht="14.25">
      <c r="A491" s="145"/>
      <c r="B491" s="87"/>
      <c r="C491" s="87"/>
      <c r="D491" s="97"/>
      <c r="E491" s="87"/>
    </row>
    <row r="492" spans="1:5" ht="14.25">
      <c r="A492" s="145"/>
      <c r="B492" s="87"/>
      <c r="C492" s="87"/>
      <c r="D492" s="97"/>
      <c r="E492" s="87"/>
    </row>
    <row r="493" spans="1:5" ht="14.25">
      <c r="A493" s="145"/>
      <c r="B493" s="87"/>
      <c r="C493" s="87"/>
      <c r="D493" s="97"/>
      <c r="E493" s="87"/>
    </row>
    <row r="494" spans="1:5" ht="14.25">
      <c r="A494" s="145"/>
      <c r="B494" s="87"/>
      <c r="C494" s="87"/>
      <c r="D494" s="97"/>
      <c r="E494" s="87"/>
    </row>
    <row r="495" spans="1:5" ht="14.25">
      <c r="A495" s="145"/>
      <c r="B495" s="87"/>
      <c r="C495" s="87"/>
      <c r="D495" s="97"/>
      <c r="E495" s="87"/>
    </row>
    <row r="496" spans="1:5" ht="14.25">
      <c r="A496" s="145"/>
      <c r="B496" s="87"/>
      <c r="C496" s="87"/>
      <c r="D496" s="97"/>
      <c r="E496" s="87"/>
    </row>
    <row r="497" spans="1:5" ht="14.25">
      <c r="A497" s="145"/>
      <c r="B497" s="87"/>
      <c r="C497" s="87"/>
      <c r="D497" s="97"/>
      <c r="E497" s="87"/>
    </row>
    <row r="498" spans="1:5" ht="14.25">
      <c r="A498" s="145"/>
      <c r="B498" s="87"/>
      <c r="C498" s="87"/>
      <c r="D498" s="97"/>
      <c r="E498" s="87"/>
    </row>
    <row r="499" spans="1:5" ht="14.25">
      <c r="A499" s="145"/>
      <c r="B499" s="87"/>
      <c r="C499" s="87"/>
      <c r="D499" s="97"/>
      <c r="E499" s="87"/>
    </row>
    <row r="500" spans="1:5" ht="14.25">
      <c r="A500" s="145"/>
      <c r="B500" s="87"/>
      <c r="C500" s="87"/>
      <c r="D500" s="97"/>
      <c r="E500" s="87"/>
    </row>
    <row r="501" spans="1:5" ht="14.25">
      <c r="A501" s="145"/>
      <c r="B501" s="87"/>
      <c r="C501" s="87"/>
      <c r="D501" s="97"/>
      <c r="E501" s="87"/>
    </row>
    <row r="502" spans="1:5" ht="14.25">
      <c r="A502" s="145"/>
      <c r="B502" s="87"/>
      <c r="C502" s="87"/>
      <c r="D502" s="97"/>
      <c r="E502" s="87"/>
    </row>
    <row r="503" spans="1:5" ht="14.25">
      <c r="A503" s="145"/>
      <c r="B503" s="87"/>
      <c r="C503" s="87"/>
      <c r="D503" s="97"/>
      <c r="E503" s="87"/>
    </row>
    <row r="504" spans="1:5" ht="14.25">
      <c r="A504" s="145"/>
      <c r="B504" s="87"/>
      <c r="C504" s="87"/>
      <c r="D504" s="97"/>
      <c r="E504" s="87"/>
    </row>
    <row r="505" spans="1:5" ht="14.25">
      <c r="A505" s="145"/>
      <c r="B505" s="87"/>
      <c r="C505" s="87"/>
      <c r="D505" s="97"/>
      <c r="E505" s="87"/>
    </row>
    <row r="506" spans="1:5" ht="14.25">
      <c r="A506" s="145"/>
      <c r="B506" s="87"/>
      <c r="C506" s="87"/>
      <c r="D506" s="97"/>
      <c r="E506" s="87"/>
    </row>
    <row r="507" spans="1:5" ht="14.25">
      <c r="A507" s="145"/>
      <c r="B507" s="87"/>
      <c r="C507" s="87"/>
      <c r="D507" s="97"/>
      <c r="E507" s="87"/>
    </row>
    <row r="508" spans="1:5" ht="14.25">
      <c r="A508" s="145"/>
      <c r="B508" s="87"/>
      <c r="C508" s="87"/>
      <c r="D508" s="97"/>
      <c r="E508" s="87"/>
    </row>
    <row r="509" spans="1:5" ht="14.25">
      <c r="A509" s="145"/>
      <c r="B509" s="87"/>
      <c r="C509" s="87"/>
      <c r="D509" s="97"/>
      <c r="E509" s="87"/>
    </row>
    <row r="510" spans="1:5" ht="14.25">
      <c r="A510" s="145"/>
      <c r="B510" s="87"/>
      <c r="C510" s="87"/>
      <c r="D510" s="97"/>
      <c r="E510" s="87"/>
    </row>
    <row r="511" spans="1:5" ht="14.25">
      <c r="A511" s="145"/>
      <c r="B511" s="87"/>
      <c r="C511" s="87"/>
      <c r="D511" s="97"/>
      <c r="E511" s="87"/>
    </row>
    <row r="512" spans="1:5" ht="14.25">
      <c r="A512" s="145"/>
      <c r="B512" s="87"/>
      <c r="C512" s="87"/>
      <c r="D512" s="97"/>
      <c r="E512" s="87"/>
    </row>
    <row r="513" spans="1:5" ht="14.25">
      <c r="A513" s="145"/>
      <c r="B513" s="87"/>
      <c r="C513" s="87"/>
      <c r="D513" s="97"/>
      <c r="E513" s="87"/>
    </row>
    <row r="514" spans="1:5" ht="14.25">
      <c r="A514" s="145"/>
      <c r="B514" s="87"/>
      <c r="C514" s="87"/>
      <c r="D514" s="97"/>
      <c r="E514" s="87"/>
    </row>
    <row r="515" spans="1:5" ht="14.25">
      <c r="A515" s="145"/>
      <c r="B515" s="87"/>
      <c r="C515" s="87"/>
      <c r="D515" s="97"/>
      <c r="E515" s="87"/>
    </row>
    <row r="516" spans="1:5" ht="14.25">
      <c r="A516" s="145"/>
      <c r="B516" s="87"/>
      <c r="C516" s="87"/>
      <c r="D516" s="97"/>
      <c r="E516" s="87"/>
    </row>
    <row r="517" spans="1:5" ht="14.25">
      <c r="A517" s="145"/>
      <c r="B517" s="87"/>
      <c r="C517" s="87"/>
      <c r="D517" s="97"/>
      <c r="E517" s="87"/>
    </row>
    <row r="518" spans="1:5" ht="14.25">
      <c r="A518" s="145"/>
      <c r="B518" s="87"/>
      <c r="C518" s="87"/>
      <c r="D518" s="97"/>
      <c r="E518" s="87"/>
    </row>
    <row r="519" spans="1:5" ht="14.25">
      <c r="A519" s="145"/>
      <c r="B519" s="87"/>
      <c r="C519" s="87"/>
      <c r="D519" s="97"/>
      <c r="E519" s="87"/>
    </row>
    <row r="520" spans="1:5" ht="14.25">
      <c r="A520" s="145"/>
      <c r="B520" s="87"/>
      <c r="C520" s="87"/>
      <c r="D520" s="97"/>
      <c r="E520" s="87"/>
    </row>
    <row r="521" spans="1:5" ht="14.25">
      <c r="A521" s="145"/>
      <c r="B521" s="87"/>
      <c r="C521" s="87"/>
      <c r="D521" s="97"/>
      <c r="E521" s="87"/>
    </row>
    <row r="522" spans="1:5" ht="14.25">
      <c r="A522" s="145"/>
      <c r="B522" s="87"/>
      <c r="C522" s="87"/>
      <c r="D522" s="97"/>
      <c r="E522" s="87"/>
    </row>
    <row r="523" spans="1:5" ht="14.25">
      <c r="A523" s="145"/>
      <c r="B523" s="87"/>
      <c r="C523" s="87"/>
      <c r="D523" s="97"/>
      <c r="E523" s="87"/>
    </row>
    <row r="524" spans="1:5" ht="14.25">
      <c r="A524" s="145"/>
      <c r="B524" s="87"/>
      <c r="C524" s="87"/>
      <c r="D524" s="97"/>
      <c r="E524" s="87"/>
    </row>
    <row r="525" spans="1:5" ht="14.25">
      <c r="A525" s="145"/>
      <c r="B525" s="87"/>
      <c r="C525" s="87"/>
      <c r="D525" s="97"/>
      <c r="E525" s="87"/>
    </row>
    <row r="526" spans="1:5" ht="14.25">
      <c r="A526" s="145"/>
      <c r="B526" s="87"/>
      <c r="C526" s="87"/>
      <c r="D526" s="97"/>
      <c r="E526" s="87"/>
    </row>
    <row r="527" spans="1:5" ht="14.25">
      <c r="A527" s="145"/>
      <c r="B527" s="87"/>
      <c r="C527" s="87"/>
      <c r="D527" s="97"/>
      <c r="E527" s="87"/>
    </row>
    <row r="528" spans="1:5" ht="14.25">
      <c r="A528" s="145"/>
      <c r="B528" s="87"/>
      <c r="C528" s="87"/>
      <c r="D528" s="97"/>
      <c r="E528" s="87"/>
    </row>
    <row r="529" spans="1:5" ht="14.25">
      <c r="A529" s="145"/>
      <c r="B529" s="87"/>
      <c r="C529" s="87"/>
      <c r="D529" s="97"/>
      <c r="E529" s="87"/>
    </row>
    <row r="530" spans="1:5" ht="14.25">
      <c r="A530" s="145"/>
      <c r="B530" s="87"/>
      <c r="C530" s="87"/>
      <c r="D530" s="97"/>
      <c r="E530" s="87"/>
    </row>
    <row r="531" spans="1:5" ht="14.25">
      <c r="A531" s="145"/>
      <c r="B531" s="87"/>
      <c r="C531" s="87"/>
      <c r="D531" s="97"/>
      <c r="E531" s="87"/>
    </row>
    <row r="532" spans="1:5" ht="14.25">
      <c r="A532" s="145"/>
      <c r="B532" s="87"/>
      <c r="C532" s="87"/>
      <c r="D532" s="97"/>
      <c r="E532" s="87"/>
    </row>
    <row r="533" spans="1:5" ht="14.25">
      <c r="A533" s="145"/>
      <c r="B533" s="87"/>
      <c r="C533" s="87"/>
      <c r="D533" s="97"/>
      <c r="E533" s="87"/>
    </row>
    <row r="534" spans="1:5" ht="14.25">
      <c r="A534" s="145"/>
      <c r="B534" s="87"/>
      <c r="C534" s="87"/>
      <c r="D534" s="97"/>
      <c r="E534" s="87"/>
    </row>
    <row r="535" spans="1:5" ht="14.25">
      <c r="A535" s="145"/>
      <c r="B535" s="87"/>
      <c r="C535" s="87"/>
      <c r="D535" s="97"/>
      <c r="E535" s="87"/>
    </row>
    <row r="536" spans="1:5" ht="14.25">
      <c r="A536" s="145"/>
      <c r="B536" s="87"/>
      <c r="C536" s="87"/>
      <c r="D536" s="97"/>
      <c r="E536" s="87"/>
    </row>
    <row r="537" spans="1:5" ht="14.25">
      <c r="A537" s="145"/>
      <c r="B537" s="87"/>
      <c r="C537" s="87"/>
      <c r="D537" s="97"/>
      <c r="E537" s="87"/>
    </row>
    <row r="538" spans="1:5" ht="14.25">
      <c r="A538" s="145"/>
      <c r="B538" s="87"/>
      <c r="C538" s="87"/>
      <c r="D538" s="97"/>
      <c r="E538" s="87"/>
    </row>
    <row r="539" spans="1:5" ht="14.25">
      <c r="A539" s="145"/>
      <c r="B539" s="87"/>
      <c r="C539" s="87"/>
      <c r="D539" s="97"/>
      <c r="E539" s="87"/>
    </row>
    <row r="540" spans="1:5" ht="14.25">
      <c r="A540" s="145"/>
      <c r="B540" s="87"/>
      <c r="C540" s="87"/>
      <c r="D540" s="97"/>
      <c r="E540" s="87"/>
    </row>
    <row r="541" spans="1:5" ht="14.25">
      <c r="A541" s="145"/>
      <c r="B541" s="87"/>
      <c r="C541" s="87"/>
      <c r="D541" s="97"/>
      <c r="E541" s="87"/>
    </row>
    <row r="542" spans="1:5" ht="14.25">
      <c r="A542" s="145"/>
      <c r="B542" s="87"/>
      <c r="C542" s="87"/>
      <c r="D542" s="97"/>
      <c r="E542" s="87"/>
    </row>
    <row r="543" spans="1:5" ht="14.25">
      <c r="A543" s="145"/>
      <c r="B543" s="87"/>
      <c r="C543" s="87"/>
      <c r="D543" s="97"/>
      <c r="E543" s="87"/>
    </row>
    <row r="544" spans="1:5" ht="14.25">
      <c r="A544" s="145"/>
      <c r="B544" s="87"/>
      <c r="C544" s="87"/>
      <c r="D544" s="97"/>
      <c r="E544" s="87"/>
    </row>
    <row r="545" spans="1:5" ht="14.25">
      <c r="A545" s="145"/>
      <c r="B545" s="87"/>
      <c r="C545" s="87"/>
      <c r="D545" s="97"/>
      <c r="E545" s="87"/>
    </row>
    <row r="546" spans="1:5" ht="14.25">
      <c r="A546" s="145"/>
      <c r="B546" s="87"/>
      <c r="C546" s="87"/>
      <c r="D546" s="97"/>
      <c r="E546" s="87"/>
    </row>
    <row r="547" spans="1:5" ht="14.25">
      <c r="A547" s="145"/>
      <c r="B547" s="87"/>
      <c r="C547" s="87"/>
      <c r="D547" s="97"/>
      <c r="E547" s="87"/>
    </row>
    <row r="548" spans="1:5" ht="14.25">
      <c r="A548" s="145"/>
      <c r="B548" s="87"/>
      <c r="C548" s="87"/>
      <c r="D548" s="97"/>
      <c r="E548" s="87"/>
    </row>
    <row r="549" spans="1:5" ht="14.25">
      <c r="A549" s="145"/>
      <c r="B549" s="87"/>
      <c r="C549" s="87"/>
      <c r="D549" s="97"/>
      <c r="E549" s="87"/>
    </row>
    <row r="550" spans="1:5" ht="14.25">
      <c r="A550" s="145"/>
      <c r="B550" s="87"/>
      <c r="C550" s="87"/>
      <c r="D550" s="97"/>
      <c r="E550" s="87"/>
    </row>
    <row r="551" spans="1:5" ht="14.25">
      <c r="A551" s="145"/>
      <c r="B551" s="87"/>
      <c r="C551" s="87"/>
      <c r="D551" s="97"/>
      <c r="E551" s="87"/>
    </row>
    <row r="552" spans="1:5" ht="14.25">
      <c r="A552" s="145"/>
      <c r="B552" s="87"/>
      <c r="C552" s="87"/>
      <c r="D552" s="97"/>
      <c r="E552" s="87"/>
    </row>
    <row r="553" spans="1:5" ht="14.25">
      <c r="A553" s="145"/>
      <c r="B553" s="87"/>
      <c r="C553" s="87"/>
      <c r="D553" s="97"/>
      <c r="E553" s="87"/>
    </row>
    <row r="554" spans="1:5" ht="14.25">
      <c r="A554" s="145"/>
      <c r="B554" s="87"/>
      <c r="C554" s="87"/>
      <c r="D554" s="97"/>
      <c r="E554" s="87"/>
    </row>
    <row r="555" spans="1:5" ht="14.25">
      <c r="A555" s="145"/>
      <c r="B555" s="87"/>
      <c r="C555" s="87"/>
      <c r="D555" s="97"/>
      <c r="E555" s="87"/>
    </row>
    <row r="556" spans="1:5" ht="14.25">
      <c r="A556" s="145"/>
      <c r="B556" s="87"/>
      <c r="C556" s="87"/>
      <c r="D556" s="97"/>
      <c r="E556" s="87"/>
    </row>
    <row r="557" spans="1:5" ht="14.25">
      <c r="A557" s="145"/>
      <c r="B557" s="87"/>
      <c r="C557" s="87"/>
      <c r="D557" s="97"/>
      <c r="E557" s="87"/>
    </row>
    <row r="558" spans="1:5" ht="14.25">
      <c r="A558" s="145"/>
      <c r="B558" s="87"/>
      <c r="C558" s="87"/>
      <c r="D558" s="97"/>
      <c r="E558" s="87"/>
    </row>
    <row r="559" spans="1:5" ht="14.25">
      <c r="A559" s="145"/>
      <c r="B559" s="87"/>
      <c r="C559" s="87"/>
      <c r="D559" s="97"/>
      <c r="E559" s="87"/>
    </row>
    <row r="560" spans="1:5" ht="14.25">
      <c r="A560" s="145"/>
      <c r="B560" s="87"/>
      <c r="C560" s="87"/>
      <c r="D560" s="97"/>
      <c r="E560" s="87"/>
    </row>
    <row r="561" spans="1:5" ht="14.25">
      <c r="A561" s="145"/>
      <c r="B561" s="87"/>
      <c r="C561" s="87"/>
      <c r="D561" s="97"/>
      <c r="E561" s="87"/>
    </row>
    <row r="562" spans="1:5" ht="14.25">
      <c r="A562" s="145"/>
      <c r="B562" s="87"/>
      <c r="C562" s="87"/>
      <c r="D562" s="97"/>
      <c r="E562" s="87"/>
    </row>
    <row r="563" spans="1:5" ht="14.25">
      <c r="A563" s="145"/>
      <c r="B563" s="87"/>
      <c r="C563" s="87"/>
      <c r="D563" s="97"/>
      <c r="E563" s="87"/>
    </row>
    <row r="564" spans="1:5" ht="14.25">
      <c r="A564" s="145"/>
      <c r="B564" s="87"/>
      <c r="C564" s="87"/>
      <c r="D564" s="97"/>
      <c r="E564" s="87"/>
    </row>
    <row r="565" spans="1:5" ht="14.25">
      <c r="A565" s="145"/>
      <c r="B565" s="87"/>
      <c r="C565" s="87"/>
      <c r="D565" s="97"/>
      <c r="E565" s="87"/>
    </row>
    <row r="566" spans="1:5" ht="14.25">
      <c r="A566" s="145"/>
      <c r="B566" s="87"/>
      <c r="C566" s="87"/>
      <c r="D566" s="97"/>
      <c r="E566" s="87"/>
    </row>
    <row r="567" spans="1:5" ht="14.25">
      <c r="A567" s="145"/>
      <c r="B567" s="87"/>
      <c r="C567" s="87"/>
      <c r="D567" s="97"/>
      <c r="E567" s="87"/>
    </row>
    <row r="568" spans="1:5" ht="14.25">
      <c r="A568" s="145"/>
      <c r="B568" s="87"/>
      <c r="C568" s="87"/>
      <c r="D568" s="97"/>
      <c r="E568" s="87"/>
    </row>
    <row r="569" spans="1:5" ht="14.25">
      <c r="A569" s="145"/>
      <c r="B569" s="87"/>
      <c r="C569" s="87"/>
      <c r="D569" s="97"/>
      <c r="E569" s="87"/>
    </row>
    <row r="570" spans="1:5" ht="14.25">
      <c r="A570" s="145"/>
      <c r="B570" s="87"/>
      <c r="C570" s="87"/>
      <c r="D570" s="97"/>
      <c r="E570" s="87"/>
    </row>
    <row r="571" spans="1:5" ht="14.25">
      <c r="A571" s="145"/>
      <c r="B571" s="87"/>
      <c r="C571" s="87"/>
      <c r="D571" s="97"/>
      <c r="E571" s="87"/>
    </row>
    <row r="572" spans="1:5" ht="14.25">
      <c r="A572" s="145"/>
      <c r="B572" s="87"/>
      <c r="C572" s="87"/>
      <c r="D572" s="97"/>
      <c r="E572" s="87"/>
    </row>
    <row r="573" spans="1:5" ht="14.25">
      <c r="A573" s="145"/>
      <c r="B573" s="87"/>
      <c r="C573" s="87"/>
      <c r="D573" s="97"/>
      <c r="E573" s="87"/>
    </row>
    <row r="574" spans="1:5" ht="14.25">
      <c r="A574" s="145"/>
      <c r="B574" s="87"/>
      <c r="C574" s="87"/>
      <c r="D574" s="97"/>
      <c r="E574" s="87"/>
    </row>
    <row r="575" spans="1:5" ht="14.25">
      <c r="A575" s="145"/>
      <c r="B575" s="87"/>
      <c r="C575" s="87"/>
      <c r="D575" s="97"/>
      <c r="E575" s="87"/>
    </row>
    <row r="576" spans="1:5" ht="14.25">
      <c r="A576" s="145"/>
      <c r="B576" s="87"/>
      <c r="C576" s="87"/>
      <c r="D576" s="97"/>
      <c r="E576" s="87"/>
    </row>
    <row r="577" spans="1:5" ht="14.25">
      <c r="A577" s="145"/>
      <c r="B577" s="87"/>
      <c r="C577" s="87"/>
      <c r="D577" s="97"/>
      <c r="E577" s="87"/>
    </row>
    <row r="578" spans="1:5" ht="14.25">
      <c r="A578" s="145"/>
      <c r="B578" s="87"/>
      <c r="C578" s="87"/>
      <c r="D578" s="97"/>
      <c r="E578" s="87"/>
    </row>
    <row r="579" spans="1:5" ht="14.25">
      <c r="A579" s="145"/>
      <c r="B579" s="87"/>
      <c r="C579" s="87"/>
      <c r="D579" s="97"/>
      <c r="E579" s="87"/>
    </row>
    <row r="580" spans="1:5" ht="14.25">
      <c r="A580" s="145"/>
      <c r="B580" s="87"/>
      <c r="C580" s="87"/>
      <c r="D580" s="97"/>
      <c r="E580" s="87"/>
    </row>
    <row r="581" spans="1:5" ht="14.25">
      <c r="A581" s="145"/>
      <c r="B581" s="87"/>
      <c r="C581" s="87"/>
      <c r="D581" s="97"/>
      <c r="E581" s="87"/>
    </row>
    <row r="582" spans="1:5" ht="14.25">
      <c r="A582" s="145"/>
      <c r="B582" s="87"/>
      <c r="C582" s="87"/>
      <c r="D582" s="97"/>
      <c r="E582" s="87"/>
    </row>
    <row r="583" spans="1:5" ht="14.25">
      <c r="A583" s="145"/>
      <c r="B583" s="87"/>
      <c r="C583" s="87"/>
      <c r="D583" s="97"/>
      <c r="E583" s="87"/>
    </row>
    <row r="584" spans="1:5" ht="14.25">
      <c r="A584" s="145"/>
      <c r="B584" s="87"/>
      <c r="C584" s="87"/>
      <c r="D584" s="97"/>
      <c r="E584" s="87"/>
    </row>
    <row r="585" spans="1:5" ht="14.25">
      <c r="A585" s="145"/>
      <c r="B585" s="87"/>
      <c r="C585" s="87"/>
      <c r="D585" s="97"/>
      <c r="E585" s="87"/>
    </row>
    <row r="586" spans="1:5" ht="14.25">
      <c r="A586" s="145"/>
      <c r="B586" s="87"/>
      <c r="C586" s="87"/>
      <c r="D586" s="97"/>
      <c r="E586" s="87"/>
    </row>
    <row r="587" spans="1:5" ht="14.25">
      <c r="A587" s="145"/>
      <c r="B587" s="87"/>
      <c r="C587" s="87"/>
      <c r="D587" s="97"/>
      <c r="E587" s="87"/>
    </row>
    <row r="588" spans="1:5" ht="14.25">
      <c r="A588" s="145"/>
      <c r="B588" s="87"/>
      <c r="C588" s="87"/>
      <c r="D588" s="97"/>
      <c r="E588" s="87"/>
    </row>
    <row r="589" spans="1:5" ht="14.25">
      <c r="A589" s="145"/>
      <c r="B589" s="87"/>
      <c r="C589" s="87"/>
      <c r="D589" s="97"/>
      <c r="E589" s="87"/>
    </row>
    <row r="590" spans="1:5" ht="14.25">
      <c r="A590" s="145"/>
      <c r="B590" s="87"/>
      <c r="C590" s="87"/>
      <c r="D590" s="97"/>
      <c r="E590" s="87"/>
    </row>
    <row r="591" spans="1:5" ht="14.25">
      <c r="A591" s="145"/>
      <c r="B591" s="87"/>
      <c r="C591" s="87"/>
      <c r="D591" s="97"/>
      <c r="E591" s="87"/>
    </row>
    <row r="592" spans="1:5" ht="14.25">
      <c r="A592" s="145"/>
      <c r="B592" s="87"/>
      <c r="C592" s="87"/>
      <c r="D592" s="97"/>
      <c r="E592" s="87"/>
    </row>
    <row r="593" spans="1:5" ht="14.25">
      <c r="A593" s="145"/>
      <c r="B593" s="87"/>
      <c r="C593" s="87"/>
      <c r="D593" s="97"/>
      <c r="E593" s="87"/>
    </row>
    <row r="594" spans="1:5" ht="14.25">
      <c r="A594" s="145"/>
      <c r="B594" s="87"/>
      <c r="C594" s="87"/>
      <c r="D594" s="97"/>
      <c r="E594" s="87"/>
    </row>
    <row r="595" spans="1:5" ht="14.25">
      <c r="A595" s="145"/>
      <c r="B595" s="87"/>
      <c r="C595" s="87"/>
      <c r="D595" s="97"/>
      <c r="E595" s="87"/>
    </row>
    <row r="596" spans="1:5" ht="14.25">
      <c r="A596" s="145"/>
      <c r="B596" s="87"/>
      <c r="C596" s="87"/>
      <c r="D596" s="97"/>
      <c r="E596" s="87"/>
    </row>
    <row r="597" spans="1:5" ht="14.25">
      <c r="A597" s="145"/>
      <c r="B597" s="87"/>
      <c r="C597" s="87"/>
      <c r="D597" s="97"/>
      <c r="E597" s="87"/>
    </row>
    <row r="598" spans="1:5" ht="14.25">
      <c r="A598" s="145"/>
      <c r="B598" s="87"/>
      <c r="C598" s="87"/>
      <c r="D598" s="97"/>
      <c r="E598" s="87"/>
    </row>
    <row r="599" spans="1:5" ht="14.25">
      <c r="A599" s="145"/>
      <c r="B599" s="87"/>
      <c r="C599" s="87"/>
      <c r="D599" s="97"/>
      <c r="E599" s="87"/>
    </row>
    <row r="600" spans="1:5" ht="14.25">
      <c r="A600" s="145"/>
      <c r="B600" s="87"/>
      <c r="C600" s="87"/>
      <c r="D600" s="97"/>
      <c r="E600" s="87"/>
    </row>
    <row r="601" spans="1:5" ht="14.25">
      <c r="A601" s="145"/>
      <c r="B601" s="87"/>
      <c r="C601" s="87"/>
      <c r="D601" s="97"/>
      <c r="E601" s="87"/>
    </row>
    <row r="602" spans="1:5" ht="14.25">
      <c r="A602" s="145"/>
      <c r="B602" s="87"/>
      <c r="C602" s="87"/>
      <c r="D602" s="97"/>
      <c r="E602" s="87"/>
    </row>
    <row r="603" spans="1:5" ht="14.25">
      <c r="A603" s="145"/>
      <c r="B603" s="87"/>
      <c r="C603" s="87"/>
      <c r="D603" s="97"/>
      <c r="E603" s="87"/>
    </row>
    <row r="604" spans="1:5" ht="14.25">
      <c r="A604" s="145"/>
      <c r="B604" s="87"/>
      <c r="C604" s="87"/>
      <c r="D604" s="97"/>
      <c r="E604" s="87"/>
    </row>
    <row r="605" spans="1:5" ht="14.25">
      <c r="A605" s="145"/>
      <c r="B605" s="87"/>
      <c r="C605" s="87"/>
      <c r="D605" s="97"/>
      <c r="E605" s="87"/>
    </row>
    <row r="606" spans="1:5" ht="14.25">
      <c r="A606" s="145"/>
      <c r="B606" s="87"/>
      <c r="C606" s="87"/>
      <c r="D606" s="97"/>
      <c r="E606" s="87"/>
    </row>
    <row r="607" spans="1:5" ht="14.25">
      <c r="A607" s="145"/>
      <c r="B607" s="87"/>
      <c r="C607" s="87"/>
      <c r="D607" s="97"/>
      <c r="E607" s="87"/>
    </row>
    <row r="608" spans="1:5" ht="14.25">
      <c r="A608" s="145"/>
      <c r="B608" s="87"/>
      <c r="C608" s="87"/>
      <c r="D608" s="97"/>
      <c r="E608" s="87"/>
    </row>
    <row r="609" spans="1:5" ht="14.25">
      <c r="A609" s="145"/>
      <c r="B609" s="87"/>
      <c r="C609" s="87"/>
      <c r="D609" s="97"/>
      <c r="E609" s="87"/>
    </row>
    <row r="610" spans="1:5" ht="14.25">
      <c r="A610" s="145"/>
      <c r="B610" s="87"/>
      <c r="C610" s="87"/>
      <c r="D610" s="97"/>
      <c r="E610" s="87"/>
    </row>
    <row r="611" spans="1:5" ht="14.25">
      <c r="A611" s="145"/>
      <c r="B611" s="87"/>
      <c r="C611" s="87"/>
      <c r="D611" s="97"/>
      <c r="E611" s="87"/>
    </row>
    <row r="612" spans="1:5" ht="14.25">
      <c r="A612" s="145"/>
      <c r="B612" s="87"/>
      <c r="C612" s="87"/>
      <c r="D612" s="97"/>
      <c r="E612" s="87"/>
    </row>
    <row r="613" spans="1:5" ht="14.25">
      <c r="A613" s="145"/>
      <c r="B613" s="87"/>
      <c r="C613" s="87"/>
      <c r="D613" s="97"/>
      <c r="E613" s="87"/>
    </row>
    <row r="614" spans="1:5" ht="14.25">
      <c r="A614" s="145"/>
      <c r="B614" s="87"/>
      <c r="C614" s="87"/>
      <c r="D614" s="97"/>
      <c r="E614" s="87"/>
    </row>
    <row r="615" spans="1:5" ht="14.25">
      <c r="A615" s="145"/>
      <c r="B615" s="87"/>
      <c r="C615" s="87"/>
      <c r="D615" s="97"/>
      <c r="E615" s="87"/>
    </row>
    <row r="616" spans="1:5" ht="14.25">
      <c r="A616" s="145"/>
      <c r="B616" s="87"/>
      <c r="C616" s="87"/>
      <c r="D616" s="97"/>
      <c r="E616" s="87"/>
    </row>
    <row r="617" spans="1:5" ht="14.25">
      <c r="A617" s="145"/>
      <c r="B617" s="87"/>
      <c r="C617" s="87"/>
      <c r="D617" s="97"/>
      <c r="E617" s="87"/>
    </row>
    <row r="618" spans="1:5" ht="14.25">
      <c r="A618" s="145"/>
      <c r="B618" s="87"/>
      <c r="C618" s="87"/>
      <c r="D618" s="97"/>
      <c r="E618" s="87"/>
    </row>
    <row r="619" spans="1:5" ht="14.25">
      <c r="A619" s="145"/>
      <c r="B619" s="87"/>
      <c r="C619" s="87"/>
      <c r="D619" s="97"/>
      <c r="E619" s="87"/>
    </row>
    <row r="620" spans="1:5" ht="14.25">
      <c r="A620" s="145"/>
      <c r="B620" s="87"/>
      <c r="C620" s="87"/>
      <c r="D620" s="97"/>
      <c r="E620" s="87"/>
    </row>
    <row r="621" spans="1:5" ht="14.25">
      <c r="A621" s="145"/>
      <c r="B621" s="87"/>
      <c r="C621" s="87"/>
      <c r="D621" s="97"/>
      <c r="E621" s="87"/>
    </row>
    <row r="622" spans="1:5" ht="14.25">
      <c r="A622" s="145"/>
      <c r="B622" s="87"/>
      <c r="C622" s="87"/>
      <c r="D622" s="97"/>
      <c r="E622" s="87"/>
    </row>
    <row r="623" spans="1:5" ht="14.25">
      <c r="A623" s="145"/>
      <c r="B623" s="87"/>
      <c r="C623" s="87"/>
      <c r="D623" s="97"/>
      <c r="E623" s="87"/>
    </row>
    <row r="624" spans="1:5" ht="14.25">
      <c r="A624" s="145"/>
      <c r="B624" s="87"/>
      <c r="C624" s="87"/>
      <c r="D624" s="97"/>
      <c r="E624" s="87"/>
    </row>
    <row r="625" spans="1:5" ht="14.25">
      <c r="A625" s="145"/>
      <c r="B625" s="87"/>
      <c r="C625" s="87"/>
      <c r="D625" s="97"/>
      <c r="E625" s="87"/>
    </row>
    <row r="626" spans="1:5" ht="14.25">
      <c r="A626" s="145"/>
      <c r="B626" s="87"/>
      <c r="C626" s="87"/>
      <c r="D626" s="97"/>
      <c r="E626" s="87"/>
    </row>
    <row r="627" spans="1:5" ht="14.25">
      <c r="A627" s="145"/>
      <c r="B627" s="87"/>
      <c r="C627" s="87"/>
      <c r="D627" s="97"/>
      <c r="E627" s="87"/>
    </row>
    <row r="628" spans="1:5" ht="14.25">
      <c r="A628" s="145"/>
      <c r="B628" s="87"/>
      <c r="C628" s="87"/>
      <c r="D628" s="97"/>
      <c r="E628" s="87"/>
    </row>
    <row r="629" spans="1:5" ht="14.25">
      <c r="A629" s="145"/>
      <c r="B629" s="87"/>
      <c r="C629" s="87"/>
      <c r="D629" s="97"/>
      <c r="E629" s="87"/>
    </row>
    <row r="630" spans="1:5" ht="14.25">
      <c r="A630" s="145"/>
      <c r="B630" s="87"/>
      <c r="C630" s="87"/>
      <c r="D630" s="97"/>
      <c r="E630" s="87"/>
    </row>
    <row r="631" spans="1:5" ht="14.25">
      <c r="A631" s="145"/>
      <c r="B631" s="87"/>
      <c r="C631" s="87"/>
      <c r="D631" s="97"/>
      <c r="E631" s="87"/>
    </row>
    <row r="632" spans="1:5" ht="14.25">
      <c r="A632" s="145"/>
      <c r="B632" s="87"/>
      <c r="C632" s="87"/>
      <c r="D632" s="97"/>
      <c r="E632" s="87"/>
    </row>
    <row r="633" spans="1:5" ht="14.25">
      <c r="A633" s="145"/>
      <c r="B633" s="87"/>
      <c r="C633" s="87"/>
      <c r="D633" s="97"/>
      <c r="E633" s="87"/>
    </row>
    <row r="634" spans="1:5" ht="14.25">
      <c r="A634" s="145"/>
      <c r="B634" s="87"/>
      <c r="C634" s="87"/>
      <c r="D634" s="97"/>
      <c r="E634" s="87"/>
    </row>
    <row r="635" spans="1:5" ht="14.25">
      <c r="A635" s="145"/>
      <c r="B635" s="87"/>
      <c r="C635" s="87"/>
      <c r="D635" s="97"/>
      <c r="E635" s="87"/>
    </row>
    <row r="636" spans="1:5" ht="14.25">
      <c r="A636" s="145"/>
      <c r="B636" s="87"/>
      <c r="C636" s="87"/>
      <c r="D636" s="97"/>
      <c r="E636" s="87"/>
    </row>
    <row r="637" spans="1:5" ht="14.25">
      <c r="A637" s="145"/>
      <c r="B637" s="87"/>
      <c r="C637" s="87"/>
      <c r="D637" s="97"/>
      <c r="E637" s="87"/>
    </row>
    <row r="638" spans="1:5" ht="14.25">
      <c r="A638" s="145"/>
      <c r="B638" s="87"/>
      <c r="C638" s="87"/>
      <c r="D638" s="97"/>
      <c r="E638" s="87"/>
    </row>
    <row r="639" spans="1:5" ht="14.25">
      <c r="A639" s="145"/>
      <c r="B639" s="87"/>
      <c r="C639" s="87"/>
      <c r="D639" s="97"/>
      <c r="E639" s="87"/>
    </row>
    <row r="640" spans="1:5" ht="14.25">
      <c r="A640" s="145"/>
      <c r="B640" s="87"/>
      <c r="C640" s="87"/>
      <c r="D640" s="97"/>
      <c r="E640" s="87"/>
    </row>
    <row r="641" spans="1:5" ht="14.25">
      <c r="A641" s="145"/>
      <c r="B641" s="87"/>
      <c r="C641" s="87"/>
      <c r="D641" s="97"/>
      <c r="E641" s="87"/>
    </row>
    <row r="642" spans="1:5" ht="14.25">
      <c r="A642" s="145"/>
      <c r="B642" s="87"/>
      <c r="C642" s="87"/>
      <c r="D642" s="97"/>
      <c r="E642" s="87"/>
    </row>
    <row r="643" spans="1:5" ht="14.25">
      <c r="A643" s="145"/>
      <c r="B643" s="87"/>
      <c r="C643" s="87"/>
      <c r="D643" s="97"/>
      <c r="E643" s="87"/>
    </row>
    <row r="644" spans="1:5" ht="14.25">
      <c r="A644" s="145"/>
      <c r="B644" s="87"/>
      <c r="C644" s="87"/>
      <c r="D644" s="97"/>
      <c r="E644" s="87"/>
    </row>
    <row r="645" spans="1:5" ht="14.25">
      <c r="A645" s="145"/>
      <c r="B645" s="87"/>
      <c r="C645" s="87"/>
      <c r="D645" s="97"/>
      <c r="E645" s="87"/>
    </row>
    <row r="646" spans="1:5" ht="14.25">
      <c r="A646" s="145"/>
      <c r="B646" s="87"/>
      <c r="C646" s="87"/>
      <c r="D646" s="97"/>
      <c r="E646" s="87"/>
    </row>
    <row r="647" spans="1:5" ht="14.25">
      <c r="A647" s="145"/>
      <c r="B647" s="87"/>
      <c r="C647" s="87"/>
      <c r="D647" s="97"/>
      <c r="E647" s="87"/>
    </row>
    <row r="648" spans="1:5" ht="14.25">
      <c r="A648" s="145"/>
      <c r="B648" s="87"/>
      <c r="C648" s="87"/>
      <c r="D648" s="97"/>
      <c r="E648" s="87"/>
    </row>
    <row r="649" spans="1:5" ht="14.25">
      <c r="A649" s="145"/>
      <c r="B649" s="87"/>
      <c r="C649" s="87"/>
      <c r="D649" s="97"/>
      <c r="E649" s="87"/>
    </row>
    <row r="650" spans="1:5" ht="14.25">
      <c r="A650" s="145"/>
      <c r="B650" s="87"/>
      <c r="C650" s="87"/>
      <c r="D650" s="97"/>
      <c r="E650" s="87"/>
    </row>
    <row r="651" spans="1:5" ht="14.25">
      <c r="A651" s="145"/>
      <c r="B651" s="87"/>
      <c r="C651" s="87"/>
      <c r="D651" s="97"/>
      <c r="E651" s="87"/>
    </row>
    <row r="652" spans="1:5" ht="14.25">
      <c r="A652" s="145"/>
      <c r="B652" s="87"/>
      <c r="C652" s="87"/>
      <c r="D652" s="97"/>
      <c r="E652" s="87"/>
    </row>
    <row r="653" spans="1:5" ht="14.25">
      <c r="A653" s="145"/>
      <c r="B653" s="87"/>
      <c r="C653" s="87"/>
      <c r="D653" s="97"/>
      <c r="E653" s="87"/>
    </row>
    <row r="654" spans="1:5" ht="14.25">
      <c r="A654" s="145"/>
      <c r="B654" s="87"/>
      <c r="C654" s="87"/>
      <c r="D654" s="97"/>
      <c r="E654" s="87"/>
    </row>
    <row r="655" spans="1:5" ht="14.25">
      <c r="A655" s="145"/>
      <c r="B655" s="87"/>
      <c r="C655" s="87"/>
      <c r="D655" s="97"/>
      <c r="E655" s="87"/>
    </row>
    <row r="656" spans="1:5" ht="14.25">
      <c r="A656" s="145"/>
      <c r="B656" s="87"/>
      <c r="C656" s="87"/>
      <c r="D656" s="97"/>
      <c r="E656" s="87"/>
    </row>
    <row r="657" spans="1:5" ht="14.25">
      <c r="A657" s="145"/>
      <c r="B657" s="87"/>
      <c r="C657" s="87"/>
      <c r="D657" s="97"/>
      <c r="E657" s="87"/>
    </row>
    <row r="658" spans="1:5" ht="14.25">
      <c r="A658" s="145"/>
      <c r="B658" s="87"/>
      <c r="C658" s="87"/>
      <c r="D658" s="97"/>
      <c r="E658" s="87"/>
    </row>
    <row r="659" spans="1:5" ht="14.25">
      <c r="A659" s="145"/>
      <c r="B659" s="87"/>
      <c r="C659" s="87"/>
      <c r="D659" s="97"/>
      <c r="E659" s="87"/>
    </row>
    <row r="660" spans="1:5" ht="14.25">
      <c r="A660" s="145"/>
      <c r="B660" s="87"/>
      <c r="C660" s="87"/>
      <c r="D660" s="97"/>
      <c r="E660" s="87"/>
    </row>
    <row r="661" spans="1:5" ht="14.25">
      <c r="A661" s="145"/>
      <c r="B661" s="87"/>
      <c r="C661" s="87"/>
      <c r="D661" s="97"/>
      <c r="E661" s="87"/>
    </row>
    <row r="662" spans="1:5" ht="14.25">
      <c r="A662" s="145"/>
      <c r="B662" s="87"/>
      <c r="C662" s="87"/>
      <c r="D662" s="97"/>
      <c r="E662" s="87"/>
    </row>
    <row r="663" spans="1:5" ht="14.25">
      <c r="A663" s="145"/>
      <c r="B663" s="87"/>
      <c r="C663" s="87"/>
      <c r="D663" s="97"/>
      <c r="E663" s="87"/>
    </row>
    <row r="664" spans="1:5" ht="14.25">
      <c r="A664" s="145"/>
      <c r="B664" s="87"/>
      <c r="C664" s="87"/>
      <c r="D664" s="97"/>
      <c r="E664" s="87"/>
    </row>
    <row r="665" spans="1:5" ht="14.25">
      <c r="A665" s="145"/>
      <c r="B665" s="87"/>
      <c r="C665" s="87"/>
      <c r="D665" s="97"/>
      <c r="E665" s="87"/>
    </row>
    <row r="666" spans="1:5" ht="14.25">
      <c r="A666" s="145"/>
      <c r="B666" s="87"/>
      <c r="C666" s="87"/>
      <c r="D666" s="97"/>
      <c r="E666" s="87"/>
    </row>
    <row r="667" spans="1:5" ht="14.25">
      <c r="A667" s="145"/>
      <c r="B667" s="87"/>
      <c r="C667" s="87"/>
      <c r="D667" s="97"/>
      <c r="E667" s="87"/>
    </row>
    <row r="668" spans="1:5" ht="14.25">
      <c r="A668" s="145"/>
      <c r="B668" s="87"/>
      <c r="C668" s="87"/>
      <c r="D668" s="97"/>
      <c r="E668" s="87"/>
    </row>
    <row r="669" spans="1:5" ht="14.25">
      <c r="A669" s="145"/>
      <c r="B669" s="87"/>
      <c r="C669" s="87"/>
      <c r="D669" s="97"/>
      <c r="E669" s="87"/>
    </row>
    <row r="670" spans="1:5" ht="14.25">
      <c r="A670" s="145"/>
      <c r="B670" s="87"/>
      <c r="C670" s="87"/>
      <c r="D670" s="97"/>
      <c r="E670" s="87"/>
    </row>
    <row r="671" spans="1:5" ht="14.25">
      <c r="A671" s="145"/>
      <c r="B671" s="87"/>
      <c r="C671" s="87"/>
      <c r="D671" s="97"/>
      <c r="E671" s="87"/>
    </row>
    <row r="672" spans="1:5" ht="14.25">
      <c r="A672" s="145"/>
      <c r="B672" s="87"/>
      <c r="C672" s="87"/>
      <c r="D672" s="97"/>
      <c r="E672" s="87"/>
    </row>
    <row r="673" spans="1:5" ht="14.25">
      <c r="A673" s="145"/>
      <c r="B673" s="87"/>
      <c r="C673" s="87"/>
      <c r="D673" s="97"/>
      <c r="E673" s="87"/>
    </row>
    <row r="674" spans="1:5" ht="14.25">
      <c r="A674" s="145"/>
      <c r="B674" s="87"/>
      <c r="C674" s="87"/>
      <c r="D674" s="97"/>
      <c r="E674" s="87"/>
    </row>
    <row r="675" spans="1:5" ht="14.25">
      <c r="A675" s="145"/>
      <c r="B675" s="87"/>
      <c r="C675" s="87"/>
      <c r="D675" s="97"/>
      <c r="E675" s="87"/>
    </row>
    <row r="676" spans="1:5" ht="14.25">
      <c r="A676" s="145"/>
      <c r="B676" s="87"/>
      <c r="C676" s="87"/>
      <c r="D676" s="97"/>
      <c r="E676" s="87"/>
    </row>
    <row r="677" spans="1:5" ht="14.25">
      <c r="A677" s="145"/>
      <c r="B677" s="87"/>
      <c r="C677" s="87"/>
      <c r="D677" s="97"/>
      <c r="E677" s="87"/>
    </row>
    <row r="678" spans="1:5" ht="14.25">
      <c r="A678" s="145"/>
      <c r="B678" s="87"/>
      <c r="C678" s="87"/>
      <c r="D678" s="97"/>
      <c r="E678" s="87"/>
    </row>
    <row r="679" spans="1:5" ht="14.25">
      <c r="A679" s="145"/>
      <c r="B679" s="87"/>
      <c r="C679" s="87"/>
      <c r="D679" s="97"/>
      <c r="E679" s="87"/>
    </row>
    <row r="680" spans="1:5" ht="14.25">
      <c r="A680" s="145"/>
      <c r="B680" s="87"/>
      <c r="C680" s="87"/>
      <c r="D680" s="97"/>
      <c r="E680" s="87"/>
    </row>
    <row r="681" spans="1:5" ht="14.25">
      <c r="A681" s="145"/>
      <c r="B681" s="87"/>
      <c r="C681" s="87"/>
      <c r="D681" s="97"/>
      <c r="E681" s="87"/>
    </row>
    <row r="682" spans="1:5" ht="14.25">
      <c r="A682" s="145"/>
      <c r="B682" s="87"/>
      <c r="C682" s="87"/>
      <c r="D682" s="97"/>
      <c r="E682" s="87"/>
    </row>
    <row r="683" spans="1:5" ht="14.25">
      <c r="A683" s="145"/>
      <c r="B683" s="87"/>
      <c r="C683" s="87"/>
      <c r="D683" s="97"/>
      <c r="E683" s="87"/>
    </row>
    <row r="684" spans="1:5" ht="14.25">
      <c r="A684" s="145"/>
      <c r="B684" s="87"/>
      <c r="C684" s="87"/>
      <c r="D684" s="97"/>
      <c r="E684" s="87"/>
    </row>
    <row r="685" spans="1:5" ht="14.25">
      <c r="A685" s="145"/>
      <c r="B685" s="87"/>
      <c r="C685" s="87"/>
      <c r="D685" s="97"/>
      <c r="E685" s="87"/>
    </row>
    <row r="686" spans="1:5" ht="14.25">
      <c r="A686" s="145"/>
      <c r="B686" s="87"/>
      <c r="C686" s="87"/>
      <c r="D686" s="97"/>
      <c r="E686" s="87"/>
    </row>
    <row r="687" spans="1:5" ht="14.25">
      <c r="A687" s="145"/>
      <c r="B687" s="87"/>
      <c r="C687" s="87"/>
      <c r="D687" s="97"/>
      <c r="E687" s="87"/>
    </row>
    <row r="688" spans="1:5" ht="14.25">
      <c r="A688" s="145"/>
      <c r="B688" s="87"/>
      <c r="C688" s="87"/>
      <c r="D688" s="97"/>
      <c r="E688" s="87"/>
    </row>
    <row r="689" spans="1:5" ht="14.25">
      <c r="A689" s="145"/>
      <c r="B689" s="87"/>
      <c r="C689" s="87"/>
      <c r="D689" s="97"/>
      <c r="E689" s="87"/>
    </row>
    <row r="690" spans="1:5" ht="14.25">
      <c r="A690" s="145"/>
      <c r="B690" s="87"/>
      <c r="C690" s="87"/>
      <c r="D690" s="97"/>
      <c r="E690" s="87"/>
    </row>
    <row r="691" spans="1:5" ht="14.25">
      <c r="A691" s="145"/>
      <c r="B691" s="87"/>
      <c r="C691" s="87"/>
      <c r="D691" s="97"/>
      <c r="E691" s="87"/>
    </row>
    <row r="692" spans="1:5" ht="14.25">
      <c r="A692" s="145"/>
      <c r="B692" s="87"/>
      <c r="C692" s="87"/>
      <c r="D692" s="97"/>
      <c r="E692" s="87"/>
    </row>
    <row r="693" spans="1:5" ht="14.25">
      <c r="A693" s="145"/>
      <c r="B693" s="87"/>
      <c r="C693" s="87"/>
      <c r="D693" s="97"/>
      <c r="E693" s="87"/>
    </row>
    <row r="694" spans="1:5" ht="14.25">
      <c r="A694" s="145"/>
      <c r="B694" s="87"/>
      <c r="C694" s="87"/>
      <c r="D694" s="97"/>
      <c r="E694" s="87"/>
    </row>
    <row r="695" spans="1:5" ht="14.25">
      <c r="A695" s="145"/>
      <c r="B695" s="87"/>
      <c r="C695" s="87"/>
      <c r="D695" s="97"/>
      <c r="E695" s="87"/>
    </row>
    <row r="696" spans="1:5" ht="14.25">
      <c r="A696" s="145"/>
      <c r="B696" s="87"/>
      <c r="C696" s="87"/>
      <c r="D696" s="97"/>
      <c r="E696" s="87"/>
    </row>
    <row r="697" spans="1:5" ht="14.25">
      <c r="A697" s="145"/>
      <c r="B697" s="87"/>
      <c r="C697" s="87"/>
      <c r="D697" s="97"/>
      <c r="E697" s="87"/>
    </row>
    <row r="698" spans="1:5" ht="14.25">
      <c r="A698" s="145"/>
      <c r="B698" s="87"/>
      <c r="C698" s="87"/>
      <c r="D698" s="97"/>
      <c r="E698" s="87"/>
    </row>
    <row r="699" spans="1:5" ht="14.25">
      <c r="A699" s="145"/>
      <c r="B699" s="87"/>
      <c r="C699" s="87"/>
      <c r="D699" s="97"/>
      <c r="E699" s="87"/>
    </row>
    <row r="700" spans="1:5" ht="14.25">
      <c r="A700" s="145"/>
      <c r="B700" s="87"/>
      <c r="C700" s="87"/>
      <c r="D700" s="97"/>
      <c r="E700" s="87"/>
    </row>
    <row r="701" spans="1:5" ht="14.25">
      <c r="A701" s="145"/>
      <c r="B701" s="87"/>
      <c r="C701" s="87"/>
      <c r="D701" s="97"/>
      <c r="E701" s="87"/>
    </row>
    <row r="702" spans="1:5" ht="14.25">
      <c r="A702" s="145"/>
      <c r="B702" s="87"/>
      <c r="C702" s="87"/>
      <c r="D702" s="97"/>
      <c r="E702" s="87"/>
    </row>
    <row r="703" spans="1:5" ht="14.25">
      <c r="A703" s="145"/>
      <c r="B703" s="87"/>
      <c r="C703" s="87"/>
      <c r="D703" s="97"/>
      <c r="E703" s="87"/>
    </row>
    <row r="704" spans="1:5" ht="14.25">
      <c r="A704" s="145"/>
      <c r="B704" s="87"/>
      <c r="C704" s="87"/>
      <c r="D704" s="97"/>
      <c r="E704" s="87"/>
    </row>
    <row r="705" spans="1:5" ht="14.25">
      <c r="A705" s="145"/>
      <c r="B705" s="87"/>
      <c r="C705" s="87"/>
      <c r="D705" s="97"/>
      <c r="E705" s="87"/>
    </row>
    <row r="706" spans="1:5" ht="14.25">
      <c r="A706" s="145"/>
      <c r="B706" s="87"/>
      <c r="C706" s="87"/>
      <c r="D706" s="97"/>
      <c r="E706" s="87"/>
    </row>
    <row r="707" spans="1:5" ht="14.25">
      <c r="A707" s="145"/>
      <c r="B707" s="87"/>
      <c r="C707" s="87"/>
      <c r="D707" s="97"/>
      <c r="E707" s="87"/>
    </row>
    <row r="708" spans="1:5" ht="14.25">
      <c r="A708" s="145"/>
      <c r="B708" s="87"/>
      <c r="C708" s="87"/>
      <c r="D708" s="97"/>
      <c r="E708" s="87"/>
    </row>
    <row r="709" spans="1:5" ht="14.25">
      <c r="A709" s="145"/>
      <c r="B709" s="87"/>
      <c r="C709" s="87"/>
      <c r="D709" s="97"/>
      <c r="E709" s="87"/>
    </row>
    <row r="710" spans="1:5" ht="14.25">
      <c r="A710" s="145"/>
      <c r="B710" s="87"/>
      <c r="C710" s="87"/>
      <c r="D710" s="97"/>
      <c r="E710" s="87"/>
    </row>
    <row r="711" spans="1:5" ht="14.25">
      <c r="A711" s="145"/>
      <c r="B711" s="87"/>
      <c r="C711" s="87"/>
      <c r="D711" s="97"/>
      <c r="E711" s="87"/>
    </row>
    <row r="712" spans="1:5" ht="14.25">
      <c r="A712" s="145"/>
      <c r="B712" s="87"/>
      <c r="C712" s="87"/>
      <c r="D712" s="97"/>
      <c r="E712" s="87"/>
    </row>
    <row r="713" spans="1:5" ht="14.25">
      <c r="A713" s="145"/>
      <c r="B713" s="87"/>
      <c r="C713" s="87"/>
      <c r="D713" s="97"/>
      <c r="E713" s="87"/>
    </row>
    <row r="714" spans="1:5" ht="14.25">
      <c r="A714" s="145"/>
      <c r="B714" s="87"/>
      <c r="C714" s="87"/>
      <c r="D714" s="97"/>
      <c r="E714" s="87"/>
    </row>
    <row r="715" spans="1:5" ht="14.25">
      <c r="A715" s="145"/>
      <c r="B715" s="87"/>
      <c r="C715" s="87"/>
      <c r="D715" s="97"/>
      <c r="E715" s="87"/>
    </row>
    <row r="716" spans="1:5" ht="14.25">
      <c r="A716" s="145"/>
      <c r="B716" s="87"/>
      <c r="C716" s="87"/>
      <c r="D716" s="97"/>
      <c r="E716" s="87"/>
    </row>
    <row r="717" spans="1:5" ht="14.25">
      <c r="A717" s="145"/>
      <c r="B717" s="87"/>
      <c r="C717" s="87"/>
      <c r="D717" s="97"/>
      <c r="E717" s="87"/>
    </row>
    <row r="718" spans="1:5" ht="14.25">
      <c r="A718" s="145"/>
      <c r="B718" s="87"/>
      <c r="C718" s="87"/>
      <c r="D718" s="97"/>
      <c r="E718" s="87"/>
    </row>
    <row r="719" spans="1:5" ht="14.25">
      <c r="A719" s="145"/>
      <c r="B719" s="87"/>
      <c r="C719" s="87"/>
      <c r="D719" s="97"/>
      <c r="E719" s="87"/>
    </row>
    <row r="720" spans="1:5" ht="14.25">
      <c r="A720" s="145"/>
      <c r="B720" s="87"/>
      <c r="C720" s="87"/>
      <c r="D720" s="97"/>
      <c r="E720" s="87"/>
    </row>
    <row r="721" spans="1:5" ht="14.25">
      <c r="A721" s="145"/>
      <c r="B721" s="87"/>
      <c r="C721" s="87"/>
      <c r="D721" s="97"/>
      <c r="E721" s="87"/>
    </row>
    <row r="722" spans="1:5" ht="14.25">
      <c r="A722" s="145"/>
      <c r="B722" s="87"/>
      <c r="C722" s="87"/>
      <c r="D722" s="97"/>
      <c r="E722" s="87"/>
    </row>
    <row r="723" spans="1:5" ht="14.25">
      <c r="A723" s="145"/>
      <c r="B723" s="87"/>
      <c r="C723" s="87"/>
      <c r="D723" s="97"/>
      <c r="E723" s="87"/>
    </row>
    <row r="724" spans="1:5" ht="14.25">
      <c r="A724" s="145"/>
      <c r="B724" s="87"/>
      <c r="C724" s="87"/>
      <c r="D724" s="97"/>
      <c r="E724" s="87"/>
    </row>
    <row r="725" spans="1:5" ht="14.25">
      <c r="A725" s="145"/>
      <c r="B725" s="87"/>
      <c r="C725" s="87"/>
      <c r="D725" s="97"/>
      <c r="E725" s="87"/>
    </row>
    <row r="726" spans="1:5" ht="14.25">
      <c r="A726" s="145"/>
      <c r="B726" s="87"/>
      <c r="C726" s="87"/>
      <c r="D726" s="97"/>
      <c r="E726" s="87"/>
    </row>
    <row r="727" spans="1:5" ht="14.25">
      <c r="A727" s="145"/>
      <c r="B727" s="87"/>
      <c r="C727" s="87"/>
      <c r="D727" s="97"/>
      <c r="E727" s="87"/>
    </row>
    <row r="728" spans="1:5" ht="14.25">
      <c r="A728" s="145"/>
      <c r="B728" s="87"/>
      <c r="C728" s="87"/>
      <c r="D728" s="97"/>
      <c r="E728" s="87"/>
    </row>
    <row r="729" spans="1:5" ht="14.25">
      <c r="A729" s="145"/>
      <c r="B729" s="87"/>
      <c r="C729" s="87"/>
      <c r="D729" s="97"/>
      <c r="E729" s="87"/>
    </row>
    <row r="730" spans="1:5" ht="14.25">
      <c r="A730" s="145"/>
      <c r="B730" s="87"/>
      <c r="C730" s="87"/>
      <c r="D730" s="97"/>
      <c r="E730" s="87"/>
    </row>
    <row r="731" spans="1:5" ht="14.25">
      <c r="A731" s="145"/>
      <c r="B731" s="87"/>
      <c r="C731" s="87"/>
      <c r="D731" s="97"/>
      <c r="E731" s="87"/>
    </row>
    <row r="732" spans="1:5" ht="14.25">
      <c r="A732" s="145"/>
      <c r="B732" s="87"/>
      <c r="C732" s="87"/>
      <c r="D732" s="97"/>
      <c r="E732" s="87"/>
    </row>
    <row r="733" spans="1:5" ht="14.25">
      <c r="A733" s="145"/>
      <c r="B733" s="87"/>
      <c r="C733" s="87"/>
      <c r="D733" s="97"/>
      <c r="E733" s="87"/>
    </row>
    <row r="734" spans="1:5" ht="14.25">
      <c r="A734" s="145"/>
      <c r="B734" s="87"/>
      <c r="C734" s="87"/>
      <c r="D734" s="97"/>
      <c r="E734" s="87"/>
    </row>
    <row r="735" spans="1:5" ht="14.25">
      <c r="A735" s="145"/>
      <c r="B735" s="87"/>
      <c r="C735" s="87"/>
      <c r="D735" s="97"/>
      <c r="E735" s="87"/>
    </row>
    <row r="736" spans="1:5" ht="14.25">
      <c r="A736" s="145"/>
      <c r="B736" s="87"/>
      <c r="C736" s="87"/>
      <c r="D736" s="97"/>
      <c r="E736" s="87"/>
    </row>
    <row r="737" spans="1:5" ht="14.25">
      <c r="A737" s="145"/>
      <c r="B737" s="87"/>
      <c r="C737" s="87"/>
      <c r="D737" s="97"/>
      <c r="E737" s="87"/>
    </row>
    <row r="738" spans="1:5" ht="14.25">
      <c r="A738" s="145"/>
      <c r="B738" s="87"/>
      <c r="C738" s="87"/>
      <c r="D738" s="97"/>
      <c r="E738" s="87"/>
    </row>
    <row r="739" spans="1:5" ht="14.25">
      <c r="A739" s="145"/>
      <c r="B739" s="87"/>
      <c r="C739" s="87"/>
      <c r="D739" s="97"/>
      <c r="E739" s="87"/>
    </row>
    <row r="740" spans="1:5" ht="14.25">
      <c r="A740" s="145"/>
      <c r="B740" s="87"/>
      <c r="C740" s="87"/>
      <c r="D740" s="97"/>
      <c r="E740" s="87"/>
    </row>
    <row r="741" spans="1:5" ht="14.25">
      <c r="A741" s="145"/>
      <c r="B741" s="87"/>
      <c r="C741" s="87"/>
      <c r="D741" s="97"/>
      <c r="E741" s="87"/>
    </row>
    <row r="742" spans="1:5" ht="14.25">
      <c r="A742" s="145"/>
      <c r="B742" s="87"/>
      <c r="C742" s="87"/>
      <c r="D742" s="97"/>
      <c r="E742" s="87"/>
    </row>
    <row r="743" spans="1:5" ht="14.25">
      <c r="A743" s="145"/>
      <c r="B743" s="87"/>
      <c r="C743" s="87"/>
      <c r="D743" s="97"/>
      <c r="E743" s="87"/>
    </row>
    <row r="744" spans="1:5" ht="14.25">
      <c r="A744" s="145"/>
      <c r="B744" s="87"/>
      <c r="C744" s="87"/>
      <c r="D744" s="97"/>
      <c r="E744" s="87"/>
    </row>
    <row r="745" spans="1:5" ht="14.25">
      <c r="A745" s="145"/>
      <c r="B745" s="87"/>
      <c r="C745" s="87"/>
      <c r="D745" s="97"/>
      <c r="E745" s="87"/>
    </row>
    <row r="746" spans="1:5" ht="14.25">
      <c r="A746" s="145"/>
      <c r="B746" s="87"/>
      <c r="C746" s="87"/>
      <c r="D746" s="97"/>
      <c r="E746" s="87"/>
    </row>
    <row r="747" spans="1:5" ht="14.25">
      <c r="A747" s="145"/>
      <c r="B747" s="87"/>
      <c r="C747" s="87"/>
      <c r="D747" s="97"/>
      <c r="E747" s="87"/>
    </row>
    <row r="748" spans="1:5" ht="14.25">
      <c r="A748" s="145"/>
      <c r="B748" s="87"/>
      <c r="C748" s="87"/>
      <c r="D748" s="97"/>
      <c r="E748" s="87"/>
    </row>
    <row r="749" spans="1:5" ht="14.25">
      <c r="A749" s="145"/>
      <c r="B749" s="87"/>
      <c r="C749" s="87"/>
      <c r="D749" s="97"/>
      <c r="E749" s="87"/>
    </row>
    <row r="750" spans="1:5" ht="14.25">
      <c r="A750" s="145"/>
      <c r="B750" s="87"/>
      <c r="C750" s="87"/>
      <c r="D750" s="97"/>
      <c r="E750" s="87"/>
    </row>
    <row r="751" spans="1:5" ht="14.25">
      <c r="A751" s="145"/>
      <c r="B751" s="87"/>
      <c r="C751" s="87"/>
      <c r="D751" s="97"/>
      <c r="E751" s="87"/>
    </row>
    <row r="752" spans="1:5" ht="14.25">
      <c r="A752" s="145"/>
      <c r="B752" s="87"/>
      <c r="C752" s="87"/>
      <c r="D752" s="97"/>
      <c r="E752" s="87"/>
    </row>
    <row r="753" spans="1:5" ht="14.25">
      <c r="A753" s="145"/>
      <c r="B753" s="87"/>
      <c r="C753" s="87"/>
      <c r="D753" s="97"/>
      <c r="E753" s="87"/>
    </row>
    <row r="754" spans="1:5" ht="14.25">
      <c r="A754" s="145"/>
      <c r="B754" s="87"/>
      <c r="C754" s="87"/>
      <c r="D754" s="97"/>
      <c r="E754" s="87"/>
    </row>
    <row r="755" spans="1:5" ht="14.25">
      <c r="A755" s="145"/>
      <c r="B755" s="87"/>
      <c r="C755" s="87"/>
      <c r="D755" s="97"/>
      <c r="E755" s="87"/>
    </row>
    <row r="756" spans="1:5" ht="14.25">
      <c r="A756" s="145"/>
      <c r="B756" s="87"/>
      <c r="C756" s="87"/>
      <c r="D756" s="97"/>
      <c r="E756" s="87"/>
    </row>
    <row r="757" spans="1:5" ht="14.25">
      <c r="A757" s="145"/>
      <c r="B757" s="87"/>
      <c r="C757" s="87"/>
      <c r="D757" s="97"/>
      <c r="E757" s="87"/>
    </row>
    <row r="758" spans="1:5" ht="14.25">
      <c r="A758" s="145"/>
      <c r="B758" s="87"/>
      <c r="C758" s="87"/>
      <c r="D758" s="97"/>
      <c r="E758" s="87"/>
    </row>
    <row r="759" spans="1:5" ht="14.25">
      <c r="A759" s="145"/>
      <c r="B759" s="87"/>
      <c r="C759" s="87"/>
      <c r="D759" s="97"/>
      <c r="E759" s="87"/>
    </row>
    <row r="760" spans="1:5" ht="14.25">
      <c r="A760" s="145"/>
      <c r="B760" s="87"/>
      <c r="C760" s="87"/>
      <c r="D760" s="97"/>
      <c r="E760" s="87"/>
    </row>
    <row r="761" spans="1:5" ht="14.25">
      <c r="A761" s="145"/>
      <c r="B761" s="87"/>
      <c r="C761" s="87"/>
      <c r="D761" s="97"/>
      <c r="E761" s="87"/>
    </row>
    <row r="762" spans="1:5" ht="14.25">
      <c r="A762" s="145"/>
      <c r="B762" s="87"/>
      <c r="C762" s="87"/>
      <c r="D762" s="97"/>
      <c r="E762" s="87"/>
    </row>
    <row r="763" spans="1:5" ht="14.25">
      <c r="A763" s="145"/>
      <c r="B763" s="87"/>
      <c r="C763" s="87"/>
      <c r="D763" s="97"/>
      <c r="E763" s="87"/>
    </row>
    <row r="764" spans="1:5" ht="14.25">
      <c r="A764" s="145"/>
      <c r="B764" s="87"/>
      <c r="C764" s="87"/>
      <c r="D764" s="97"/>
      <c r="E764" s="87"/>
    </row>
    <row r="765" spans="1:5" ht="14.25">
      <c r="A765" s="145"/>
      <c r="B765" s="87"/>
      <c r="C765" s="87"/>
      <c r="D765" s="97"/>
      <c r="E765" s="87"/>
    </row>
    <row r="766" spans="1:5" ht="14.25">
      <c r="A766" s="145"/>
      <c r="B766" s="87"/>
      <c r="C766" s="87"/>
      <c r="D766" s="97"/>
      <c r="E766" s="87"/>
    </row>
    <row r="767" spans="1:5" ht="14.25">
      <c r="A767" s="145"/>
      <c r="B767" s="87"/>
      <c r="C767" s="87"/>
      <c r="D767" s="97"/>
      <c r="E767" s="87"/>
    </row>
    <row r="768" spans="1:5" ht="14.25">
      <c r="A768" s="145"/>
      <c r="B768" s="87"/>
      <c r="C768" s="87"/>
      <c r="D768" s="97"/>
      <c r="E768" s="87"/>
    </row>
    <row r="769" spans="1:5" ht="14.25">
      <c r="A769" s="145"/>
      <c r="B769" s="87"/>
      <c r="C769" s="87"/>
      <c r="D769" s="97"/>
      <c r="E769" s="87"/>
    </row>
    <row r="770" spans="1:5" ht="14.25">
      <c r="A770" s="145"/>
      <c r="B770" s="87"/>
      <c r="C770" s="87"/>
      <c r="D770" s="97"/>
      <c r="E770" s="87"/>
    </row>
    <row r="771" spans="1:5" ht="14.25">
      <c r="A771" s="145"/>
      <c r="B771" s="87"/>
      <c r="C771" s="87"/>
      <c r="D771" s="97"/>
      <c r="E771" s="87"/>
    </row>
    <row r="772" spans="1:5" ht="14.25">
      <c r="A772" s="145"/>
      <c r="B772" s="87"/>
      <c r="C772" s="87"/>
      <c r="D772" s="97"/>
      <c r="E772" s="87"/>
    </row>
    <row r="773" spans="1:5" ht="14.25">
      <c r="A773" s="145"/>
      <c r="B773" s="87"/>
      <c r="C773" s="87"/>
      <c r="D773" s="97"/>
      <c r="E773" s="87"/>
    </row>
    <row r="774" spans="1:5" ht="14.25">
      <c r="A774" s="145"/>
      <c r="B774" s="87"/>
      <c r="C774" s="87"/>
      <c r="D774" s="97"/>
      <c r="E774" s="87"/>
    </row>
    <row r="775" spans="1:5" ht="14.25">
      <c r="A775" s="145"/>
      <c r="B775" s="87"/>
      <c r="C775" s="87"/>
      <c r="D775" s="97"/>
      <c r="E775" s="87"/>
    </row>
    <row r="776" spans="1:5" ht="14.25">
      <c r="A776" s="145"/>
      <c r="B776" s="87"/>
      <c r="C776" s="87"/>
      <c r="D776" s="97"/>
      <c r="E776" s="87"/>
    </row>
    <row r="777" spans="1:5" ht="14.25">
      <c r="A777" s="145"/>
      <c r="B777" s="87"/>
      <c r="C777" s="87"/>
      <c r="D777" s="97"/>
      <c r="E777" s="87"/>
    </row>
    <row r="778" spans="1:5" ht="14.25">
      <c r="A778" s="145"/>
      <c r="B778" s="87"/>
      <c r="C778" s="87"/>
      <c r="D778" s="97"/>
      <c r="E778" s="87"/>
    </row>
    <row r="779" spans="1:5" ht="14.25">
      <c r="A779" s="145"/>
      <c r="B779" s="87"/>
      <c r="C779" s="87"/>
      <c r="D779" s="97"/>
      <c r="E779" s="87"/>
    </row>
    <row r="780" spans="1:5" ht="14.25">
      <c r="A780" s="145"/>
      <c r="B780" s="87"/>
      <c r="C780" s="87"/>
      <c r="D780" s="97"/>
      <c r="E780" s="87"/>
    </row>
    <row r="781" spans="1:5" ht="14.25">
      <c r="A781" s="145"/>
      <c r="B781" s="87"/>
      <c r="C781" s="87"/>
      <c r="D781" s="97"/>
      <c r="E781" s="87"/>
    </row>
    <row r="782" spans="1:5" ht="14.25">
      <c r="A782" s="145"/>
      <c r="B782" s="87"/>
      <c r="C782" s="87"/>
      <c r="D782" s="97"/>
      <c r="E782" s="87"/>
    </row>
    <row r="783" spans="1:5" ht="14.25">
      <c r="A783" s="145"/>
      <c r="B783" s="87"/>
      <c r="C783" s="87"/>
      <c r="D783" s="97"/>
      <c r="E783" s="87"/>
    </row>
    <row r="784" spans="1:5" ht="14.25">
      <c r="A784" s="145"/>
      <c r="B784" s="87"/>
      <c r="C784" s="87"/>
      <c r="D784" s="97"/>
      <c r="E784" s="87"/>
    </row>
    <row r="785" spans="1:5" ht="14.25">
      <c r="A785" s="145"/>
      <c r="B785" s="87"/>
      <c r="C785" s="87"/>
      <c r="D785" s="97"/>
      <c r="E785" s="87"/>
    </row>
    <row r="786" spans="1:5" ht="14.25">
      <c r="A786" s="145"/>
      <c r="B786" s="87"/>
      <c r="C786" s="87"/>
      <c r="D786" s="97"/>
      <c r="E786" s="87"/>
    </row>
    <row r="787" spans="1:5" ht="14.25">
      <c r="A787" s="145"/>
      <c r="B787" s="87"/>
      <c r="C787" s="87"/>
      <c r="D787" s="97"/>
      <c r="E787" s="87"/>
    </row>
    <row r="788" spans="1:5" ht="14.25">
      <c r="A788" s="145"/>
      <c r="B788" s="87"/>
      <c r="C788" s="87"/>
      <c r="D788" s="97"/>
      <c r="E788" s="87"/>
    </row>
    <row r="789" spans="1:5" ht="14.25">
      <c r="A789" s="145"/>
      <c r="B789" s="87"/>
      <c r="C789" s="87"/>
      <c r="D789" s="97"/>
      <c r="E789" s="87"/>
    </row>
    <row r="790" spans="1:5" ht="14.25">
      <c r="A790" s="145"/>
      <c r="B790" s="87"/>
      <c r="C790" s="87"/>
      <c r="D790" s="97"/>
      <c r="E790" s="87"/>
    </row>
    <row r="791" spans="1:5" ht="14.25">
      <c r="A791" s="145"/>
      <c r="B791" s="87"/>
      <c r="C791" s="87"/>
      <c r="D791" s="97"/>
      <c r="E791" s="87"/>
    </row>
    <row r="792" spans="1:5" ht="14.25">
      <c r="A792" s="145"/>
      <c r="B792" s="87"/>
      <c r="C792" s="87"/>
      <c r="D792" s="97"/>
      <c r="E792" s="87"/>
    </row>
    <row r="793" spans="1:5" ht="14.25">
      <c r="A793" s="145"/>
      <c r="B793" s="87"/>
      <c r="C793" s="87"/>
      <c r="D793" s="97"/>
      <c r="E793" s="87"/>
    </row>
    <row r="794" spans="1:5" ht="14.25">
      <c r="A794" s="145"/>
      <c r="B794" s="87"/>
      <c r="C794" s="87"/>
      <c r="D794" s="97"/>
      <c r="E794" s="87"/>
    </row>
    <row r="795" spans="1:5" ht="14.25">
      <c r="A795" s="145"/>
      <c r="B795" s="87"/>
      <c r="C795" s="87"/>
      <c r="D795" s="97"/>
      <c r="E795" s="87"/>
    </row>
    <row r="796" spans="1:5" ht="14.25">
      <c r="A796" s="145"/>
      <c r="B796" s="87"/>
      <c r="C796" s="87"/>
      <c r="D796" s="97"/>
      <c r="E796" s="87"/>
    </row>
    <row r="797" spans="1:5" ht="14.25">
      <c r="A797" s="145"/>
      <c r="B797" s="87"/>
      <c r="C797" s="87"/>
      <c r="D797" s="97"/>
      <c r="E797" s="87"/>
    </row>
    <row r="798" spans="1:5" ht="14.25">
      <c r="A798" s="145"/>
      <c r="B798" s="87"/>
      <c r="C798" s="87"/>
      <c r="D798" s="97"/>
      <c r="E798" s="87"/>
    </row>
    <row r="799" spans="1:5" ht="14.25">
      <c r="A799" s="145"/>
      <c r="B799" s="87"/>
      <c r="C799" s="87"/>
      <c r="D799" s="97"/>
      <c r="E799" s="87"/>
    </row>
    <row r="800" spans="1:5" ht="14.25">
      <c r="A800" s="145"/>
      <c r="B800" s="87"/>
      <c r="C800" s="87"/>
      <c r="D800" s="97"/>
      <c r="E800" s="87"/>
    </row>
    <row r="801" spans="1:5" ht="14.25">
      <c r="A801" s="145"/>
      <c r="B801" s="87"/>
      <c r="C801" s="87"/>
      <c r="D801" s="97"/>
      <c r="E801" s="87"/>
    </row>
    <row r="802" spans="1:5" ht="14.25">
      <c r="A802" s="145"/>
      <c r="B802" s="87"/>
      <c r="C802" s="87"/>
      <c r="D802" s="97"/>
      <c r="E802" s="87"/>
    </row>
    <row r="803" spans="1:5" ht="14.25">
      <c r="A803" s="145"/>
      <c r="B803" s="87"/>
      <c r="C803" s="87"/>
      <c r="D803" s="97"/>
      <c r="E803" s="87"/>
    </row>
    <row r="804" spans="1:5" ht="14.25">
      <c r="A804" s="145"/>
      <c r="B804" s="87"/>
      <c r="C804" s="87"/>
      <c r="D804" s="97"/>
      <c r="E804" s="87"/>
    </row>
    <row r="805" spans="1:5" ht="14.25">
      <c r="A805" s="145"/>
      <c r="B805" s="87"/>
      <c r="C805" s="87"/>
      <c r="D805" s="97"/>
      <c r="E805" s="87"/>
    </row>
    <row r="806" spans="1:5" ht="14.25">
      <c r="A806" s="145"/>
      <c r="B806" s="87"/>
      <c r="C806" s="87"/>
      <c r="D806" s="97"/>
      <c r="E806" s="87"/>
    </row>
    <row r="807" spans="1:5" ht="14.25">
      <c r="A807" s="145"/>
      <c r="B807" s="87"/>
      <c r="C807" s="87"/>
      <c r="D807" s="97"/>
      <c r="E807" s="87"/>
    </row>
    <row r="808" spans="1:5" ht="14.25">
      <c r="A808" s="145"/>
      <c r="B808" s="87"/>
      <c r="C808" s="87"/>
      <c r="D808" s="97"/>
      <c r="E808" s="87"/>
    </row>
    <row r="809" spans="1:5" ht="14.25">
      <c r="A809" s="145"/>
      <c r="B809" s="87"/>
      <c r="C809" s="87"/>
      <c r="D809" s="97"/>
      <c r="E809" s="87"/>
    </row>
    <row r="810" spans="1:5" ht="14.25">
      <c r="A810" s="145"/>
      <c r="B810" s="87"/>
      <c r="C810" s="87"/>
      <c r="D810" s="97"/>
      <c r="E810" s="87"/>
    </row>
    <row r="811" spans="1:5" ht="14.25">
      <c r="A811" s="145"/>
      <c r="B811" s="87"/>
      <c r="C811" s="87"/>
      <c r="D811" s="97"/>
      <c r="E811" s="87"/>
    </row>
    <row r="812" spans="1:5" ht="14.25">
      <c r="A812" s="145"/>
      <c r="B812" s="87"/>
      <c r="C812" s="87"/>
      <c r="D812" s="97"/>
      <c r="E812" s="87"/>
    </row>
    <row r="813" spans="1:5" ht="14.25">
      <c r="A813" s="145"/>
      <c r="B813" s="87"/>
      <c r="C813" s="87"/>
      <c r="D813" s="97"/>
      <c r="E813" s="87"/>
    </row>
    <row r="814" spans="1:5" ht="14.25">
      <c r="A814" s="145"/>
      <c r="B814" s="87"/>
      <c r="C814" s="87"/>
      <c r="D814" s="97"/>
      <c r="E814" s="87"/>
    </row>
    <row r="815" spans="1:5" ht="14.25">
      <c r="A815" s="145"/>
      <c r="B815" s="87"/>
      <c r="C815" s="87"/>
      <c r="D815" s="97"/>
      <c r="E815" s="87"/>
    </row>
    <row r="816" spans="1:5" ht="14.25">
      <c r="A816" s="145"/>
      <c r="B816" s="87"/>
      <c r="C816" s="87"/>
      <c r="D816" s="97"/>
      <c r="E816" s="87"/>
    </row>
    <row r="817" spans="1:5" ht="14.25">
      <c r="A817" s="145"/>
      <c r="B817" s="87"/>
      <c r="C817" s="87"/>
      <c r="D817" s="97"/>
      <c r="E817" s="87"/>
    </row>
    <row r="818" spans="1:5" ht="14.25">
      <c r="A818" s="145"/>
      <c r="B818" s="87"/>
      <c r="C818" s="87"/>
      <c r="D818" s="97"/>
      <c r="E818" s="87"/>
    </row>
    <row r="819" spans="1:5" ht="14.25">
      <c r="A819" s="145"/>
      <c r="B819" s="87"/>
      <c r="C819" s="87"/>
      <c r="D819" s="97"/>
      <c r="E819" s="87"/>
    </row>
    <row r="820" spans="1:5" ht="14.25">
      <c r="A820" s="145"/>
      <c r="B820" s="87"/>
      <c r="C820" s="87"/>
      <c r="D820" s="97"/>
      <c r="E820" s="87"/>
    </row>
    <row r="821" spans="1:5" ht="14.25">
      <c r="A821" s="145"/>
      <c r="B821" s="87"/>
      <c r="C821" s="87"/>
      <c r="D821" s="97"/>
      <c r="E821" s="87"/>
    </row>
    <row r="822" spans="1:5" ht="14.25">
      <c r="A822" s="145"/>
      <c r="B822" s="87"/>
      <c r="C822" s="87"/>
      <c r="D822" s="97"/>
      <c r="E822" s="87"/>
    </row>
    <row r="823" spans="1:5" ht="14.25">
      <c r="A823" s="145"/>
      <c r="B823" s="87"/>
      <c r="C823" s="87"/>
      <c r="D823" s="97"/>
      <c r="E823" s="87"/>
    </row>
    <row r="824" spans="1:5" ht="14.25">
      <c r="A824" s="145"/>
      <c r="B824" s="87"/>
      <c r="C824" s="87"/>
      <c r="D824" s="97"/>
      <c r="E824" s="87"/>
    </row>
    <row r="825" spans="1:5" ht="14.25">
      <c r="A825" s="145"/>
      <c r="B825" s="87"/>
      <c r="C825" s="87"/>
      <c r="D825" s="97"/>
      <c r="E825" s="87"/>
    </row>
    <row r="826" spans="1:5" ht="14.25">
      <c r="A826" s="145"/>
      <c r="B826" s="87"/>
      <c r="C826" s="87"/>
      <c r="D826" s="97"/>
      <c r="E826" s="87"/>
    </row>
    <row r="827" spans="1:5" ht="14.25">
      <c r="A827" s="145"/>
      <c r="B827" s="87"/>
      <c r="C827" s="87"/>
      <c r="D827" s="97"/>
      <c r="E827" s="87"/>
    </row>
    <row r="828" spans="1:5" ht="14.25">
      <c r="A828" s="145"/>
      <c r="B828" s="87"/>
      <c r="C828" s="87"/>
      <c r="D828" s="97"/>
      <c r="E828" s="87"/>
    </row>
    <row r="829" spans="1:5" ht="14.25">
      <c r="A829" s="145"/>
      <c r="B829" s="87"/>
      <c r="C829" s="87"/>
      <c r="D829" s="97"/>
      <c r="E829" s="87"/>
    </row>
    <row r="830" spans="1:5" ht="14.25">
      <c r="A830" s="145"/>
      <c r="B830" s="87"/>
      <c r="C830" s="87"/>
      <c r="D830" s="97"/>
      <c r="E830" s="87"/>
    </row>
    <row r="831" spans="1:5" ht="14.25">
      <c r="A831" s="145"/>
      <c r="B831" s="87"/>
      <c r="C831" s="87"/>
      <c r="D831" s="97"/>
      <c r="E831" s="87"/>
    </row>
    <row r="832" spans="1:5" ht="14.25">
      <c r="A832" s="145"/>
      <c r="B832" s="87"/>
      <c r="C832" s="87"/>
      <c r="D832" s="97"/>
      <c r="E832" s="87"/>
    </row>
    <row r="833" spans="1:5" ht="14.25">
      <c r="A833" s="145"/>
      <c r="B833" s="87"/>
      <c r="C833" s="87"/>
      <c r="D833" s="97"/>
      <c r="E833" s="87"/>
    </row>
    <row r="834" spans="1:5" ht="14.25">
      <c r="A834" s="145"/>
      <c r="B834" s="87"/>
      <c r="C834" s="87"/>
      <c r="D834" s="97"/>
      <c r="E834" s="87"/>
    </row>
    <row r="835" spans="1:5" ht="14.25">
      <c r="A835" s="145"/>
      <c r="B835" s="87"/>
      <c r="C835" s="87"/>
      <c r="D835" s="97"/>
      <c r="E835" s="87"/>
    </row>
    <row r="836" spans="1:5" ht="14.25">
      <c r="A836" s="145"/>
      <c r="B836" s="87"/>
      <c r="C836" s="87"/>
      <c r="D836" s="97"/>
      <c r="E836" s="87"/>
    </row>
    <row r="837" spans="1:5" ht="14.25">
      <c r="A837" s="145"/>
      <c r="B837" s="87"/>
      <c r="C837" s="87"/>
      <c r="D837" s="97"/>
      <c r="E837" s="87"/>
    </row>
    <row r="838" spans="1:5" ht="14.25">
      <c r="A838" s="145"/>
      <c r="B838" s="87"/>
      <c r="C838" s="87"/>
      <c r="D838" s="97"/>
      <c r="E838" s="87"/>
    </row>
    <row r="839" spans="1:5" ht="14.25">
      <c r="A839" s="145"/>
      <c r="B839" s="87"/>
      <c r="C839" s="87"/>
      <c r="D839" s="97"/>
      <c r="E839" s="87"/>
    </row>
    <row r="840" spans="1:5" ht="14.25">
      <c r="A840" s="145"/>
      <c r="B840" s="87"/>
      <c r="C840" s="87"/>
      <c r="D840" s="97"/>
      <c r="E840" s="87"/>
    </row>
    <row r="841" spans="1:5" ht="14.25">
      <c r="A841" s="145"/>
      <c r="B841" s="87"/>
      <c r="C841" s="87"/>
      <c r="D841" s="97"/>
      <c r="E841" s="87"/>
    </row>
    <row r="842" spans="1:5" ht="14.25">
      <c r="A842" s="145"/>
      <c r="B842" s="87"/>
      <c r="C842" s="87"/>
      <c r="D842" s="97"/>
      <c r="E842" s="87"/>
    </row>
    <row r="843" spans="1:5" ht="14.25">
      <c r="A843" s="145"/>
      <c r="B843" s="87"/>
      <c r="C843" s="87"/>
      <c r="D843" s="97"/>
      <c r="E843" s="87"/>
    </row>
    <row r="844" spans="1:5" ht="14.25">
      <c r="A844" s="145"/>
      <c r="B844" s="87"/>
      <c r="C844" s="87"/>
      <c r="D844" s="97"/>
      <c r="E844" s="87"/>
    </row>
    <row r="845" spans="1:5" ht="14.25">
      <c r="A845" s="145"/>
      <c r="B845" s="87"/>
      <c r="C845" s="87"/>
      <c r="D845" s="97"/>
      <c r="E845" s="87"/>
    </row>
    <row r="846" spans="1:5" ht="14.25">
      <c r="A846" s="145"/>
      <c r="B846" s="87"/>
      <c r="C846" s="87"/>
      <c r="D846" s="97"/>
      <c r="E846" s="87"/>
    </row>
    <row r="847" spans="1:5" ht="14.25">
      <c r="A847" s="145"/>
      <c r="B847" s="87"/>
      <c r="C847" s="87"/>
      <c r="D847" s="97"/>
      <c r="E847" s="87"/>
    </row>
    <row r="848" spans="1:5" ht="14.25">
      <c r="A848" s="145"/>
      <c r="B848" s="87"/>
      <c r="C848" s="87"/>
      <c r="D848" s="97"/>
      <c r="E848" s="87"/>
    </row>
    <row r="849" spans="1:5" ht="14.25">
      <c r="A849" s="145"/>
      <c r="B849" s="87"/>
      <c r="C849" s="87"/>
      <c r="D849" s="97"/>
      <c r="E849" s="87"/>
    </row>
    <row r="850" spans="1:5" ht="14.25">
      <c r="A850" s="145"/>
      <c r="B850" s="87"/>
      <c r="C850" s="87"/>
      <c r="D850" s="97"/>
      <c r="E850" s="87"/>
    </row>
    <row r="851" spans="1:5" ht="14.25">
      <c r="A851" s="145"/>
      <c r="B851" s="87"/>
      <c r="C851" s="87"/>
      <c r="D851" s="97"/>
      <c r="E851" s="87"/>
    </row>
    <row r="852" spans="1:5" ht="14.25">
      <c r="A852" s="145"/>
      <c r="B852" s="87"/>
      <c r="C852" s="87"/>
      <c r="D852" s="97"/>
      <c r="E852" s="87"/>
    </row>
    <row r="853" spans="1:5" ht="14.25">
      <c r="A853" s="145"/>
      <c r="B853" s="87"/>
      <c r="C853" s="87"/>
      <c r="D853" s="97"/>
      <c r="E853" s="87"/>
    </row>
    <row r="854" spans="1:5" ht="14.25">
      <c r="A854" s="145"/>
      <c r="B854" s="87"/>
      <c r="C854" s="87"/>
      <c r="D854" s="97"/>
      <c r="E854" s="87"/>
    </row>
    <row r="855" spans="1:5" ht="14.25">
      <c r="A855" s="145"/>
      <c r="B855" s="87"/>
      <c r="C855" s="87"/>
      <c r="D855" s="97"/>
      <c r="E855" s="87"/>
    </row>
    <row r="856" spans="1:5" ht="14.25">
      <c r="A856" s="145"/>
      <c r="B856" s="87"/>
      <c r="C856" s="87"/>
      <c r="D856" s="97"/>
      <c r="E856" s="87"/>
    </row>
    <row r="857" spans="1:5" ht="14.25">
      <c r="A857" s="145"/>
      <c r="B857" s="87"/>
      <c r="C857" s="87"/>
      <c r="D857" s="97"/>
      <c r="E857" s="87"/>
    </row>
    <row r="858" spans="1:5" ht="14.25">
      <c r="A858" s="145"/>
      <c r="B858" s="87"/>
      <c r="C858" s="87"/>
      <c r="D858" s="97"/>
      <c r="E858" s="87"/>
    </row>
    <row r="859" spans="1:5" ht="14.25">
      <c r="A859" s="145"/>
      <c r="B859" s="87"/>
      <c r="C859" s="87"/>
      <c r="D859" s="97"/>
      <c r="E859" s="87"/>
    </row>
    <row r="860" spans="1:5" ht="14.25">
      <c r="A860" s="145"/>
      <c r="B860" s="87"/>
      <c r="C860" s="87"/>
      <c r="D860" s="97"/>
      <c r="E860" s="87"/>
    </row>
    <row r="861" spans="1:5" ht="14.25">
      <c r="A861" s="145"/>
      <c r="B861" s="87"/>
      <c r="C861" s="87"/>
      <c r="D861" s="97"/>
      <c r="E861" s="87"/>
    </row>
    <row r="862" spans="1:5" ht="14.25">
      <c r="A862" s="145"/>
      <c r="B862" s="87"/>
      <c r="C862" s="87"/>
      <c r="D862" s="97"/>
      <c r="E862" s="87"/>
    </row>
    <row r="863" spans="1:5" ht="14.25">
      <c r="A863" s="145"/>
      <c r="B863" s="87"/>
      <c r="C863" s="87"/>
      <c r="D863" s="97"/>
      <c r="E863" s="87"/>
    </row>
    <row r="864" spans="1:5" ht="14.25">
      <c r="A864" s="145"/>
      <c r="B864" s="87"/>
      <c r="C864" s="87"/>
      <c r="D864" s="97"/>
      <c r="E864" s="87"/>
    </row>
    <row r="865" spans="1:5" ht="14.25">
      <c r="A865" s="145"/>
      <c r="B865" s="87"/>
      <c r="C865" s="87"/>
      <c r="D865" s="97"/>
      <c r="E865" s="87"/>
    </row>
    <row r="866" spans="1:5" ht="14.25">
      <c r="A866" s="145"/>
      <c r="B866" s="87"/>
      <c r="C866" s="87"/>
      <c r="D866" s="97"/>
      <c r="E866" s="87"/>
    </row>
    <row r="867" spans="1:5" ht="14.25">
      <c r="A867" s="145"/>
      <c r="B867" s="87"/>
      <c r="C867" s="87"/>
      <c r="D867" s="97"/>
      <c r="E867" s="87"/>
    </row>
    <row r="868" spans="1:5" ht="14.25">
      <c r="A868" s="145"/>
      <c r="B868" s="87"/>
      <c r="C868" s="87"/>
      <c r="D868" s="97"/>
      <c r="E868" s="87"/>
    </row>
    <row r="869" spans="1:5" ht="14.25">
      <c r="A869" s="145"/>
      <c r="B869" s="87"/>
      <c r="C869" s="87"/>
      <c r="D869" s="97"/>
      <c r="E869" s="87"/>
    </row>
    <row r="870" spans="1:5" ht="14.25">
      <c r="A870" s="145"/>
      <c r="B870" s="87"/>
      <c r="C870" s="87"/>
      <c r="D870" s="97"/>
      <c r="E870" s="87"/>
    </row>
    <row r="871" spans="1:5" ht="14.25">
      <c r="A871" s="145"/>
      <c r="B871" s="87"/>
      <c r="C871" s="87"/>
      <c r="D871" s="97"/>
      <c r="E871" s="87"/>
    </row>
    <row r="872" spans="1:5" ht="14.25">
      <c r="A872" s="145"/>
      <c r="B872" s="87"/>
      <c r="C872" s="87"/>
      <c r="D872" s="97"/>
      <c r="E872" s="87"/>
    </row>
    <row r="873" spans="1:5" ht="14.25">
      <c r="A873" s="145"/>
      <c r="B873" s="87"/>
      <c r="C873" s="87"/>
      <c r="D873" s="97"/>
      <c r="E873" s="87"/>
    </row>
    <row r="874" spans="1:5" ht="14.25">
      <c r="A874" s="145"/>
      <c r="B874" s="87"/>
      <c r="C874" s="87"/>
      <c r="D874" s="97"/>
      <c r="E874" s="87"/>
    </row>
    <row r="875" spans="1:5" ht="14.25">
      <c r="A875" s="145"/>
      <c r="B875" s="87"/>
      <c r="C875" s="87"/>
      <c r="D875" s="97"/>
      <c r="E875" s="87"/>
    </row>
    <row r="876" spans="1:5" ht="14.25">
      <c r="A876" s="145"/>
      <c r="B876" s="87"/>
      <c r="C876" s="87"/>
      <c r="D876" s="97"/>
      <c r="E876" s="87"/>
    </row>
    <row r="877" spans="1:5" ht="14.25">
      <c r="A877" s="145"/>
      <c r="B877" s="87"/>
      <c r="C877" s="87"/>
      <c r="D877" s="97"/>
      <c r="E877" s="87"/>
    </row>
    <row r="878" spans="1:5" ht="14.25">
      <c r="A878" s="145"/>
      <c r="B878" s="87"/>
      <c r="C878" s="87"/>
      <c r="D878" s="97"/>
      <c r="E878" s="87"/>
    </row>
    <row r="879" spans="1:5" ht="14.25">
      <c r="A879" s="145"/>
      <c r="B879" s="87"/>
      <c r="C879" s="87"/>
      <c r="D879" s="97"/>
      <c r="E879" s="87"/>
    </row>
    <row r="880" spans="1:5" ht="14.25">
      <c r="A880" s="145"/>
      <c r="B880" s="87"/>
      <c r="C880" s="87"/>
      <c r="D880" s="97"/>
      <c r="E880" s="87"/>
    </row>
    <row r="881" spans="1:5" ht="14.25">
      <c r="A881" s="145"/>
      <c r="B881" s="87"/>
      <c r="C881" s="87"/>
      <c r="D881" s="97"/>
      <c r="E881" s="87"/>
    </row>
    <row r="882" spans="1:5" ht="14.25">
      <c r="A882" s="145"/>
      <c r="B882" s="87"/>
      <c r="C882" s="87"/>
      <c r="D882" s="97"/>
      <c r="E882" s="87"/>
    </row>
    <row r="883" spans="1:5" ht="14.25">
      <c r="A883" s="145"/>
      <c r="B883" s="87"/>
      <c r="C883" s="87"/>
      <c r="D883" s="97"/>
      <c r="E883" s="87"/>
    </row>
    <row r="884" spans="1:5" ht="14.25">
      <c r="A884" s="145"/>
      <c r="B884" s="87"/>
      <c r="C884" s="87"/>
      <c r="D884" s="97"/>
      <c r="E884" s="87"/>
    </row>
    <row r="885" spans="1:5" ht="14.25">
      <c r="A885" s="145"/>
      <c r="B885" s="87"/>
      <c r="C885" s="87"/>
      <c r="D885" s="97"/>
      <c r="E885" s="87"/>
    </row>
    <row r="886" spans="1:5" ht="14.25">
      <c r="A886" s="145"/>
      <c r="B886" s="87"/>
      <c r="C886" s="87"/>
      <c r="D886" s="97"/>
      <c r="E886" s="87"/>
    </row>
    <row r="887" spans="1:5" ht="14.25">
      <c r="A887" s="145"/>
      <c r="B887" s="87"/>
      <c r="C887" s="87"/>
      <c r="D887" s="97"/>
      <c r="E887" s="87"/>
    </row>
    <row r="888" spans="1:5" ht="14.25">
      <c r="A888" s="145"/>
      <c r="B888" s="87"/>
      <c r="C888" s="87"/>
      <c r="D888" s="97"/>
      <c r="E888" s="87"/>
    </row>
    <row r="889" spans="1:5" ht="14.25">
      <c r="A889" s="145"/>
      <c r="B889" s="87"/>
      <c r="C889" s="87"/>
      <c r="D889" s="97"/>
      <c r="E889" s="87"/>
    </row>
    <row r="890" spans="1:5" ht="14.25">
      <c r="A890" s="145"/>
      <c r="B890" s="87"/>
      <c r="C890" s="87"/>
      <c r="D890" s="97"/>
      <c r="E890" s="87"/>
    </row>
    <row r="891" spans="1:5" ht="14.25">
      <c r="A891" s="145"/>
      <c r="B891" s="87"/>
      <c r="C891" s="87"/>
      <c r="D891" s="97"/>
      <c r="E891" s="87"/>
    </row>
    <row r="892" spans="1:5" ht="14.25">
      <c r="A892" s="145"/>
      <c r="B892" s="87"/>
      <c r="C892" s="87"/>
      <c r="D892" s="97"/>
      <c r="E892" s="87"/>
    </row>
    <row r="893" spans="1:5" ht="14.25">
      <c r="A893" s="145"/>
      <c r="B893" s="87"/>
      <c r="C893" s="87"/>
      <c r="D893" s="97"/>
      <c r="E893" s="87"/>
    </row>
    <row r="894" spans="1:5" ht="14.25">
      <c r="A894" s="145"/>
      <c r="B894" s="87"/>
      <c r="C894" s="87"/>
      <c r="D894" s="97"/>
      <c r="E894" s="87"/>
    </row>
    <row r="895" spans="1:5" ht="14.25">
      <c r="A895" s="145"/>
      <c r="B895" s="87"/>
      <c r="C895" s="87"/>
      <c r="D895" s="97"/>
      <c r="E895" s="87"/>
    </row>
    <row r="896" spans="1:5" ht="14.25">
      <c r="A896" s="145"/>
      <c r="B896" s="87"/>
      <c r="C896" s="87"/>
      <c r="D896" s="97"/>
      <c r="E896" s="87"/>
    </row>
    <row r="897" spans="1:5" ht="14.25">
      <c r="A897" s="145"/>
      <c r="B897" s="87"/>
      <c r="C897" s="87"/>
      <c r="D897" s="97"/>
      <c r="E897" s="87"/>
    </row>
    <row r="898" spans="1:5" ht="14.25">
      <c r="A898" s="145"/>
      <c r="B898" s="87"/>
      <c r="C898" s="87"/>
      <c r="D898" s="97"/>
      <c r="E898" s="87"/>
    </row>
    <row r="899" spans="1:5" ht="14.25">
      <c r="A899" s="145"/>
      <c r="B899" s="87"/>
      <c r="C899" s="87"/>
      <c r="D899" s="97"/>
      <c r="E899" s="87"/>
    </row>
    <row r="900" spans="1:5" ht="14.25">
      <c r="A900" s="145"/>
      <c r="B900" s="87"/>
      <c r="C900" s="87"/>
      <c r="D900" s="97"/>
      <c r="E900" s="87"/>
    </row>
    <row r="901" spans="1:5" ht="14.25">
      <c r="A901" s="145"/>
      <c r="B901" s="87"/>
      <c r="C901" s="87"/>
      <c r="D901" s="97"/>
      <c r="E901" s="87"/>
    </row>
    <row r="902" spans="1:5" ht="14.25">
      <c r="A902" s="145"/>
      <c r="B902" s="87"/>
      <c r="C902" s="87"/>
      <c r="D902" s="97"/>
      <c r="E902" s="87"/>
    </row>
    <row r="903" spans="1:5" ht="14.25">
      <c r="A903" s="145"/>
      <c r="B903" s="87"/>
      <c r="C903" s="87"/>
      <c r="D903" s="97"/>
      <c r="E903" s="87"/>
    </row>
    <row r="904" spans="1:5" ht="14.25">
      <c r="A904" s="145"/>
      <c r="B904" s="87"/>
      <c r="C904" s="87"/>
      <c r="D904" s="97"/>
      <c r="E904" s="87"/>
    </row>
    <row r="905" spans="1:5" ht="14.25">
      <c r="A905" s="145"/>
      <c r="B905" s="87"/>
      <c r="C905" s="87"/>
      <c r="D905" s="97"/>
      <c r="E905" s="87"/>
    </row>
    <row r="906" spans="1:5" ht="14.25">
      <c r="A906" s="145"/>
      <c r="B906" s="87"/>
      <c r="C906" s="87"/>
      <c r="D906" s="97"/>
      <c r="E906" s="87"/>
    </row>
    <row r="907" spans="1:5" ht="14.25">
      <c r="A907" s="145"/>
      <c r="B907" s="87"/>
      <c r="C907" s="87"/>
      <c r="D907" s="97"/>
      <c r="E907" s="87"/>
    </row>
    <row r="908" spans="1:5" ht="14.25">
      <c r="A908" s="145"/>
      <c r="B908" s="87"/>
      <c r="C908" s="87"/>
      <c r="D908" s="97"/>
      <c r="E908" s="87"/>
    </row>
    <row r="909" spans="1:5" ht="14.25">
      <c r="A909" s="145"/>
      <c r="B909" s="87"/>
      <c r="C909" s="87"/>
      <c r="D909" s="97"/>
      <c r="E909" s="87"/>
    </row>
    <row r="910" spans="1:5" ht="14.25">
      <c r="A910" s="145"/>
      <c r="B910" s="87"/>
      <c r="C910" s="87"/>
      <c r="D910" s="97"/>
      <c r="E910" s="87"/>
    </row>
    <row r="911" spans="1:5" ht="14.25">
      <c r="A911" s="145"/>
      <c r="B911" s="87"/>
      <c r="C911" s="87"/>
      <c r="D911" s="97"/>
      <c r="E911" s="87"/>
    </row>
    <row r="912" spans="1:5" ht="14.25">
      <c r="A912" s="145"/>
      <c r="B912" s="87"/>
      <c r="C912" s="87"/>
      <c r="D912" s="97"/>
      <c r="E912" s="87"/>
    </row>
    <row r="913" spans="1:5" ht="14.25">
      <c r="A913" s="145"/>
      <c r="B913" s="87"/>
      <c r="C913" s="87"/>
      <c r="D913" s="97"/>
      <c r="E913" s="87"/>
    </row>
    <row r="914" spans="1:5" ht="14.25">
      <c r="A914" s="145"/>
      <c r="B914" s="87"/>
      <c r="C914" s="87"/>
      <c r="D914" s="97"/>
      <c r="E914" s="87"/>
    </row>
    <row r="915" spans="1:5" ht="14.25">
      <c r="A915" s="145"/>
      <c r="B915" s="87"/>
      <c r="C915" s="87"/>
      <c r="D915" s="97"/>
      <c r="E915" s="87"/>
    </row>
    <row r="916" spans="1:5" ht="14.25">
      <c r="A916" s="145"/>
      <c r="B916" s="87"/>
      <c r="C916" s="87"/>
      <c r="D916" s="97"/>
      <c r="E916" s="87"/>
    </row>
    <row r="917" spans="1:5" ht="14.25">
      <c r="A917" s="145"/>
      <c r="B917" s="87"/>
      <c r="C917" s="87"/>
      <c r="D917" s="97"/>
      <c r="E917" s="87"/>
    </row>
    <row r="918" spans="1:5" ht="14.25">
      <c r="A918" s="145"/>
      <c r="B918" s="87"/>
      <c r="C918" s="87"/>
      <c r="D918" s="97"/>
      <c r="E918" s="87"/>
    </row>
    <row r="919" spans="1:5" ht="14.25">
      <c r="A919" s="145"/>
      <c r="B919" s="87"/>
      <c r="C919" s="87"/>
      <c r="D919" s="97"/>
      <c r="E919" s="87"/>
    </row>
    <row r="920" spans="1:5" ht="14.25">
      <c r="A920" s="145"/>
      <c r="B920" s="87"/>
      <c r="C920" s="87"/>
      <c r="D920" s="97"/>
      <c r="E920" s="87"/>
    </row>
    <row r="921" spans="1:5" ht="14.25">
      <c r="A921" s="145"/>
      <c r="B921" s="87"/>
      <c r="C921" s="87"/>
      <c r="D921" s="97"/>
      <c r="E921" s="87"/>
    </row>
    <row r="922" spans="1:5" ht="14.25">
      <c r="A922" s="145"/>
      <c r="B922" s="87"/>
      <c r="C922" s="87"/>
      <c r="D922" s="97"/>
      <c r="E922" s="87"/>
    </row>
    <row r="923" spans="1:5" ht="14.25">
      <c r="A923" s="145"/>
      <c r="B923" s="87"/>
      <c r="C923" s="87"/>
      <c r="D923" s="97"/>
      <c r="E923" s="87"/>
    </row>
    <row r="924" spans="1:5" ht="14.25">
      <c r="A924" s="145"/>
      <c r="B924" s="87"/>
      <c r="C924" s="87"/>
      <c r="D924" s="97"/>
      <c r="E924" s="87"/>
    </row>
    <row r="925" spans="1:5" ht="14.25">
      <c r="A925" s="145"/>
      <c r="B925" s="87"/>
      <c r="C925" s="87"/>
      <c r="D925" s="97"/>
      <c r="E925" s="87"/>
    </row>
    <row r="926" spans="1:5" ht="14.25">
      <c r="A926" s="145"/>
      <c r="B926" s="87"/>
      <c r="C926" s="87"/>
      <c r="D926" s="97"/>
      <c r="E926" s="87"/>
    </row>
    <row r="927" spans="1:5" ht="14.25">
      <c r="A927" s="145"/>
      <c r="B927" s="87"/>
      <c r="C927" s="87"/>
      <c r="D927" s="97"/>
      <c r="E927" s="87"/>
    </row>
    <row r="928" spans="1:5" ht="14.25">
      <c r="A928" s="145"/>
      <c r="B928" s="87"/>
      <c r="C928" s="87"/>
      <c r="D928" s="97"/>
      <c r="E928" s="87"/>
    </row>
    <row r="929" spans="1:5" ht="14.25">
      <c r="A929" s="145"/>
      <c r="B929" s="87"/>
      <c r="C929" s="87"/>
      <c r="D929" s="97"/>
      <c r="E929" s="87"/>
    </row>
    <row r="930" spans="1:5" ht="14.25">
      <c r="A930" s="145"/>
      <c r="B930" s="87"/>
      <c r="C930" s="87"/>
      <c r="D930" s="97"/>
      <c r="E930" s="87"/>
    </row>
    <row r="931" spans="1:5" ht="14.25">
      <c r="A931" s="145"/>
      <c r="B931" s="87"/>
      <c r="C931" s="87"/>
      <c r="D931" s="97"/>
      <c r="E931" s="87"/>
    </row>
    <row r="932" spans="1:5" ht="14.25">
      <c r="A932" s="145"/>
      <c r="B932" s="87"/>
      <c r="C932" s="87"/>
      <c r="D932" s="97"/>
      <c r="E932" s="87"/>
    </row>
    <row r="933" spans="1:5" ht="14.25">
      <c r="A933" s="145"/>
      <c r="B933" s="87"/>
      <c r="C933" s="87"/>
      <c r="D933" s="97"/>
      <c r="E933" s="87"/>
    </row>
    <row r="934" spans="1:5" ht="14.25">
      <c r="A934" s="145"/>
      <c r="B934" s="87"/>
      <c r="C934" s="87"/>
      <c r="D934" s="97"/>
      <c r="E934" s="87"/>
    </row>
    <row r="935" spans="1:5" ht="14.25">
      <c r="A935" s="145"/>
      <c r="B935" s="87"/>
      <c r="C935" s="87"/>
      <c r="D935" s="97"/>
      <c r="E935" s="87"/>
    </row>
    <row r="936" spans="1:5" ht="14.25">
      <c r="A936" s="145"/>
      <c r="B936" s="87"/>
      <c r="C936" s="87"/>
      <c r="D936" s="97"/>
      <c r="E936" s="87"/>
    </row>
    <row r="937" spans="1:5" ht="14.25">
      <c r="A937" s="145"/>
      <c r="B937" s="87"/>
      <c r="C937" s="87"/>
      <c r="D937" s="97"/>
      <c r="E937" s="87"/>
    </row>
    <row r="938" spans="1:5" ht="14.25">
      <c r="A938" s="145"/>
      <c r="B938" s="87"/>
      <c r="C938" s="87"/>
      <c r="D938" s="97"/>
      <c r="E938" s="87"/>
    </row>
    <row r="939" spans="1:5" ht="14.25">
      <c r="A939" s="145"/>
      <c r="B939" s="87"/>
      <c r="C939" s="87"/>
      <c r="D939" s="97"/>
      <c r="E939" s="87"/>
    </row>
    <row r="940" spans="1:5" ht="14.25">
      <c r="A940" s="145"/>
      <c r="B940" s="87"/>
      <c r="C940" s="87"/>
      <c r="D940" s="97"/>
      <c r="E940" s="87"/>
    </row>
    <row r="941" spans="1:5" ht="14.25">
      <c r="A941" s="145"/>
      <c r="B941" s="87"/>
      <c r="C941" s="87"/>
      <c r="D941" s="97"/>
      <c r="E941" s="87"/>
    </row>
    <row r="942" spans="1:5" ht="14.25">
      <c r="A942" s="145"/>
      <c r="B942" s="87"/>
      <c r="C942" s="87"/>
      <c r="D942" s="97"/>
      <c r="E942" s="87"/>
    </row>
    <row r="943" spans="1:5" ht="14.25">
      <c r="A943" s="145"/>
      <c r="B943" s="87"/>
      <c r="C943" s="87"/>
      <c r="D943" s="97"/>
      <c r="E943" s="87"/>
    </row>
    <row r="944" spans="1:5" ht="14.25">
      <c r="A944" s="145"/>
      <c r="B944" s="87"/>
      <c r="C944" s="87"/>
      <c r="D944" s="97"/>
      <c r="E944" s="87"/>
    </row>
    <row r="945" spans="1:5" ht="14.25">
      <c r="A945" s="145"/>
      <c r="B945" s="87"/>
      <c r="C945" s="87"/>
      <c r="D945" s="97"/>
      <c r="E945" s="87"/>
    </row>
    <row r="946" spans="1:5" ht="14.25">
      <c r="A946" s="145"/>
      <c r="B946" s="87"/>
      <c r="C946" s="87"/>
      <c r="D946" s="97"/>
      <c r="E946" s="87"/>
    </row>
    <row r="947" spans="1:5" ht="14.25">
      <c r="A947" s="145"/>
      <c r="B947" s="87"/>
      <c r="C947" s="87"/>
      <c r="D947" s="97"/>
      <c r="E947" s="87"/>
    </row>
    <row r="948" spans="1:5" ht="14.25">
      <c r="A948" s="145"/>
      <c r="B948" s="87"/>
      <c r="C948" s="87"/>
      <c r="D948" s="97"/>
      <c r="E948" s="87"/>
    </row>
    <row r="949" spans="1:5" ht="14.25">
      <c r="A949" s="145"/>
      <c r="B949" s="87"/>
      <c r="C949" s="87"/>
      <c r="D949" s="97"/>
      <c r="E949" s="87"/>
    </row>
    <row r="950" spans="1:5" ht="14.25">
      <c r="A950" s="145"/>
      <c r="B950" s="87"/>
      <c r="C950" s="87"/>
      <c r="D950" s="97"/>
      <c r="E950" s="87"/>
    </row>
    <row r="951" spans="1:5" ht="14.25">
      <c r="A951" s="145"/>
      <c r="B951" s="87"/>
      <c r="C951" s="87"/>
      <c r="D951" s="97"/>
      <c r="E951" s="87"/>
    </row>
    <row r="952" spans="1:5" ht="14.25">
      <c r="A952" s="145"/>
      <c r="B952" s="87"/>
      <c r="C952" s="87"/>
      <c r="D952" s="97"/>
      <c r="E952" s="87"/>
    </row>
    <row r="953" spans="1:5" ht="14.25">
      <c r="A953" s="145"/>
      <c r="B953" s="87"/>
      <c r="C953" s="87"/>
      <c r="D953" s="97"/>
      <c r="E953" s="87"/>
    </row>
    <row r="954" spans="1:5" ht="14.25">
      <c r="A954" s="145"/>
      <c r="B954" s="87"/>
      <c r="C954" s="87"/>
      <c r="D954" s="97"/>
      <c r="E954" s="87"/>
    </row>
    <row r="955" spans="1:5" ht="14.25">
      <c r="A955" s="145"/>
      <c r="B955" s="87"/>
      <c r="C955" s="87"/>
      <c r="D955" s="97"/>
      <c r="E955" s="87"/>
    </row>
    <row r="956" spans="1:5" ht="14.25">
      <c r="A956" s="145"/>
      <c r="B956" s="87"/>
      <c r="C956" s="87"/>
      <c r="D956" s="97"/>
      <c r="E956" s="87"/>
    </row>
    <row r="957" spans="1:5" ht="14.25">
      <c r="A957" s="145"/>
      <c r="B957" s="87"/>
      <c r="C957" s="87"/>
      <c r="D957" s="97"/>
      <c r="E957" s="87"/>
    </row>
    <row r="958" spans="1:5" ht="14.25">
      <c r="A958" s="145"/>
      <c r="B958" s="87"/>
      <c r="C958" s="87"/>
      <c r="D958" s="97"/>
      <c r="E958" s="87"/>
    </row>
    <row r="959" spans="1:5" ht="14.25">
      <c r="A959" s="145"/>
      <c r="B959" s="87"/>
      <c r="C959" s="87"/>
      <c r="D959" s="97"/>
      <c r="E959" s="87"/>
    </row>
    <row r="960" spans="1:5" ht="14.25">
      <c r="A960" s="145"/>
      <c r="B960" s="87"/>
      <c r="C960" s="87"/>
      <c r="D960" s="97"/>
      <c r="E960" s="87"/>
    </row>
    <row r="961" spans="1:5" ht="14.25">
      <c r="A961" s="145"/>
      <c r="B961" s="87"/>
      <c r="C961" s="87"/>
      <c r="D961" s="97"/>
      <c r="E961" s="87"/>
    </row>
    <row r="962" spans="1:5" ht="14.25">
      <c r="A962" s="145"/>
      <c r="B962" s="87"/>
      <c r="C962" s="87"/>
      <c r="D962" s="97"/>
      <c r="E962" s="87"/>
    </row>
    <row r="963" spans="1:5" ht="14.25">
      <c r="A963" s="145"/>
      <c r="B963" s="87"/>
      <c r="C963" s="87"/>
      <c r="D963" s="97"/>
      <c r="E963" s="87"/>
    </row>
    <row r="964" spans="1:5" ht="14.25">
      <c r="A964" s="145"/>
      <c r="B964" s="87"/>
      <c r="C964" s="87"/>
      <c r="D964" s="97"/>
      <c r="E964" s="87"/>
    </row>
    <row r="965" spans="1:5" ht="14.25">
      <c r="A965" s="145"/>
      <c r="B965" s="87"/>
      <c r="C965" s="87"/>
      <c r="D965" s="97"/>
      <c r="E965" s="87"/>
    </row>
    <row r="966" spans="1:5" ht="14.25">
      <c r="A966" s="145"/>
      <c r="B966" s="87"/>
      <c r="C966" s="87"/>
      <c r="D966" s="97"/>
      <c r="E966" s="87"/>
    </row>
    <row r="967" spans="1:5" ht="14.25">
      <c r="A967" s="145"/>
      <c r="B967" s="87"/>
      <c r="C967" s="87"/>
      <c r="D967" s="97"/>
      <c r="E967" s="87"/>
    </row>
    <row r="968" spans="1:5" ht="14.25">
      <c r="A968" s="145"/>
      <c r="B968" s="87"/>
      <c r="C968" s="87"/>
      <c r="D968" s="97"/>
      <c r="E968" s="87"/>
    </row>
    <row r="969" spans="1:5" ht="14.25">
      <c r="A969" s="145"/>
      <c r="B969" s="87"/>
      <c r="C969" s="87"/>
      <c r="D969" s="97"/>
      <c r="E969" s="87"/>
    </row>
    <row r="970" spans="1:5" ht="14.25">
      <c r="A970" s="145"/>
      <c r="B970" s="87"/>
      <c r="C970" s="87"/>
      <c r="D970" s="97"/>
      <c r="E970" s="87"/>
    </row>
    <row r="971" spans="1:5" ht="14.25">
      <c r="A971" s="145"/>
      <c r="B971" s="87"/>
      <c r="C971" s="87"/>
      <c r="D971" s="97"/>
      <c r="E971" s="87"/>
    </row>
    <row r="972" spans="1:5" ht="14.25">
      <c r="A972" s="145"/>
      <c r="B972" s="87"/>
      <c r="C972" s="87"/>
      <c r="D972" s="97"/>
      <c r="E972" s="87"/>
    </row>
    <row r="973" spans="1:5" ht="14.25">
      <c r="A973" s="145"/>
      <c r="B973" s="87"/>
      <c r="C973" s="87"/>
      <c r="D973" s="97"/>
      <c r="E973" s="87"/>
    </row>
    <row r="974" spans="1:5" ht="14.25">
      <c r="A974" s="145"/>
      <c r="B974" s="87"/>
      <c r="C974" s="87"/>
      <c r="D974" s="97"/>
      <c r="E974" s="87"/>
    </row>
    <row r="975" spans="1:5" ht="14.25">
      <c r="A975" s="145"/>
      <c r="B975" s="87"/>
      <c r="C975" s="87"/>
      <c r="D975" s="97"/>
      <c r="E975" s="87"/>
    </row>
    <row r="976" spans="1:5" ht="14.25">
      <c r="A976" s="145"/>
      <c r="B976" s="87"/>
      <c r="C976" s="87"/>
      <c r="D976" s="97"/>
      <c r="E976" s="87"/>
    </row>
    <row r="977" spans="1:5" ht="14.25">
      <c r="A977" s="145"/>
      <c r="B977" s="87"/>
      <c r="C977" s="87"/>
      <c r="D977" s="97"/>
      <c r="E977" s="87"/>
    </row>
    <row r="978" spans="1:5" ht="14.25">
      <c r="A978" s="145"/>
      <c r="B978" s="87"/>
      <c r="C978" s="87"/>
      <c r="D978" s="97"/>
      <c r="E978" s="87"/>
    </row>
    <row r="979" spans="1:5" ht="14.25">
      <c r="A979" s="145"/>
      <c r="B979" s="87"/>
      <c r="C979" s="87"/>
      <c r="D979" s="97"/>
      <c r="E979" s="87"/>
    </row>
    <row r="980" spans="1:5" ht="14.25">
      <c r="A980" s="145"/>
      <c r="B980" s="87"/>
      <c r="C980" s="87"/>
      <c r="D980" s="97"/>
      <c r="E980" s="87"/>
    </row>
    <row r="981" spans="1:5" ht="14.25">
      <c r="A981" s="145"/>
      <c r="B981" s="87"/>
      <c r="C981" s="87"/>
      <c r="D981" s="97"/>
      <c r="E981" s="87"/>
    </row>
    <row r="982" spans="1:5" ht="14.25">
      <c r="A982" s="145"/>
      <c r="B982" s="87"/>
      <c r="C982" s="87"/>
      <c r="D982" s="97"/>
      <c r="E982" s="87"/>
    </row>
    <row r="983" spans="1:5" ht="14.25">
      <c r="A983" s="145"/>
      <c r="B983" s="87"/>
      <c r="C983" s="87"/>
      <c r="D983" s="97"/>
      <c r="E983" s="87"/>
    </row>
    <row r="984" spans="1:5" ht="14.25">
      <c r="A984" s="145"/>
      <c r="B984" s="87"/>
      <c r="C984" s="87"/>
      <c r="D984" s="97"/>
      <c r="E984" s="87"/>
    </row>
    <row r="985" spans="1:5" ht="14.25">
      <c r="A985" s="145"/>
      <c r="B985" s="87"/>
      <c r="C985" s="87"/>
      <c r="D985" s="97"/>
      <c r="E985" s="87"/>
    </row>
    <row r="986" spans="1:5" ht="14.25">
      <c r="A986" s="145"/>
      <c r="B986" s="87"/>
      <c r="C986" s="87"/>
      <c r="D986" s="97"/>
      <c r="E986" s="87"/>
    </row>
    <row r="987" spans="1:5" ht="14.25">
      <c r="A987" s="145"/>
      <c r="B987" s="87"/>
      <c r="C987" s="87"/>
      <c r="D987" s="97"/>
      <c r="E987" s="87"/>
    </row>
    <row r="988" spans="1:5" ht="14.25">
      <c r="A988" s="145"/>
      <c r="B988" s="87"/>
      <c r="C988" s="87"/>
      <c r="D988" s="97"/>
      <c r="E988" s="87"/>
    </row>
    <row r="989" spans="1:5" ht="14.25">
      <c r="A989" s="145"/>
      <c r="B989" s="87"/>
      <c r="C989" s="87"/>
      <c r="D989" s="97"/>
      <c r="E989" s="87"/>
    </row>
    <row r="990" spans="1:5" ht="14.25">
      <c r="A990" s="145"/>
      <c r="B990" s="87"/>
      <c r="C990" s="87"/>
      <c r="D990" s="97"/>
      <c r="E990" s="87"/>
    </row>
    <row r="991" spans="1:5" ht="14.25">
      <c r="A991" s="145"/>
      <c r="B991" s="87"/>
      <c r="C991" s="87"/>
      <c r="D991" s="97"/>
      <c r="E991" s="87"/>
    </row>
    <row r="992" spans="1:5" ht="14.25">
      <c r="A992" s="145"/>
      <c r="B992" s="87"/>
      <c r="C992" s="87"/>
      <c r="D992" s="97"/>
      <c r="E992" s="87"/>
    </row>
    <row r="993" spans="1:5" ht="14.25">
      <c r="A993" s="145"/>
      <c r="B993" s="87"/>
      <c r="C993" s="87"/>
      <c r="D993" s="97"/>
      <c r="E993" s="87"/>
    </row>
    <row r="994" spans="1:5" ht="14.25">
      <c r="A994" s="145"/>
      <c r="B994" s="87"/>
      <c r="C994" s="87"/>
      <c r="D994" s="97"/>
      <c r="E994" s="87"/>
    </row>
    <row r="995" spans="1:5" ht="14.25">
      <c r="A995" s="145"/>
      <c r="B995" s="87"/>
      <c r="C995" s="87"/>
      <c r="D995" s="97"/>
      <c r="E995" s="87"/>
    </row>
    <row r="996" spans="1:5" ht="14.25">
      <c r="A996" s="145"/>
      <c r="B996" s="87"/>
      <c r="C996" s="87"/>
      <c r="D996" s="97"/>
      <c r="E996" s="87"/>
    </row>
    <row r="997" spans="1:5" ht="14.25">
      <c r="A997" s="145"/>
      <c r="B997" s="87"/>
      <c r="C997" s="87"/>
      <c r="D997" s="97"/>
      <c r="E997" s="87"/>
    </row>
    <row r="998" spans="1:5" ht="14.25">
      <c r="A998" s="145"/>
      <c r="B998" s="87"/>
      <c r="C998" s="87"/>
      <c r="D998" s="97"/>
      <c r="E998" s="87"/>
    </row>
    <row r="999" spans="1:5" ht="14.25">
      <c r="A999" s="145"/>
      <c r="B999" s="87"/>
      <c r="C999" s="87"/>
      <c r="D999" s="97"/>
      <c r="E999" s="87"/>
    </row>
    <row r="1000" spans="1:5" ht="14.25">
      <c r="A1000" s="145"/>
      <c r="B1000" s="87"/>
      <c r="C1000" s="87"/>
      <c r="D1000" s="97"/>
      <c r="E1000" s="87"/>
    </row>
    <row r="1001" spans="1:5" ht="14.25">
      <c r="A1001" s="145"/>
      <c r="B1001" s="87"/>
      <c r="C1001" s="87"/>
      <c r="D1001" s="97"/>
      <c r="E1001" s="87"/>
    </row>
    <row r="1002" spans="1:5" ht="14.25">
      <c r="A1002" s="145"/>
      <c r="B1002" s="87"/>
      <c r="C1002" s="87"/>
      <c r="D1002" s="97"/>
      <c r="E1002" s="87"/>
    </row>
    <row r="1003" spans="1:5" ht="14.25">
      <c r="A1003" s="145"/>
      <c r="B1003" s="87"/>
      <c r="C1003" s="87"/>
      <c r="D1003" s="97"/>
      <c r="E1003" s="87"/>
    </row>
    <row r="1004" spans="1:5" ht="14.25">
      <c r="A1004" s="145"/>
      <c r="B1004" s="87"/>
      <c r="C1004" s="87"/>
      <c r="D1004" s="97"/>
      <c r="E1004" s="87"/>
    </row>
    <row r="1005" spans="1:5" ht="14.25">
      <c r="A1005" s="145"/>
      <c r="B1005" s="87"/>
      <c r="C1005" s="87"/>
      <c r="D1005" s="97"/>
      <c r="E1005" s="87"/>
    </row>
    <row r="1006" spans="1:5" ht="14.25">
      <c r="A1006" s="145"/>
      <c r="B1006" s="87"/>
      <c r="C1006" s="87"/>
      <c r="D1006" s="97"/>
      <c r="E1006" s="87"/>
    </row>
    <row r="1007" spans="1:5" ht="14.25">
      <c r="A1007" s="145"/>
      <c r="B1007" s="87"/>
      <c r="C1007" s="87"/>
      <c r="D1007" s="97"/>
      <c r="E1007" s="87"/>
    </row>
    <row r="1008" spans="1:5" ht="14.25">
      <c r="A1008" s="145"/>
      <c r="B1008" s="87"/>
      <c r="C1008" s="87"/>
      <c r="D1008" s="97"/>
      <c r="E1008" s="87"/>
    </row>
    <row r="1009" spans="1:5" ht="14.25">
      <c r="A1009" s="145"/>
      <c r="B1009" s="87"/>
      <c r="C1009" s="87"/>
      <c r="D1009" s="97"/>
      <c r="E1009" s="87"/>
    </row>
    <row r="1010" spans="1:5" ht="14.25">
      <c r="A1010" s="145"/>
      <c r="B1010" s="87"/>
      <c r="C1010" s="87"/>
      <c r="D1010" s="97"/>
      <c r="E1010" s="87"/>
    </row>
    <row r="1011" spans="1:5" ht="14.25">
      <c r="A1011" s="145"/>
      <c r="B1011" s="87"/>
      <c r="C1011" s="87"/>
      <c r="D1011" s="97"/>
      <c r="E1011" s="87"/>
    </row>
    <row r="1012" spans="1:5" ht="14.25">
      <c r="A1012" s="145"/>
      <c r="B1012" s="87"/>
      <c r="C1012" s="87"/>
      <c r="D1012" s="97"/>
      <c r="E1012" s="87"/>
    </row>
    <row r="1013" spans="1:5" ht="14.25">
      <c r="A1013" s="145"/>
      <c r="B1013" s="87"/>
      <c r="C1013" s="87"/>
      <c r="D1013" s="97"/>
      <c r="E1013" s="87"/>
    </row>
    <row r="1014" spans="1:5" ht="14.25">
      <c r="A1014" s="145"/>
      <c r="B1014" s="87"/>
      <c r="C1014" s="87"/>
      <c r="D1014" s="97"/>
      <c r="E1014" s="87"/>
    </row>
    <row r="1015" spans="1:5" ht="14.25">
      <c r="A1015" s="145"/>
      <c r="B1015" s="87"/>
      <c r="C1015" s="87"/>
      <c r="D1015" s="97"/>
      <c r="E1015" s="87"/>
    </row>
    <row r="1016" spans="1:5" ht="14.25">
      <c r="A1016" s="145"/>
      <c r="B1016" s="87"/>
      <c r="C1016" s="87"/>
      <c r="D1016" s="97"/>
      <c r="E1016" s="87"/>
    </row>
    <row r="1017" spans="1:5" ht="14.25">
      <c r="A1017" s="145"/>
      <c r="B1017" s="87"/>
      <c r="C1017" s="87"/>
      <c r="D1017" s="97"/>
      <c r="E1017" s="87"/>
    </row>
    <row r="1018" spans="1:5" ht="14.25">
      <c r="A1018" s="145"/>
      <c r="B1018" s="87"/>
      <c r="C1018" s="87"/>
      <c r="D1018" s="97"/>
      <c r="E1018" s="87"/>
    </row>
    <row r="1019" spans="1:5" ht="14.25">
      <c r="A1019" s="145"/>
      <c r="B1019" s="87"/>
      <c r="C1019" s="87"/>
      <c r="D1019" s="97"/>
      <c r="E1019" s="87"/>
    </row>
    <row r="1020" spans="1:5" ht="14.25">
      <c r="A1020" s="145"/>
      <c r="B1020" s="87"/>
      <c r="C1020" s="87"/>
      <c r="D1020" s="97"/>
      <c r="E1020" s="87"/>
    </row>
    <row r="1021" spans="1:5" ht="14.25">
      <c r="A1021" s="145"/>
      <c r="B1021" s="87"/>
      <c r="C1021" s="87"/>
      <c r="D1021" s="97"/>
      <c r="E1021" s="87"/>
    </row>
    <row r="1022" spans="1:5" ht="14.25">
      <c r="A1022" s="145"/>
      <c r="B1022" s="87"/>
      <c r="C1022" s="87"/>
      <c r="D1022" s="97"/>
      <c r="E1022" s="87"/>
    </row>
    <row r="1023" spans="1:5" ht="14.25">
      <c r="A1023" s="145"/>
      <c r="B1023" s="87"/>
      <c r="C1023" s="87"/>
      <c r="D1023" s="97"/>
      <c r="E1023" s="87"/>
    </row>
    <row r="1024" spans="1:5" ht="14.25">
      <c r="A1024" s="145"/>
      <c r="B1024" s="87"/>
      <c r="C1024" s="87"/>
      <c r="D1024" s="97"/>
      <c r="E1024" s="87"/>
    </row>
    <row r="1025" spans="1:5" ht="14.25">
      <c r="A1025" s="145"/>
      <c r="B1025" s="87"/>
      <c r="C1025" s="87"/>
      <c r="D1025" s="97"/>
      <c r="E1025" s="87"/>
    </row>
    <row r="1026" spans="1:5" ht="14.25">
      <c r="A1026" s="145"/>
      <c r="B1026" s="87"/>
      <c r="C1026" s="87"/>
      <c r="D1026" s="97"/>
      <c r="E1026" s="87"/>
    </row>
    <row r="1027" spans="1:5" ht="14.25">
      <c r="A1027" s="145"/>
      <c r="B1027" s="87"/>
      <c r="C1027" s="87"/>
      <c r="D1027" s="97"/>
      <c r="E1027" s="87"/>
    </row>
    <row r="1028" spans="1:5" ht="14.25">
      <c r="A1028" s="145"/>
      <c r="B1028" s="87"/>
      <c r="C1028" s="87"/>
      <c r="D1028" s="97"/>
      <c r="E1028" s="87"/>
    </row>
    <row r="1029" spans="1:5" ht="14.25">
      <c r="A1029" s="145"/>
      <c r="B1029" s="87"/>
      <c r="C1029" s="87"/>
      <c r="D1029" s="97"/>
      <c r="E1029" s="87"/>
    </row>
    <row r="1030" spans="1:5" ht="14.25">
      <c r="A1030" s="145"/>
      <c r="B1030" s="87"/>
      <c r="C1030" s="87"/>
      <c r="D1030" s="97"/>
      <c r="E1030" s="87"/>
    </row>
    <row r="1031" spans="1:5" ht="14.25">
      <c r="A1031" s="145"/>
      <c r="B1031" s="87"/>
      <c r="C1031" s="87"/>
      <c r="D1031" s="97"/>
      <c r="E1031" s="87"/>
    </row>
    <row r="1032" spans="1:5" ht="14.25">
      <c r="A1032" s="145"/>
      <c r="B1032" s="87"/>
      <c r="C1032" s="87"/>
      <c r="D1032" s="97"/>
      <c r="E1032" s="87"/>
    </row>
    <row r="1033" spans="1:5" ht="14.25">
      <c r="A1033" s="145"/>
      <c r="B1033" s="87"/>
      <c r="C1033" s="87"/>
      <c r="D1033" s="97"/>
      <c r="E1033" s="87"/>
    </row>
    <row r="1034" spans="1:5" ht="14.25">
      <c r="A1034" s="145"/>
      <c r="B1034" s="87"/>
      <c r="C1034" s="87"/>
      <c r="D1034" s="97"/>
      <c r="E1034" s="87"/>
    </row>
    <row r="1035" spans="1:5" ht="14.25">
      <c r="A1035" s="145"/>
      <c r="B1035" s="87"/>
      <c r="C1035" s="87"/>
      <c r="D1035" s="97"/>
      <c r="E1035" s="87"/>
    </row>
    <row r="1036" spans="1:5" ht="14.25">
      <c r="A1036" s="145"/>
      <c r="B1036" s="87"/>
      <c r="C1036" s="87"/>
      <c r="D1036" s="97"/>
      <c r="E1036" s="87"/>
    </row>
    <row r="1037" spans="1:5" ht="14.25">
      <c r="A1037" s="145"/>
      <c r="B1037" s="87"/>
      <c r="C1037" s="87"/>
      <c r="D1037" s="97"/>
      <c r="E1037" s="87"/>
    </row>
    <row r="1038" spans="1:5" ht="14.25">
      <c r="A1038" s="145"/>
      <c r="B1038" s="87"/>
      <c r="C1038" s="87"/>
      <c r="D1038" s="97"/>
      <c r="E1038" s="87"/>
    </row>
    <row r="1039" spans="1:5" ht="14.25">
      <c r="A1039" s="145"/>
      <c r="B1039" s="87"/>
      <c r="C1039" s="87"/>
      <c r="D1039" s="97"/>
      <c r="E1039" s="87"/>
    </row>
    <row r="1040" spans="1:5" ht="14.25">
      <c r="A1040" s="145"/>
      <c r="B1040" s="87"/>
      <c r="C1040" s="87"/>
      <c r="D1040" s="97"/>
      <c r="E1040" s="87"/>
    </row>
    <row r="1041" spans="1:5" ht="14.25">
      <c r="A1041" s="145"/>
      <c r="B1041" s="87"/>
      <c r="C1041" s="87"/>
      <c r="D1041" s="97"/>
      <c r="E1041" s="87"/>
    </row>
    <row r="1042" spans="1:5" ht="14.25">
      <c r="A1042" s="145"/>
      <c r="B1042" s="87"/>
      <c r="C1042" s="87"/>
      <c r="D1042" s="97"/>
      <c r="E1042" s="87"/>
    </row>
    <row r="1043" spans="1:5" ht="14.25">
      <c r="A1043" s="145"/>
      <c r="B1043" s="87"/>
      <c r="C1043" s="87"/>
      <c r="D1043" s="97"/>
      <c r="E1043" s="87"/>
    </row>
    <row r="1044" spans="1:5" ht="14.25">
      <c r="A1044" s="145"/>
      <c r="B1044" s="87"/>
      <c r="C1044" s="87"/>
      <c r="D1044" s="97"/>
      <c r="E1044" s="87"/>
    </row>
    <row r="1045" spans="1:5" ht="14.25">
      <c r="A1045" s="145"/>
      <c r="B1045" s="87"/>
      <c r="C1045" s="87"/>
      <c r="D1045" s="97"/>
      <c r="E1045" s="87"/>
    </row>
    <row r="1046" spans="1:5" ht="14.25">
      <c r="A1046" s="145"/>
      <c r="B1046" s="87"/>
      <c r="C1046" s="87"/>
      <c r="D1046" s="97"/>
      <c r="E1046" s="87"/>
    </row>
    <row r="1047" spans="1:5" ht="14.25">
      <c r="A1047" s="145"/>
      <c r="B1047" s="87"/>
      <c r="C1047" s="87"/>
      <c r="D1047" s="97"/>
      <c r="E1047" s="87"/>
    </row>
    <row r="1048" spans="1:5" ht="14.25">
      <c r="A1048" s="145"/>
      <c r="B1048" s="87"/>
      <c r="C1048" s="87"/>
      <c r="D1048" s="97"/>
      <c r="E1048" s="87"/>
    </row>
    <row r="1049" spans="1:5" ht="14.25">
      <c r="A1049" s="145"/>
      <c r="B1049" s="87"/>
      <c r="C1049" s="87"/>
      <c r="D1049" s="97"/>
      <c r="E1049" s="87"/>
    </row>
    <row r="1050" spans="1:5" ht="14.25">
      <c r="A1050" s="145"/>
      <c r="B1050" s="87"/>
      <c r="C1050" s="87"/>
      <c r="D1050" s="97"/>
      <c r="E1050" s="87"/>
    </row>
    <row r="1051" spans="1:5" ht="14.25">
      <c r="A1051" s="145"/>
      <c r="B1051" s="87"/>
      <c r="C1051" s="87"/>
      <c r="D1051" s="97"/>
      <c r="E1051" s="87"/>
    </row>
    <row r="1052" spans="1:5" ht="14.25">
      <c r="A1052" s="145"/>
      <c r="B1052" s="87"/>
      <c r="C1052" s="87"/>
      <c r="D1052" s="97"/>
      <c r="E1052" s="87"/>
    </row>
    <row r="1053" spans="1:5" ht="14.25">
      <c r="A1053" s="145"/>
      <c r="B1053" s="87"/>
      <c r="C1053" s="87"/>
      <c r="D1053" s="97"/>
      <c r="E1053" s="87"/>
    </row>
    <row r="1054" spans="1:5" ht="14.25">
      <c r="A1054" s="145"/>
      <c r="B1054" s="87"/>
      <c r="C1054" s="87"/>
      <c r="D1054" s="97"/>
      <c r="E1054" s="87"/>
    </row>
    <row r="1055" spans="1:5" ht="14.25">
      <c r="A1055" s="145"/>
      <c r="B1055" s="87"/>
      <c r="C1055" s="87"/>
      <c r="D1055" s="97"/>
      <c r="E1055" s="87"/>
    </row>
    <row r="1056" spans="1:5" ht="14.25">
      <c r="A1056" s="145"/>
      <c r="B1056" s="87"/>
      <c r="C1056" s="87"/>
      <c r="D1056" s="97"/>
      <c r="E1056" s="87"/>
    </row>
    <row r="1057" spans="1:5" ht="14.25">
      <c r="A1057" s="145"/>
      <c r="B1057" s="87"/>
      <c r="C1057" s="87"/>
      <c r="D1057" s="97"/>
      <c r="E1057" s="87"/>
    </row>
    <row r="1058" spans="1:5" ht="14.25">
      <c r="A1058" s="145"/>
      <c r="B1058" s="87"/>
      <c r="C1058" s="87"/>
      <c r="D1058" s="97"/>
      <c r="E1058" s="87"/>
    </row>
    <row r="1059" spans="1:5" ht="14.25">
      <c r="A1059" s="145"/>
      <c r="B1059" s="87"/>
      <c r="C1059" s="87"/>
      <c r="D1059" s="97"/>
      <c r="E1059" s="87"/>
    </row>
    <row r="1060" spans="1:5" ht="14.25">
      <c r="A1060" s="145"/>
      <c r="B1060" s="87"/>
      <c r="C1060" s="87"/>
      <c r="D1060" s="97"/>
      <c r="E1060" s="87"/>
    </row>
    <row r="1061" spans="1:5" ht="14.25">
      <c r="A1061" s="145"/>
      <c r="B1061" s="87"/>
      <c r="C1061" s="87"/>
      <c r="D1061" s="97"/>
      <c r="E1061" s="87"/>
    </row>
    <row r="1062" spans="1:5" ht="14.25">
      <c r="A1062" s="145"/>
      <c r="B1062" s="87"/>
      <c r="C1062" s="87"/>
      <c r="D1062" s="97"/>
      <c r="E1062" s="87"/>
    </row>
    <row r="1063" spans="1:5" ht="14.25">
      <c r="A1063" s="145"/>
      <c r="B1063" s="87"/>
      <c r="C1063" s="87"/>
      <c r="D1063" s="97"/>
      <c r="E1063" s="87"/>
    </row>
    <row r="1064" spans="1:5" ht="14.25">
      <c r="A1064" s="145"/>
      <c r="B1064" s="87"/>
      <c r="C1064" s="87"/>
      <c r="D1064" s="97"/>
      <c r="E1064" s="87"/>
    </row>
    <row r="1065" spans="1:5" ht="14.25">
      <c r="A1065" s="145"/>
      <c r="B1065" s="87"/>
      <c r="C1065" s="87"/>
      <c r="D1065" s="97"/>
      <c r="E1065" s="87"/>
    </row>
    <row r="1066" spans="1:5" ht="14.25">
      <c r="A1066" s="145"/>
      <c r="B1066" s="87"/>
      <c r="C1066" s="87"/>
      <c r="D1066" s="97"/>
      <c r="E1066" s="87"/>
    </row>
    <row r="1067" spans="1:5" ht="14.25">
      <c r="A1067" s="145"/>
      <c r="B1067" s="87"/>
      <c r="C1067" s="87"/>
      <c r="D1067" s="97"/>
      <c r="E1067" s="87"/>
    </row>
    <row r="1068" spans="1:5" ht="14.25">
      <c r="A1068" s="145"/>
      <c r="B1068" s="87"/>
      <c r="C1068" s="87"/>
      <c r="D1068" s="97"/>
      <c r="E1068" s="87"/>
    </row>
    <row r="1069" spans="1:5" ht="14.25">
      <c r="A1069" s="145"/>
      <c r="B1069" s="87"/>
      <c r="C1069" s="87"/>
      <c r="D1069" s="97"/>
      <c r="E1069" s="87"/>
    </row>
    <row r="1070" spans="1:5" ht="14.25">
      <c r="A1070" s="145"/>
      <c r="B1070" s="87"/>
      <c r="C1070" s="87"/>
      <c r="D1070" s="97"/>
      <c r="E1070" s="87"/>
    </row>
    <row r="1071" spans="1:5" ht="14.25">
      <c r="A1071" s="145"/>
      <c r="B1071" s="87"/>
      <c r="C1071" s="87"/>
      <c r="D1071" s="97"/>
      <c r="E1071" s="87"/>
    </row>
    <row r="1072" spans="1:5" ht="14.25">
      <c r="A1072" s="145"/>
      <c r="B1072" s="87"/>
      <c r="C1072" s="87"/>
      <c r="D1072" s="97"/>
      <c r="E1072" s="87"/>
    </row>
    <row r="1073" spans="1:5" ht="14.25">
      <c r="A1073" s="145"/>
      <c r="B1073" s="87"/>
      <c r="C1073" s="87"/>
      <c r="D1073" s="97"/>
      <c r="E1073" s="87"/>
    </row>
    <row r="1074" spans="1:5" ht="14.25">
      <c r="A1074" s="145"/>
      <c r="B1074" s="87"/>
      <c r="C1074" s="87"/>
      <c r="D1074" s="97"/>
      <c r="E1074" s="87"/>
    </row>
    <row r="1075" spans="1:5" ht="14.25">
      <c r="A1075" s="145"/>
      <c r="B1075" s="87"/>
      <c r="C1075" s="87"/>
      <c r="D1075" s="97"/>
      <c r="E1075" s="87"/>
    </row>
    <row r="1076" spans="1:5" ht="14.25">
      <c r="A1076" s="145"/>
      <c r="B1076" s="87"/>
      <c r="C1076" s="87"/>
      <c r="D1076" s="97"/>
      <c r="E1076" s="87"/>
    </row>
    <row r="1077" spans="1:5" ht="14.25">
      <c r="A1077" s="145"/>
      <c r="B1077" s="87"/>
      <c r="C1077" s="87"/>
      <c r="D1077" s="97"/>
      <c r="E1077" s="87"/>
    </row>
    <row r="1078" spans="1:5" ht="14.25">
      <c r="A1078" s="145"/>
      <c r="B1078" s="87"/>
      <c r="C1078" s="87"/>
      <c r="D1078" s="97"/>
      <c r="E1078" s="87"/>
    </row>
    <row r="1079" spans="1:5" ht="14.25">
      <c r="A1079" s="145"/>
      <c r="B1079" s="87"/>
      <c r="C1079" s="87"/>
      <c r="D1079" s="97"/>
      <c r="E1079" s="87"/>
    </row>
    <row r="1080" spans="1:5" ht="14.25">
      <c r="A1080" s="145"/>
      <c r="B1080" s="87"/>
      <c r="C1080" s="87"/>
      <c r="D1080" s="97"/>
      <c r="E1080" s="87"/>
    </row>
    <row r="1081" spans="1:5" ht="14.25">
      <c r="A1081" s="145"/>
      <c r="B1081" s="87"/>
      <c r="C1081" s="87"/>
      <c r="D1081" s="97"/>
      <c r="E1081" s="87"/>
    </row>
    <row r="1082" spans="1:5" ht="14.25">
      <c r="A1082" s="145"/>
      <c r="B1082" s="87"/>
      <c r="C1082" s="87"/>
      <c r="D1082" s="97"/>
      <c r="E1082" s="87"/>
    </row>
    <row r="1083" spans="1:5" ht="14.25">
      <c r="A1083" s="145"/>
      <c r="B1083" s="87"/>
      <c r="C1083" s="87"/>
      <c r="D1083" s="97"/>
      <c r="E1083" s="87"/>
    </row>
    <row r="1084" spans="1:5" ht="14.25">
      <c r="A1084" s="145"/>
      <c r="B1084" s="87"/>
      <c r="C1084" s="87"/>
      <c r="D1084" s="97"/>
      <c r="E1084" s="87"/>
    </row>
    <row r="1085" spans="1:5" ht="14.25">
      <c r="A1085" s="145"/>
      <c r="B1085" s="87"/>
      <c r="C1085" s="87"/>
      <c r="D1085" s="97"/>
      <c r="E1085" s="87"/>
    </row>
    <row r="1086" spans="1:5" ht="14.25">
      <c r="A1086" s="145"/>
      <c r="B1086" s="87"/>
      <c r="C1086" s="87"/>
      <c r="D1086" s="97"/>
      <c r="E1086" s="87"/>
    </row>
    <row r="1087" spans="1:5" ht="14.25">
      <c r="A1087" s="145"/>
      <c r="B1087" s="87"/>
      <c r="C1087" s="87"/>
      <c r="D1087" s="97"/>
      <c r="E1087" s="87"/>
    </row>
    <row r="1088" spans="1:5" ht="14.25">
      <c r="A1088" s="145"/>
      <c r="B1088" s="87"/>
      <c r="C1088" s="87"/>
      <c r="D1088" s="97"/>
      <c r="E1088" s="87"/>
    </row>
    <row r="1089" spans="1:5" ht="14.25">
      <c r="A1089" s="145"/>
      <c r="B1089" s="87"/>
      <c r="C1089" s="87"/>
      <c r="D1089" s="97"/>
      <c r="E1089" s="87"/>
    </row>
    <row r="1090" spans="1:5" ht="14.25">
      <c r="A1090" s="145"/>
      <c r="B1090" s="87"/>
      <c r="C1090" s="87"/>
      <c r="D1090" s="97"/>
      <c r="E1090" s="87"/>
    </row>
    <row r="1091" spans="1:5" ht="14.25">
      <c r="A1091" s="145"/>
      <c r="B1091" s="87"/>
      <c r="C1091" s="87"/>
      <c r="D1091" s="97"/>
      <c r="E1091" s="87"/>
    </row>
    <row r="1092" spans="1:5" ht="14.25">
      <c r="A1092" s="145"/>
      <c r="B1092" s="87"/>
      <c r="C1092" s="87"/>
      <c r="D1092" s="97"/>
      <c r="E1092" s="87"/>
    </row>
    <row r="1093" spans="1:5" ht="14.25">
      <c r="A1093" s="145"/>
      <c r="B1093" s="87"/>
      <c r="C1093" s="87"/>
      <c r="D1093" s="97"/>
      <c r="E1093" s="87"/>
    </row>
    <row r="1094" spans="1:5" ht="14.25">
      <c r="A1094" s="145"/>
      <c r="B1094" s="87"/>
      <c r="C1094" s="87"/>
      <c r="D1094" s="97"/>
      <c r="E1094" s="87"/>
    </row>
    <row r="1095" spans="1:5" ht="14.25">
      <c r="A1095" s="145"/>
      <c r="B1095" s="87"/>
      <c r="C1095" s="87"/>
      <c r="D1095" s="97"/>
      <c r="E1095" s="87"/>
    </row>
    <row r="1096" spans="1:5" ht="14.25">
      <c r="A1096" s="145"/>
      <c r="B1096" s="87"/>
      <c r="C1096" s="87"/>
      <c r="D1096" s="97"/>
      <c r="E1096" s="87"/>
    </row>
    <row r="1097" spans="1:5" ht="14.25">
      <c r="A1097" s="145"/>
      <c r="B1097" s="87"/>
      <c r="C1097" s="87"/>
      <c r="D1097" s="97"/>
      <c r="E1097" s="87"/>
    </row>
    <row r="1098" spans="1:5" ht="14.25">
      <c r="A1098" s="145"/>
      <c r="B1098" s="87"/>
      <c r="C1098" s="87"/>
      <c r="D1098" s="97"/>
      <c r="E1098" s="87"/>
    </row>
    <row r="1099" spans="1:5" ht="14.25">
      <c r="A1099" s="145"/>
      <c r="B1099" s="87"/>
      <c r="C1099" s="87"/>
      <c r="D1099" s="97"/>
      <c r="E1099" s="87"/>
    </row>
    <row r="1100" spans="1:5" ht="14.25">
      <c r="A1100" s="145"/>
      <c r="B1100" s="87"/>
      <c r="C1100" s="87"/>
      <c r="D1100" s="97"/>
      <c r="E1100" s="87"/>
    </row>
    <row r="1101" spans="1:5" ht="14.25">
      <c r="A1101" s="145"/>
      <c r="B1101" s="87"/>
      <c r="C1101" s="87"/>
      <c r="D1101" s="97"/>
      <c r="E1101" s="87"/>
    </row>
    <row r="1102" spans="1:5" ht="14.25">
      <c r="A1102" s="145"/>
      <c r="B1102" s="87"/>
      <c r="C1102" s="87"/>
      <c r="D1102" s="97"/>
      <c r="E1102" s="87"/>
    </row>
    <row r="1103" spans="1:5" ht="14.25">
      <c r="A1103" s="145"/>
      <c r="B1103" s="87"/>
      <c r="C1103" s="87"/>
      <c r="D1103" s="97"/>
      <c r="E1103" s="87"/>
    </row>
    <row r="1104" spans="1:5" ht="14.25">
      <c r="A1104" s="145"/>
      <c r="B1104" s="87"/>
      <c r="C1104" s="87"/>
      <c r="D1104" s="97"/>
      <c r="E1104" s="87"/>
    </row>
    <row r="1105" spans="1:5" ht="14.25">
      <c r="A1105" s="145"/>
      <c r="B1105" s="87"/>
      <c r="C1105" s="87"/>
      <c r="D1105" s="97"/>
      <c r="E1105" s="87"/>
    </row>
    <row r="1106" spans="1:5" ht="14.25">
      <c r="A1106" s="145"/>
      <c r="B1106" s="87"/>
      <c r="C1106" s="87"/>
      <c r="D1106" s="97"/>
      <c r="E1106" s="87"/>
    </row>
    <row r="1107" spans="1:5" ht="14.25">
      <c r="A1107" s="145"/>
      <c r="B1107" s="87"/>
      <c r="C1107" s="87"/>
      <c r="D1107" s="97"/>
      <c r="E1107" s="87"/>
    </row>
    <row r="1108" spans="1:5" ht="14.25">
      <c r="A1108" s="145"/>
      <c r="B1108" s="87"/>
      <c r="C1108" s="87"/>
      <c r="D1108" s="97"/>
      <c r="E1108" s="87"/>
    </row>
    <row r="1109" spans="1:5" ht="14.25">
      <c r="A1109" s="145"/>
      <c r="B1109" s="87"/>
      <c r="C1109" s="87"/>
      <c r="D1109" s="97"/>
      <c r="E1109" s="87"/>
    </row>
    <row r="1110" spans="1:5" ht="14.25">
      <c r="A1110" s="145"/>
      <c r="B1110" s="87"/>
      <c r="C1110" s="87"/>
      <c r="D1110" s="97"/>
      <c r="E1110" s="87"/>
    </row>
    <row r="1111" spans="1:5" ht="14.25">
      <c r="A1111" s="145"/>
      <c r="B1111" s="87"/>
      <c r="C1111" s="87"/>
      <c r="D1111" s="97"/>
      <c r="E1111" s="87"/>
    </row>
    <row r="1112" spans="1:5" ht="14.25">
      <c r="A1112" s="145"/>
      <c r="B1112" s="87"/>
      <c r="C1112" s="87"/>
      <c r="D1112" s="97"/>
      <c r="E1112" s="87"/>
    </row>
    <row r="1113" spans="1:5" ht="14.25">
      <c r="A1113" s="145"/>
      <c r="B1113" s="87"/>
      <c r="C1113" s="87"/>
      <c r="D1113" s="97"/>
      <c r="E1113" s="87"/>
    </row>
    <row r="1114" spans="1:5" ht="14.25">
      <c r="A1114" s="145"/>
      <c r="B1114" s="87"/>
      <c r="C1114" s="87"/>
      <c r="D1114" s="97"/>
      <c r="E1114" s="87"/>
    </row>
    <row r="1115" spans="1:5" ht="14.25">
      <c r="A1115" s="145"/>
      <c r="B1115" s="87"/>
      <c r="C1115" s="87"/>
      <c r="D1115" s="97"/>
      <c r="E1115" s="87"/>
    </row>
    <row r="1116" spans="1:5" ht="14.25">
      <c r="A1116" s="145"/>
      <c r="B1116" s="87"/>
      <c r="C1116" s="87"/>
      <c r="D1116" s="97"/>
      <c r="E1116" s="87"/>
    </row>
    <row r="1117" spans="1:5" ht="14.25">
      <c r="A1117" s="145"/>
      <c r="B1117" s="87"/>
      <c r="C1117" s="87"/>
      <c r="D1117" s="97"/>
      <c r="E1117" s="87"/>
    </row>
    <row r="1118" spans="1:5" ht="14.25">
      <c r="A1118" s="145"/>
      <c r="B1118" s="87"/>
      <c r="C1118" s="87"/>
      <c r="D1118" s="97"/>
      <c r="E1118" s="87"/>
    </row>
    <row r="1119" spans="1:5" ht="14.25">
      <c r="A1119" s="145"/>
      <c r="B1119" s="87"/>
      <c r="C1119" s="87"/>
      <c r="D1119" s="97"/>
      <c r="E1119" s="87"/>
    </row>
    <row r="1120" spans="1:5" ht="14.25">
      <c r="A1120" s="145"/>
      <c r="B1120" s="87"/>
      <c r="C1120" s="87"/>
      <c r="D1120" s="97"/>
      <c r="E1120" s="87"/>
    </row>
    <row r="1121" spans="1:5" ht="14.25">
      <c r="A1121" s="145"/>
      <c r="B1121" s="87"/>
      <c r="C1121" s="87"/>
      <c r="D1121" s="97"/>
      <c r="E1121" s="87"/>
    </row>
    <row r="1122" spans="1:5" ht="14.25">
      <c r="A1122" s="145"/>
      <c r="B1122" s="87"/>
      <c r="C1122" s="87"/>
      <c r="D1122" s="97"/>
      <c r="E1122" s="87"/>
    </row>
    <row r="1123" spans="1:5" ht="14.25">
      <c r="A1123" s="145"/>
      <c r="B1123" s="87"/>
      <c r="C1123" s="87"/>
      <c r="D1123" s="97"/>
      <c r="E1123" s="87"/>
    </row>
    <row r="1124" spans="1:5" ht="14.25">
      <c r="A1124" s="145"/>
      <c r="B1124" s="87"/>
      <c r="C1124" s="87"/>
      <c r="D1124" s="97"/>
      <c r="E1124" s="87"/>
    </row>
    <row r="1125" spans="1:5" ht="14.25">
      <c r="A1125" s="145"/>
      <c r="B1125" s="87"/>
      <c r="C1125" s="87"/>
      <c r="D1125" s="97"/>
      <c r="E1125" s="87"/>
    </row>
    <row r="1126" spans="1:5" ht="14.25">
      <c r="A1126" s="145"/>
      <c r="B1126" s="87"/>
      <c r="C1126" s="87"/>
      <c r="D1126" s="97"/>
      <c r="E1126" s="87"/>
    </row>
    <row r="1127" spans="1:5" ht="14.25">
      <c r="A1127" s="145"/>
      <c r="B1127" s="87"/>
      <c r="C1127" s="87"/>
      <c r="D1127" s="97"/>
      <c r="E1127" s="87"/>
    </row>
    <row r="1128" spans="1:5" ht="14.25">
      <c r="A1128" s="145"/>
      <c r="B1128" s="87"/>
      <c r="C1128" s="87"/>
      <c r="D1128" s="97"/>
      <c r="E1128" s="87"/>
    </row>
    <row r="1129" spans="1:5" ht="14.25">
      <c r="A1129" s="145"/>
      <c r="B1129" s="87"/>
      <c r="C1129" s="87"/>
      <c r="D1129" s="97"/>
      <c r="E1129" s="87"/>
    </row>
    <row r="1130" spans="1:5" ht="14.25">
      <c r="A1130" s="145"/>
      <c r="B1130" s="87"/>
      <c r="C1130" s="87"/>
      <c r="D1130" s="97"/>
      <c r="E1130" s="87"/>
    </row>
    <row r="1131" spans="1:5" ht="14.25">
      <c r="A1131" s="145"/>
      <c r="B1131" s="87"/>
      <c r="C1131" s="87"/>
      <c r="D1131" s="97"/>
      <c r="E1131" s="87"/>
    </row>
    <row r="1132" spans="1:5" ht="14.25">
      <c r="A1132" s="145"/>
      <c r="B1132" s="87"/>
      <c r="C1132" s="87"/>
      <c r="D1132" s="97"/>
      <c r="E1132" s="87"/>
    </row>
    <row r="1133" spans="1:5" ht="14.25">
      <c r="A1133" s="145"/>
      <c r="B1133" s="87"/>
      <c r="C1133" s="87"/>
      <c r="D1133" s="97"/>
      <c r="E1133" s="87"/>
    </row>
    <row r="1134" spans="1:5" ht="14.25">
      <c r="A1134" s="145"/>
      <c r="B1134" s="87"/>
      <c r="C1134" s="87"/>
      <c r="D1134" s="97"/>
      <c r="E1134" s="87"/>
    </row>
    <row r="1135" spans="1:5" ht="14.25">
      <c r="A1135" s="145"/>
      <c r="B1135" s="87"/>
      <c r="C1135" s="87"/>
      <c r="D1135" s="97"/>
      <c r="E1135" s="87"/>
    </row>
    <row r="1136" spans="1:5" ht="14.25">
      <c r="A1136" s="145"/>
      <c r="B1136" s="87"/>
      <c r="C1136" s="87"/>
      <c r="D1136" s="97"/>
      <c r="E1136" s="87"/>
    </row>
    <row r="1137" spans="1:5" ht="14.25">
      <c r="A1137" s="145"/>
      <c r="B1137" s="87"/>
      <c r="C1137" s="87"/>
      <c r="D1137" s="97"/>
      <c r="E1137" s="87"/>
    </row>
    <row r="1138" spans="1:5" ht="14.25">
      <c r="A1138" s="145"/>
      <c r="B1138" s="87"/>
      <c r="C1138" s="87"/>
      <c r="D1138" s="97"/>
      <c r="E1138" s="87"/>
    </row>
    <row r="1139" spans="1:5" ht="14.25">
      <c r="A1139" s="145"/>
      <c r="B1139" s="87"/>
      <c r="C1139" s="87"/>
      <c r="D1139" s="97"/>
      <c r="E1139" s="87"/>
    </row>
    <row r="1140" spans="1:5" ht="14.25">
      <c r="A1140" s="145"/>
      <c r="B1140" s="87"/>
      <c r="C1140" s="87"/>
      <c r="D1140" s="97"/>
      <c r="E1140" s="87"/>
    </row>
    <row r="1141" spans="1:5" ht="14.25">
      <c r="A1141" s="145"/>
      <c r="B1141" s="87"/>
      <c r="C1141" s="87"/>
      <c r="D1141" s="97"/>
      <c r="E1141" s="87"/>
    </row>
    <row r="1142" spans="1:5" ht="14.25">
      <c r="A1142" s="145"/>
      <c r="B1142" s="87"/>
      <c r="C1142" s="87"/>
      <c r="D1142" s="97"/>
      <c r="E1142" s="87"/>
    </row>
    <row r="1143" spans="1:5" ht="14.25">
      <c r="A1143" s="145"/>
      <c r="B1143" s="87"/>
      <c r="C1143" s="87"/>
      <c r="D1143" s="97"/>
      <c r="E1143" s="87"/>
    </row>
    <row r="1144" spans="1:5" ht="14.25">
      <c r="A1144" s="145"/>
      <c r="B1144" s="87"/>
      <c r="C1144" s="87"/>
      <c r="D1144" s="97"/>
      <c r="E1144" s="87"/>
    </row>
    <row r="1145" spans="1:5" ht="14.25">
      <c r="A1145" s="145"/>
      <c r="B1145" s="87"/>
      <c r="C1145" s="87"/>
      <c r="D1145" s="97"/>
      <c r="E1145" s="87"/>
    </row>
    <row r="1146" spans="1:5" ht="14.25">
      <c r="A1146" s="145"/>
      <c r="B1146" s="87"/>
      <c r="C1146" s="87"/>
      <c r="D1146" s="97"/>
      <c r="E1146" s="87"/>
    </row>
    <row r="1147" spans="1:5" ht="14.25">
      <c r="A1147" s="145"/>
      <c r="B1147" s="87"/>
      <c r="C1147" s="87"/>
      <c r="D1147" s="97"/>
      <c r="E1147" s="87"/>
    </row>
    <row r="1148" spans="1:5" ht="14.25">
      <c r="A1148" s="145"/>
      <c r="B1148" s="87"/>
      <c r="C1148" s="87"/>
      <c r="D1148" s="97"/>
      <c r="E1148" s="87"/>
    </row>
    <row r="1149" spans="1:5" ht="14.25">
      <c r="A1149" s="145"/>
      <c r="B1149" s="87"/>
      <c r="C1149" s="87"/>
      <c r="D1149" s="97"/>
      <c r="E1149" s="87"/>
    </row>
    <row r="1150" spans="1:5" ht="14.25">
      <c r="A1150" s="145"/>
      <c r="B1150" s="87"/>
      <c r="C1150" s="87"/>
      <c r="D1150" s="97"/>
      <c r="E1150" s="87"/>
    </row>
    <row r="1151" spans="1:5" ht="14.25">
      <c r="A1151" s="145"/>
      <c r="B1151" s="87"/>
      <c r="C1151" s="87"/>
      <c r="D1151" s="97"/>
      <c r="E1151" s="87"/>
    </row>
    <row r="1152" spans="1:5" ht="14.25">
      <c r="A1152" s="145"/>
      <c r="B1152" s="87"/>
      <c r="C1152" s="87"/>
      <c r="D1152" s="97"/>
      <c r="E1152" s="87"/>
    </row>
    <row r="1153" spans="1:5" ht="14.25">
      <c r="A1153" s="145"/>
      <c r="B1153" s="87"/>
      <c r="C1153" s="87"/>
      <c r="D1153" s="97"/>
      <c r="E1153" s="87"/>
    </row>
    <row r="1154" spans="1:5" ht="14.25">
      <c r="A1154" s="145"/>
      <c r="B1154" s="87"/>
      <c r="C1154" s="87"/>
      <c r="D1154" s="97"/>
      <c r="E1154" s="87"/>
    </row>
    <row r="1155" spans="1:5" ht="14.25">
      <c r="A1155" s="145"/>
      <c r="B1155" s="87"/>
      <c r="C1155" s="87"/>
      <c r="D1155" s="97"/>
      <c r="E1155" s="87"/>
    </row>
    <row r="1156" spans="1:5" ht="14.25">
      <c r="A1156" s="145"/>
      <c r="B1156" s="87"/>
      <c r="C1156" s="87"/>
      <c r="D1156" s="97"/>
      <c r="E1156" s="87"/>
    </row>
    <row r="1157" spans="1:5" ht="14.25">
      <c r="A1157" s="145"/>
      <c r="B1157" s="87"/>
      <c r="C1157" s="87"/>
      <c r="D1157" s="97"/>
      <c r="E1157" s="87"/>
    </row>
    <row r="1158" spans="1:5" ht="14.25">
      <c r="A1158" s="145"/>
      <c r="B1158" s="87"/>
      <c r="C1158" s="87"/>
      <c r="D1158" s="97"/>
      <c r="E1158" s="87"/>
    </row>
    <row r="1159" spans="1:5" ht="14.25">
      <c r="A1159" s="145"/>
      <c r="B1159" s="87"/>
      <c r="C1159" s="87"/>
      <c r="D1159" s="97"/>
      <c r="E1159" s="87"/>
    </row>
    <row r="1160" spans="1:5" ht="14.25">
      <c r="A1160" s="145"/>
      <c r="B1160" s="87"/>
      <c r="C1160" s="87"/>
      <c r="D1160" s="97"/>
      <c r="E1160" s="87"/>
    </row>
    <row r="1161" spans="1:5" ht="14.25">
      <c r="A1161" s="145"/>
      <c r="B1161" s="87"/>
      <c r="C1161" s="87"/>
      <c r="D1161" s="97"/>
      <c r="E1161" s="87"/>
    </row>
    <row r="1162" spans="1:5" ht="14.25">
      <c r="A1162" s="145"/>
      <c r="B1162" s="87"/>
      <c r="C1162" s="87"/>
      <c r="D1162" s="97"/>
      <c r="E1162" s="87"/>
    </row>
    <row r="1163" spans="1:5" ht="14.25">
      <c r="A1163" s="145"/>
      <c r="B1163" s="87"/>
      <c r="C1163" s="87"/>
      <c r="D1163" s="97"/>
      <c r="E1163" s="87"/>
    </row>
    <row r="1164" spans="1:5" ht="14.25">
      <c r="A1164" s="145"/>
      <c r="B1164" s="87"/>
      <c r="C1164" s="87"/>
      <c r="D1164" s="97"/>
      <c r="E1164" s="87"/>
    </row>
    <row r="1165" spans="1:5" ht="14.25">
      <c r="A1165" s="145"/>
      <c r="B1165" s="87"/>
      <c r="C1165" s="87"/>
      <c r="D1165" s="97"/>
      <c r="E1165" s="87"/>
    </row>
    <row r="1166" spans="1:5" ht="14.25">
      <c r="A1166" s="145"/>
      <c r="B1166" s="87"/>
      <c r="C1166" s="87"/>
      <c r="D1166" s="97"/>
      <c r="E1166" s="87"/>
    </row>
    <row r="1167" spans="1:5" ht="14.25">
      <c r="A1167" s="145"/>
      <c r="B1167" s="87"/>
      <c r="C1167" s="87"/>
      <c r="D1167" s="97"/>
      <c r="E1167" s="87"/>
    </row>
    <row r="1168" spans="1:5" ht="14.25">
      <c r="A1168" s="145"/>
      <c r="B1168" s="87"/>
      <c r="C1168" s="87"/>
      <c r="D1168" s="97"/>
      <c r="E1168" s="87"/>
    </row>
    <row r="1169" spans="1:5" ht="14.25">
      <c r="A1169" s="145"/>
      <c r="B1169" s="87"/>
      <c r="C1169" s="87"/>
      <c r="D1169" s="97"/>
      <c r="E1169" s="87"/>
    </row>
    <row r="1170" spans="1:5" ht="14.25">
      <c r="A1170" s="145"/>
      <c r="B1170" s="87"/>
      <c r="C1170" s="87"/>
      <c r="D1170" s="97"/>
      <c r="E1170" s="87"/>
    </row>
    <row r="1171" spans="1:5" ht="14.25">
      <c r="A1171" s="145"/>
      <c r="B1171" s="87"/>
      <c r="C1171" s="87"/>
      <c r="D1171" s="97"/>
      <c r="E1171" s="87"/>
    </row>
    <row r="1172" spans="1:5" ht="14.25">
      <c r="A1172" s="145"/>
      <c r="B1172" s="87"/>
      <c r="C1172" s="87"/>
      <c r="D1172" s="97"/>
      <c r="E1172" s="87"/>
    </row>
    <row r="1173" spans="1:5" ht="14.25">
      <c r="A1173" s="145"/>
      <c r="B1173" s="87"/>
      <c r="C1173" s="87"/>
      <c r="D1173" s="97"/>
      <c r="E1173" s="8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86"/>
  <sheetViews>
    <sheetView workbookViewId="0">
      <pane ySplit="1" topLeftCell="A69" activePane="bottomLeft" state="frozen"/>
      <selection pane="bottomLeft" activeCell="B121" sqref="B121:B122"/>
    </sheetView>
  </sheetViews>
  <sheetFormatPr defaultColWidth="14.46484375" defaultRowHeight="15.75" customHeight="1"/>
  <cols>
    <col min="1" max="1" width="12.46484375" customWidth="1"/>
    <col min="2" max="2" width="41.46484375" customWidth="1"/>
    <col min="3" max="3" width="19" customWidth="1"/>
    <col min="5" max="5" width="44.1328125" customWidth="1"/>
  </cols>
  <sheetData>
    <row r="1" spans="1:26" ht="15.75" customHeight="1">
      <c r="A1" s="88" t="s">
        <v>64</v>
      </c>
      <c r="B1" s="71" t="s">
        <v>1450</v>
      </c>
      <c r="C1" s="71" t="s">
        <v>1451</v>
      </c>
      <c r="D1" s="70" t="s">
        <v>1413</v>
      </c>
      <c r="E1" s="71" t="s">
        <v>1452</v>
      </c>
      <c r="F1" s="69"/>
      <c r="G1" s="69"/>
      <c r="H1" s="69"/>
      <c r="I1" s="69"/>
      <c r="J1" s="69"/>
      <c r="K1" s="69"/>
      <c r="L1" s="69"/>
      <c r="M1" s="69"/>
      <c r="N1" s="69"/>
      <c r="O1" s="69"/>
      <c r="P1" s="69"/>
      <c r="Q1" s="69"/>
      <c r="R1" s="69"/>
      <c r="S1" s="69"/>
      <c r="T1" s="69"/>
      <c r="U1" s="69"/>
      <c r="V1" s="69"/>
      <c r="W1" s="69"/>
      <c r="X1" s="69"/>
      <c r="Y1" s="69"/>
      <c r="Z1" s="69"/>
    </row>
    <row r="2" spans="1:26" ht="15.75" customHeight="1">
      <c r="A2" s="126" t="s">
        <v>73</v>
      </c>
      <c r="B2" s="127" t="str">
        <f>VLOOKUP(A2,TRUSTEDPROCESSDEFINITIONS,2,FALSE)</f>
        <v>Identity Service Provider</v>
      </c>
      <c r="C2" s="128"/>
      <c r="D2" s="93"/>
      <c r="E2" s="94"/>
      <c r="F2" s="95"/>
      <c r="G2" s="95"/>
      <c r="H2" s="95"/>
      <c r="I2" s="95"/>
      <c r="J2" s="95"/>
      <c r="K2" s="95"/>
      <c r="L2" s="95"/>
      <c r="M2" s="95"/>
      <c r="N2" s="95"/>
      <c r="O2" s="95"/>
      <c r="P2" s="95"/>
      <c r="Q2" s="95"/>
      <c r="R2" s="95"/>
      <c r="S2" s="95"/>
      <c r="T2" s="95"/>
      <c r="U2" s="95"/>
      <c r="V2" s="95"/>
      <c r="W2" s="95"/>
      <c r="X2" s="95"/>
      <c r="Y2" s="95"/>
      <c r="Z2" s="95"/>
    </row>
    <row r="3" spans="1:26" ht="15.75" customHeight="1">
      <c r="A3" s="129"/>
      <c r="B3" s="65" t="str">
        <f>VLOOKUP(A2,TRUSTEDPROCESSDEFINITIONS,3,FALSE)</f>
        <v>General requirements for identity service provider</v>
      </c>
      <c r="C3" s="130" t="s">
        <v>1738</v>
      </c>
      <c r="D3" s="106"/>
      <c r="E3" s="65" t="s">
        <v>1739</v>
      </c>
    </row>
    <row r="4" spans="1:26" ht="15.75" customHeight="1">
      <c r="A4" s="129"/>
      <c r="B4" s="131"/>
      <c r="C4" s="130" t="s">
        <v>1740</v>
      </c>
      <c r="D4" s="106"/>
      <c r="E4" s="65" t="s">
        <v>1741</v>
      </c>
    </row>
    <row r="5" spans="1:26" ht="15.75" customHeight="1">
      <c r="A5" s="129"/>
      <c r="B5" s="131"/>
      <c r="C5" s="130" t="s">
        <v>1742</v>
      </c>
      <c r="D5" s="106"/>
      <c r="E5" s="65" t="s">
        <v>1743</v>
      </c>
    </row>
    <row r="6" spans="1:26" ht="15.75" customHeight="1">
      <c r="A6" s="129"/>
      <c r="B6" s="131"/>
      <c r="C6" s="130" t="s">
        <v>1744</v>
      </c>
      <c r="D6" s="106"/>
      <c r="E6" s="65" t="s">
        <v>1745</v>
      </c>
    </row>
    <row r="7" spans="1:26" ht="15.75" customHeight="1">
      <c r="A7" s="129"/>
      <c r="B7" s="131"/>
      <c r="C7" s="19"/>
      <c r="D7" s="106"/>
      <c r="E7" s="87"/>
    </row>
    <row r="8" spans="1:26" ht="15.75" customHeight="1">
      <c r="A8" s="141" t="s">
        <v>94</v>
      </c>
      <c r="B8" s="142" t="str">
        <f>VLOOKUP(A8,TRUSTEDPROCESSDEFINITIONS,2,FALSE)</f>
        <v>Identity Resolution</v>
      </c>
      <c r="C8" s="143"/>
      <c r="D8" s="164"/>
      <c r="E8" s="111"/>
      <c r="F8" s="112"/>
      <c r="G8" s="112"/>
      <c r="H8" s="112"/>
      <c r="I8" s="112"/>
      <c r="J8" s="112"/>
      <c r="K8" s="112"/>
      <c r="L8" s="112"/>
      <c r="M8" s="112"/>
      <c r="N8" s="112"/>
      <c r="O8" s="112"/>
      <c r="P8" s="112"/>
      <c r="Q8" s="112"/>
      <c r="R8" s="112"/>
      <c r="S8" s="112"/>
      <c r="T8" s="112"/>
      <c r="U8" s="112"/>
      <c r="V8" s="112"/>
      <c r="W8" s="112"/>
      <c r="X8" s="112"/>
      <c r="Y8" s="112"/>
      <c r="Z8" s="112"/>
    </row>
    <row r="9" spans="1:26" ht="15.75" customHeight="1">
      <c r="A9" s="88"/>
      <c r="B9" s="65" t="str">
        <f>VLOOKUP(A8,TRUSTEDPROCESSDEFINITIONS,3,FALSE)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9" s="130" t="s">
        <v>1746</v>
      </c>
      <c r="D9" s="106"/>
      <c r="E9" s="65" t="s">
        <v>1747</v>
      </c>
    </row>
    <row r="10" spans="1:26" ht="15.75" customHeight="1">
      <c r="A10" s="88"/>
      <c r="B10" s="65"/>
      <c r="C10" s="130" t="s">
        <v>1748</v>
      </c>
      <c r="D10" s="106"/>
      <c r="E10" s="65" t="s">
        <v>1749</v>
      </c>
    </row>
    <row r="11" spans="1:26" ht="15.75" customHeight="1">
      <c r="A11" s="88"/>
      <c r="B11" s="65"/>
      <c r="C11" s="130" t="s">
        <v>1750</v>
      </c>
      <c r="D11" s="106"/>
      <c r="E11" s="65" t="s">
        <v>1751</v>
      </c>
    </row>
    <row r="12" spans="1:26" ht="15.75" customHeight="1">
      <c r="A12" s="88"/>
      <c r="B12" s="65"/>
      <c r="C12" s="19"/>
      <c r="D12" s="106"/>
      <c r="E12" s="87"/>
    </row>
    <row r="13" spans="1:26" ht="15.75" customHeight="1">
      <c r="A13" s="88"/>
      <c r="B13" s="65"/>
      <c r="C13" s="19"/>
      <c r="D13" s="106"/>
      <c r="E13" s="87"/>
    </row>
    <row r="14" spans="1:26" ht="15.75" customHeight="1">
      <c r="A14" s="88" t="s">
        <v>102</v>
      </c>
      <c r="B14" s="71" t="str">
        <f>VLOOKUP(A14,TRUSTEDPROCESSDEFINITIONS,2,FALSE)</f>
        <v>Identity Establishment</v>
      </c>
      <c r="C14" s="19"/>
      <c r="D14" s="106"/>
      <c r="E14" s="87"/>
    </row>
    <row r="15" spans="1:26" ht="71.25">
      <c r="A15" s="122"/>
      <c r="B15" s="65" t="str">
        <f>VLOOKUP(A14,TRUSTEDPROCESSDEFINITIONS,3,FALSE)</f>
        <v>Identity Establishment is the process of creating a record of identity of a Subject within a program/service population that may be relied on by others for subsequent programs, services, and activities.</v>
      </c>
      <c r="C15" s="130" t="s">
        <v>1750</v>
      </c>
      <c r="D15" s="96" t="s">
        <v>1752</v>
      </c>
      <c r="E15" s="65" t="s">
        <v>550</v>
      </c>
    </row>
    <row r="16" spans="1:26" ht="14.25">
      <c r="A16" s="122"/>
      <c r="B16" s="87"/>
      <c r="C16" s="130" t="s">
        <v>1750</v>
      </c>
      <c r="D16" s="96" t="s">
        <v>1753</v>
      </c>
      <c r="E16" s="65" t="s">
        <v>1754</v>
      </c>
    </row>
    <row r="17" spans="1:26" ht="28.5">
      <c r="A17" s="122"/>
      <c r="B17" s="87"/>
      <c r="C17" s="130" t="s">
        <v>1750</v>
      </c>
      <c r="D17" s="96" t="s">
        <v>1755</v>
      </c>
      <c r="E17" s="65" t="s">
        <v>1756</v>
      </c>
    </row>
    <row r="18" spans="1:26" ht="28.5">
      <c r="A18" s="122"/>
      <c r="B18" s="87"/>
      <c r="C18" s="130" t="s">
        <v>1750</v>
      </c>
      <c r="D18" s="96" t="s">
        <v>1757</v>
      </c>
      <c r="E18" s="65" t="s">
        <v>1758</v>
      </c>
    </row>
    <row r="19" spans="1:26" ht="14.25">
      <c r="A19" s="122"/>
      <c r="B19" s="87"/>
      <c r="C19" s="19"/>
      <c r="D19" s="106"/>
      <c r="E19" s="87"/>
    </row>
    <row r="20" spans="1:26" ht="15.75" customHeight="1">
      <c r="A20" s="129"/>
      <c r="B20" s="131"/>
      <c r="C20" s="19"/>
      <c r="D20" s="106"/>
      <c r="E20" s="87"/>
    </row>
    <row r="21" spans="1:26" ht="15.75" customHeight="1">
      <c r="A21" s="129" t="s">
        <v>110</v>
      </c>
      <c r="B21" s="131" t="str">
        <f>VLOOKUP(A21,TRUSTEDPROCESSDEFINITIONS,2,FALSE)</f>
        <v>Identity Information Validation</v>
      </c>
      <c r="C21" s="130" t="s">
        <v>1750</v>
      </c>
      <c r="D21" s="96" t="s">
        <v>1752</v>
      </c>
      <c r="E21" s="65" t="s">
        <v>1759</v>
      </c>
    </row>
    <row r="22" spans="1:26" ht="15.75" customHeight="1">
      <c r="A22" s="88"/>
      <c r="B22" s="65" t="str">
        <f>VLOOKUP(A21,TRUSTEDPROCESSDEFINITIONS,3,FALSE)</f>
        <v xml:space="preserve">Identity Information Validation is the process of confirming the accuracy of identity information about a Subject as established by the Issuer. </v>
      </c>
      <c r="C22" s="130" t="s">
        <v>1750</v>
      </c>
      <c r="D22" s="96" t="s">
        <v>1753</v>
      </c>
      <c r="E22" s="65" t="s">
        <v>1760</v>
      </c>
    </row>
    <row r="23" spans="1:26" ht="15.75" customHeight="1">
      <c r="A23" s="88"/>
      <c r="B23" s="65"/>
      <c r="C23" s="130" t="s">
        <v>1750</v>
      </c>
      <c r="D23" s="96" t="s">
        <v>1761</v>
      </c>
      <c r="E23" s="65" t="s">
        <v>1762</v>
      </c>
    </row>
    <row r="24" spans="1:26" ht="15.75" customHeight="1">
      <c r="A24" s="135"/>
      <c r="B24" s="136"/>
      <c r="C24" s="19"/>
      <c r="D24" s="106"/>
      <c r="E24" s="87"/>
    </row>
    <row r="25" spans="1:26" ht="15.75" customHeight="1">
      <c r="A25" s="160" t="s">
        <v>118</v>
      </c>
      <c r="B25" s="131" t="str">
        <f>VLOOKUP(A25,TRUSTEDPROCESSDEFINITIONS,2,FALSE)</f>
        <v>Identity Verification</v>
      </c>
      <c r="C25" s="19"/>
      <c r="D25" s="106"/>
      <c r="E25" s="87"/>
    </row>
    <row r="26" spans="1:26" ht="15.75" customHeight="1">
      <c r="A26" s="88"/>
      <c r="B26" s="65" t="str">
        <f>VLOOKUP(A25,TRUSTEDPROCESSDEFINITIONS,3,FALSE)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C26" s="130" t="s">
        <v>1750</v>
      </c>
      <c r="D26" s="96" t="s">
        <v>1752</v>
      </c>
      <c r="E26" s="65" t="s">
        <v>1763</v>
      </c>
    </row>
    <row r="27" spans="1:26" ht="15.75" customHeight="1">
      <c r="A27" s="88"/>
      <c r="B27" s="65"/>
      <c r="C27" s="130" t="s">
        <v>1750</v>
      </c>
      <c r="D27" s="96" t="s">
        <v>1753</v>
      </c>
      <c r="E27" s="65" t="s">
        <v>1763</v>
      </c>
    </row>
    <row r="28" spans="1:26" ht="15.75" customHeight="1">
      <c r="A28" s="88"/>
      <c r="B28" s="65"/>
      <c r="C28" s="130" t="s">
        <v>1750</v>
      </c>
      <c r="D28" s="96" t="s">
        <v>1755</v>
      </c>
      <c r="E28" s="65" t="s">
        <v>1764</v>
      </c>
    </row>
    <row r="29" spans="1:26" ht="15.75" customHeight="1">
      <c r="A29" s="88"/>
      <c r="B29" s="65"/>
      <c r="C29" s="130" t="s">
        <v>1750</v>
      </c>
      <c r="D29" s="96" t="s">
        <v>1757</v>
      </c>
      <c r="E29" s="65" t="s">
        <v>1765</v>
      </c>
    </row>
    <row r="30" spans="1:26" ht="15.75" customHeight="1">
      <c r="A30" s="141" t="s">
        <v>1454</v>
      </c>
      <c r="B30" s="142" t="e">
        <f>VLOOKUP(A30,TRUSTEDPROCESSDEFINITIONS,2,FALSE)</f>
        <v>#N/A</v>
      </c>
      <c r="C30" s="143"/>
      <c r="D30" s="164"/>
      <c r="E30" s="111"/>
      <c r="F30" s="112"/>
      <c r="G30" s="112"/>
      <c r="H30" s="112"/>
      <c r="I30" s="112"/>
      <c r="J30" s="112"/>
      <c r="K30" s="112"/>
      <c r="L30" s="112"/>
      <c r="M30" s="112"/>
      <c r="N30" s="112"/>
      <c r="O30" s="112"/>
      <c r="P30" s="112"/>
      <c r="Q30" s="112"/>
      <c r="R30" s="112"/>
      <c r="S30" s="112"/>
      <c r="T30" s="112"/>
      <c r="U30" s="112"/>
      <c r="V30" s="112"/>
      <c r="W30" s="112"/>
      <c r="X30" s="112"/>
      <c r="Y30" s="112"/>
      <c r="Z30" s="112"/>
    </row>
    <row r="31" spans="1:26" ht="15.75" customHeight="1">
      <c r="A31" s="88"/>
      <c r="B31" s="65" t="e">
        <f>VLOOKUP(A30,TRUSTEDPROCESSDEFINITIONS,3,FALSE)</f>
        <v>#N/A</v>
      </c>
      <c r="C31" s="130" t="s">
        <v>1750</v>
      </c>
      <c r="D31" s="96" t="s">
        <v>324</v>
      </c>
      <c r="E31" s="65" t="s">
        <v>1766</v>
      </c>
    </row>
    <row r="32" spans="1:26" ht="15.75" customHeight="1">
      <c r="A32" s="88"/>
      <c r="B32" s="71"/>
      <c r="C32" s="19"/>
      <c r="D32" s="96" t="s">
        <v>329</v>
      </c>
      <c r="E32" s="65" t="s">
        <v>1767</v>
      </c>
    </row>
    <row r="33" spans="1:26" ht="15.75" customHeight="1">
      <c r="A33" s="88"/>
      <c r="B33" s="71"/>
      <c r="C33" s="19"/>
      <c r="D33" s="96" t="s">
        <v>44</v>
      </c>
      <c r="E33" s="65" t="s">
        <v>1768</v>
      </c>
    </row>
    <row r="34" spans="1:26" ht="15.75" customHeight="1">
      <c r="A34" s="88"/>
      <c r="B34" s="71"/>
      <c r="C34" s="19"/>
      <c r="D34" s="96" t="s">
        <v>561</v>
      </c>
      <c r="E34" s="65" t="s">
        <v>1769</v>
      </c>
    </row>
    <row r="35" spans="1:26" ht="15.75" customHeight="1">
      <c r="A35" s="181" t="s">
        <v>1455</v>
      </c>
      <c r="B35" s="182" t="e">
        <f>VLOOKUP(A35,TRUSTEDPROCESSDEFINITIONS,2,FALSE)</f>
        <v>#N/A</v>
      </c>
      <c r="C35" s="183"/>
      <c r="D35" s="184"/>
      <c r="E35" s="185"/>
      <c r="F35" s="186"/>
      <c r="G35" s="186"/>
      <c r="H35" s="186"/>
      <c r="I35" s="186"/>
      <c r="J35" s="186"/>
      <c r="K35" s="186"/>
      <c r="L35" s="186"/>
      <c r="M35" s="186"/>
      <c r="N35" s="186"/>
      <c r="O35" s="186"/>
      <c r="P35" s="186"/>
      <c r="Q35" s="186"/>
      <c r="R35" s="186"/>
      <c r="S35" s="186"/>
      <c r="T35" s="186"/>
      <c r="U35" s="186"/>
      <c r="V35" s="186"/>
      <c r="W35" s="186"/>
      <c r="X35" s="186"/>
      <c r="Y35" s="186"/>
      <c r="Z35" s="186"/>
    </row>
    <row r="36" spans="1:26" ht="15.75" customHeight="1">
      <c r="A36" s="88"/>
      <c r="B36" s="65" t="e">
        <f>VLOOKUP(A35,TRUSTEDPROCESSDEFINITIONS,3,FALSE)</f>
        <v>#N/A</v>
      </c>
      <c r="C36" s="19"/>
      <c r="D36" s="106"/>
      <c r="E36" s="87"/>
    </row>
    <row r="37" spans="1:26" ht="15.75" customHeight="1">
      <c r="A37" s="88"/>
      <c r="B37" s="71"/>
      <c r="C37" s="19"/>
      <c r="D37" s="106"/>
      <c r="E37" s="87"/>
    </row>
    <row r="38" spans="1:26" ht="15.75" customHeight="1">
      <c r="A38" s="88"/>
      <c r="B38" s="71"/>
      <c r="C38" s="19"/>
      <c r="D38" s="106"/>
      <c r="E38" s="87"/>
    </row>
    <row r="39" spans="1:26" ht="15.75" customHeight="1">
      <c r="A39" s="141" t="s">
        <v>141</v>
      </c>
      <c r="B39" s="142" t="str">
        <f>VLOOKUP(A39,TRUSTEDPROCESSDEFINITIONS,2,FALSE)</f>
        <v>Identity Maintenance</v>
      </c>
      <c r="C39" s="143"/>
      <c r="D39" s="164"/>
      <c r="E39" s="111"/>
      <c r="F39" s="112"/>
      <c r="G39" s="112"/>
      <c r="H39" s="112"/>
      <c r="I39" s="112"/>
      <c r="J39" s="112"/>
      <c r="K39" s="112"/>
      <c r="L39" s="112"/>
      <c r="M39" s="112"/>
      <c r="N39" s="112"/>
      <c r="O39" s="112"/>
      <c r="P39" s="112"/>
      <c r="Q39" s="112"/>
      <c r="R39" s="112"/>
      <c r="S39" s="112"/>
      <c r="T39" s="112"/>
      <c r="U39" s="112"/>
      <c r="V39" s="112"/>
      <c r="W39" s="112"/>
      <c r="X39" s="112"/>
      <c r="Y39" s="112"/>
      <c r="Z39" s="112"/>
    </row>
    <row r="40" spans="1:26" ht="15.75" customHeight="1">
      <c r="A40" s="129"/>
      <c r="B40" s="65" t="str">
        <f>VLOOKUP(A39,TRUSTEDPROCESSDEFINITIONS,3,FALSE)</f>
        <v>Identity Maintenance is the process of ensuring that a Subject’s identity information is accurate, complete, and up-to-date.</v>
      </c>
      <c r="C40" s="19"/>
      <c r="D40" s="106"/>
      <c r="E40" s="87"/>
    </row>
    <row r="41" spans="1:26" ht="15.75" customHeight="1">
      <c r="A41" s="129"/>
      <c r="B41" s="138"/>
      <c r="C41" s="19"/>
      <c r="D41" s="106"/>
      <c r="E41" s="87"/>
    </row>
    <row r="42" spans="1:26" ht="14.25">
      <c r="A42" s="129" t="s">
        <v>1455</v>
      </c>
      <c r="B42" s="131" t="e">
        <f>VLOOKUP(A42,TRUSTEDPROCESSDEFINITIONS,2,FALSE)</f>
        <v>#N/A</v>
      </c>
      <c r="C42" s="19"/>
      <c r="D42" s="106"/>
      <c r="E42" s="87"/>
    </row>
    <row r="43" spans="1:26" ht="14.25">
      <c r="A43" s="88"/>
      <c r="B43" s="65" t="e">
        <f>VLOOKUP(A42,TRUSTEDPROCESSDEFINITIONS,3,FALSE)</f>
        <v>#N/A</v>
      </c>
      <c r="C43" s="19"/>
      <c r="D43" s="106"/>
      <c r="E43" s="87"/>
    </row>
    <row r="44" spans="1:26" ht="14.25">
      <c r="A44" s="88"/>
      <c r="B44" s="65"/>
      <c r="C44" s="19"/>
      <c r="D44" s="106"/>
      <c r="E44" s="87"/>
    </row>
    <row r="45" spans="1:26" ht="14.25">
      <c r="A45" s="88"/>
      <c r="B45" s="65"/>
      <c r="C45" s="19"/>
      <c r="D45" s="106"/>
      <c r="E45" s="87"/>
    </row>
    <row r="46" spans="1:26" ht="14.25">
      <c r="A46" s="88" t="s">
        <v>1456</v>
      </c>
      <c r="B46" s="131" t="e">
        <f>VLOOKUP(A46,TRUSTEDPROCESSDEFINITIONS,2,FALSE)</f>
        <v>#N/A</v>
      </c>
      <c r="C46" s="19"/>
      <c r="D46" s="106"/>
      <c r="E46" s="87"/>
    </row>
    <row r="47" spans="1:26" ht="14.25">
      <c r="A47" s="88"/>
      <c r="B47" s="65" t="e">
        <f>VLOOKUP(A46,TRUSTEDPROCESSDEFINITIONS,3,FALSE)</f>
        <v>#N/A</v>
      </c>
      <c r="C47" s="19"/>
      <c r="D47" s="106"/>
      <c r="E47" s="87"/>
    </row>
    <row r="48" spans="1:26" ht="14.25">
      <c r="A48" s="88"/>
      <c r="B48" s="65"/>
      <c r="C48" s="19"/>
      <c r="D48" s="106"/>
      <c r="E48" s="87"/>
    </row>
    <row r="49" spans="1:5" ht="14.25">
      <c r="A49" s="88"/>
      <c r="B49" s="65"/>
      <c r="C49" s="19"/>
      <c r="D49" s="106"/>
      <c r="E49" s="87"/>
    </row>
    <row r="50" spans="1:5" ht="14.25">
      <c r="A50" s="88"/>
      <c r="B50" s="65"/>
      <c r="C50" s="19"/>
      <c r="D50" s="106"/>
      <c r="E50" s="87"/>
    </row>
    <row r="51" spans="1:5" ht="14.25">
      <c r="A51" s="88" t="s">
        <v>148</v>
      </c>
      <c r="B51" s="71" t="str">
        <f>VLOOKUP(A51,TRUSTEDPROCESSDEFINITIONS,2,FALSE)</f>
        <v>Identity Linking</v>
      </c>
      <c r="C51" s="19"/>
      <c r="D51" s="106"/>
      <c r="E51" s="87"/>
    </row>
    <row r="52" spans="1:5" ht="42.75">
      <c r="A52" s="88"/>
      <c r="B52" s="65" t="str">
        <f>VLOOKUP(A51,TRUSTEDPROCESSDEFINITIONS,3,FALSE)</f>
        <v>Identity Linking is the process of mapping two or more identifiers to the same Subject.</v>
      </c>
      <c r="C52" s="130" t="s">
        <v>1770</v>
      </c>
      <c r="D52" s="106"/>
      <c r="E52" s="65" t="s">
        <v>1771</v>
      </c>
    </row>
    <row r="53" spans="1:5" ht="14.25">
      <c r="A53" s="88"/>
      <c r="B53" s="65"/>
      <c r="C53" s="19"/>
      <c r="D53" s="106"/>
      <c r="E53" s="87"/>
    </row>
    <row r="54" spans="1:5" ht="14.25">
      <c r="A54" s="88" t="s">
        <v>165</v>
      </c>
      <c r="B54" s="71" t="str">
        <f>VLOOKUP(A54,TRUSTEDPROCESSDEFINITIONS,2,FALSE)</f>
        <v>Credential Issuance</v>
      </c>
      <c r="C54" s="19"/>
      <c r="D54" s="106"/>
      <c r="E54" s="87"/>
    </row>
    <row r="55" spans="1:5" ht="42.75">
      <c r="A55" s="88"/>
      <c r="B55" s="65" t="str">
        <f>VLOOKUP(A54,TRUSTEDPROCESSDEFINITIONS,3,FALSE)</f>
        <v>Credential Issuance is the process of creating a Credential from a set of Claims and assigning the Credential to a Holder.</v>
      </c>
      <c r="C55" s="19"/>
      <c r="D55" s="106"/>
      <c r="E55" s="87"/>
    </row>
    <row r="56" spans="1:5" ht="14.25">
      <c r="A56" s="88"/>
      <c r="B56" s="71"/>
      <c r="C56" s="19"/>
      <c r="D56" s="106"/>
      <c r="E56" s="87"/>
    </row>
    <row r="57" spans="1:5" ht="14.25">
      <c r="A57" s="88" t="s">
        <v>1458</v>
      </c>
      <c r="B57" s="71" t="e">
        <f>VLOOKUP(A57,TRUSTEDPROCESSDEFINITIONS,2,FALSE)</f>
        <v>#N/A</v>
      </c>
      <c r="C57" s="19"/>
      <c r="D57" s="106"/>
      <c r="E57" s="87"/>
    </row>
    <row r="58" spans="1:5" ht="14.25">
      <c r="A58" s="88"/>
      <c r="B58" s="65" t="e">
        <f>VLOOKUP(A57,TRUSTEDPROCESSDEFINITIONS,3,FALSE)</f>
        <v>#N/A</v>
      </c>
      <c r="C58" s="19"/>
      <c r="D58" s="106"/>
      <c r="E58" s="87"/>
    </row>
    <row r="59" spans="1:5" ht="14.25">
      <c r="A59" s="88"/>
      <c r="B59" s="71"/>
      <c r="C59" s="19"/>
      <c r="D59" s="106"/>
      <c r="E59" s="87"/>
    </row>
    <row r="60" spans="1:5" ht="14.25">
      <c r="A60" s="88" t="s">
        <v>172</v>
      </c>
      <c r="B60" s="71" t="str">
        <f>VLOOKUP(A60,TRUSTEDPROCESSDEFINITIONS,2,FALSE)</f>
        <v>Credential-Authenticator Binding</v>
      </c>
      <c r="C60" s="19"/>
      <c r="D60" s="106"/>
      <c r="E60" s="87"/>
    </row>
    <row r="61" spans="1:5" ht="156.75">
      <c r="A61" s="88"/>
      <c r="B61" s="65" t="str">
        <f>VLOOKUP(A60,TRUSTEDPROCESSDEFINITIONS,3,FALSE)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61" s="19"/>
      <c r="D61" s="106"/>
      <c r="E61" s="87"/>
    </row>
    <row r="62" spans="1:5" ht="14.25">
      <c r="A62" s="88"/>
      <c r="B62" s="71"/>
      <c r="C62" s="19"/>
      <c r="D62" s="106"/>
      <c r="E62" s="87"/>
    </row>
    <row r="63" spans="1:5" ht="14.25">
      <c r="A63" s="88" t="s">
        <v>198</v>
      </c>
      <c r="B63" s="71" t="str">
        <f>VLOOKUP(A63,TRUSTEDPROCESSDEFINITIONS,2,FALSE)</f>
        <v>Credential Suspension</v>
      </c>
      <c r="C63" s="19"/>
      <c r="D63" s="106"/>
      <c r="E63" s="87"/>
    </row>
    <row r="64" spans="1:5" ht="57">
      <c r="A64" s="88"/>
      <c r="B64" s="65" t="str">
        <f>VLOOKUP(A63,TRUSTEDPROCESSDEFINITIONS,3,FALSE)</f>
        <v xml:space="preserve">Credential Suspension is the process of transforming an issued credential into a suspended credential by flagging the issued credential as temporarily unusable. </v>
      </c>
      <c r="C64" s="19"/>
      <c r="D64" s="106"/>
      <c r="E64" s="87"/>
    </row>
    <row r="65" spans="1:5" ht="14.25">
      <c r="A65" s="88"/>
      <c r="B65" s="65"/>
      <c r="C65" s="19"/>
      <c r="D65" s="106"/>
      <c r="E65" s="87"/>
    </row>
    <row r="66" spans="1:5" ht="14.25">
      <c r="A66" s="88"/>
      <c r="B66" s="65"/>
      <c r="C66" s="19"/>
      <c r="D66" s="106"/>
      <c r="E66" s="87"/>
    </row>
    <row r="67" spans="1:5" ht="14.25">
      <c r="A67" s="88"/>
      <c r="B67" s="65"/>
      <c r="C67" s="19"/>
      <c r="D67" s="106"/>
      <c r="E67" s="87"/>
    </row>
    <row r="68" spans="1:5" ht="14.25">
      <c r="A68" s="88" t="s">
        <v>205</v>
      </c>
      <c r="B68" s="71" t="str">
        <f>VLOOKUP(A68,TRUSTEDPROCESSDEFINITIONS,2,FALSE)</f>
        <v>Credential Recovery</v>
      </c>
      <c r="C68" s="19"/>
      <c r="D68" s="106"/>
      <c r="E68" s="87"/>
    </row>
    <row r="69" spans="1:5" ht="42.75">
      <c r="A69" s="88"/>
      <c r="B69" s="65" t="str">
        <f>VLOOKUP(A68,TRUSTEDPROCESSDEFINITIONS,3,FALSE)</f>
        <v>Credential Recovery is the process of transforming a suspended credential back to a usable state (i.e., an issued credential).</v>
      </c>
      <c r="C69" s="19"/>
      <c r="D69" s="106"/>
      <c r="E69" s="87"/>
    </row>
    <row r="70" spans="1:5" ht="14.25">
      <c r="A70" s="88"/>
      <c r="B70" s="65"/>
      <c r="C70" s="19"/>
      <c r="D70" s="106"/>
      <c r="E70" s="87"/>
    </row>
    <row r="71" spans="1:5" ht="14.25">
      <c r="A71" s="88"/>
      <c r="B71" s="65"/>
      <c r="C71" s="19"/>
      <c r="D71" s="106"/>
      <c r="E71" s="87"/>
    </row>
    <row r="72" spans="1:5" ht="14.25">
      <c r="A72" s="88" t="s">
        <v>1459</v>
      </c>
      <c r="B72" s="71" t="e">
        <f>VLOOKUP(A72,TRUSTEDPROCESSDEFINITIONS,2,FALSE)</f>
        <v>#N/A</v>
      </c>
      <c r="C72" s="19"/>
      <c r="D72" s="106"/>
      <c r="E72" s="87"/>
    </row>
    <row r="73" spans="1:5" ht="14.25">
      <c r="A73" s="88"/>
      <c r="B73" s="65" t="e">
        <f>VLOOKUP(A72,TRUSTEDPROCESSDEFINITIONS,3,FALSE)</f>
        <v>#N/A</v>
      </c>
      <c r="C73" s="19"/>
      <c r="D73" s="106"/>
      <c r="E73" s="87"/>
    </row>
    <row r="74" spans="1:5" ht="14.25">
      <c r="A74" s="88"/>
      <c r="B74" s="65"/>
      <c r="C74" s="19"/>
      <c r="D74" s="106"/>
      <c r="E74" s="87"/>
    </row>
    <row r="75" spans="1:5" ht="14.25">
      <c r="A75" s="88"/>
      <c r="B75" s="65"/>
      <c r="C75" s="19"/>
      <c r="D75" s="106"/>
      <c r="E75" s="87"/>
    </row>
    <row r="76" spans="1:5" ht="14.25">
      <c r="A76" s="88" t="s">
        <v>212</v>
      </c>
      <c r="B76" s="71" t="str">
        <f>VLOOKUP(A76,TRUSTEDPROCESSDEFINITIONS,2,FALSE)</f>
        <v>Credential Revocation</v>
      </c>
      <c r="C76" s="19"/>
      <c r="D76" s="106"/>
      <c r="E76" s="87"/>
    </row>
    <row r="77" spans="1:5" ht="42.75">
      <c r="A77" s="88"/>
      <c r="B77" s="65" t="str">
        <f>VLOOKUP(A76,TRUSTEDPROCESSDEFINITIONS,3,FALSE)</f>
        <v>Credential Revocation is the process of ensuring that an issued credential is permanently flagged as unusable.</v>
      </c>
      <c r="C77" s="19"/>
      <c r="D77" s="106"/>
      <c r="E77" s="87"/>
    </row>
    <row r="78" spans="1:5" ht="14.25">
      <c r="A78" s="88"/>
      <c r="B78" s="65"/>
      <c r="C78" s="19"/>
      <c r="D78" s="106"/>
      <c r="E78" s="87"/>
    </row>
    <row r="79" spans="1:5" ht="14.25">
      <c r="A79" s="88"/>
      <c r="B79" s="65"/>
      <c r="C79" s="19"/>
      <c r="D79" s="106"/>
      <c r="E79" s="87"/>
    </row>
    <row r="80" spans="1:5" ht="14.25">
      <c r="A80" s="88" t="s">
        <v>1460</v>
      </c>
      <c r="B80" s="71" t="e">
        <f>VLOOKUP(A80,TRUSTEDPROCESSDEFINITIONS,2,FALSE)</f>
        <v>#N/A</v>
      </c>
      <c r="C80" s="19"/>
      <c r="D80" s="106"/>
      <c r="E80" s="87"/>
    </row>
    <row r="81" spans="1:5" ht="14.25">
      <c r="A81" s="88"/>
      <c r="B81" s="65" t="e">
        <f>VLOOKUP(A80,TRUSTEDPROCESSDEFINITIONS,3,FALSE)</f>
        <v>#N/A</v>
      </c>
      <c r="C81" s="19"/>
      <c r="D81" s="106"/>
      <c r="E81" s="87"/>
    </row>
    <row r="82" spans="1:5" ht="14.25">
      <c r="A82" s="88"/>
      <c r="B82" s="65"/>
      <c r="C82" s="19"/>
      <c r="D82" s="106"/>
      <c r="E82" s="87"/>
    </row>
    <row r="83" spans="1:5" ht="14.25">
      <c r="A83" s="88"/>
      <c r="B83" s="65"/>
      <c r="C83" s="19"/>
      <c r="D83" s="106"/>
      <c r="E83" s="87"/>
    </row>
    <row r="84" spans="1:5" ht="14.25">
      <c r="A84" s="88" t="s">
        <v>1461</v>
      </c>
      <c r="B84" s="71" t="e">
        <f>VLOOKUP(A84,TRUSTEDPROCESSDEFINITIONS,2,FALSE)</f>
        <v>#N/A</v>
      </c>
      <c r="C84" s="19"/>
      <c r="D84" s="106"/>
      <c r="E84" s="87"/>
    </row>
    <row r="85" spans="1:5" ht="14.25">
      <c r="A85" s="88"/>
      <c r="B85" s="65"/>
      <c r="C85" s="19"/>
      <c r="D85" s="106"/>
      <c r="E85" s="87"/>
    </row>
    <row r="86" spans="1:5" ht="14.25">
      <c r="A86" s="88"/>
      <c r="B86" s="65"/>
      <c r="C86" s="19"/>
      <c r="D86" s="106"/>
      <c r="E86" s="87"/>
    </row>
    <row r="87" spans="1:5" ht="14.25">
      <c r="A87" s="88" t="s">
        <v>1462</v>
      </c>
      <c r="B87" s="71" t="e">
        <f>VLOOKUP(A87,TRUSTEDPROCESSDEFINITIONS,2,FALSE)</f>
        <v>#N/A</v>
      </c>
      <c r="C87" s="19"/>
      <c r="D87" s="106"/>
      <c r="E87" s="87"/>
    </row>
    <row r="88" spans="1:5" ht="57">
      <c r="A88" s="88"/>
      <c r="B88" s="65" t="e">
        <f>VLOOKUP(A87,TRUSTEDPROCESSDEFINITIONS,3,FALSE)</f>
        <v>#N/A</v>
      </c>
      <c r="C88" s="19"/>
      <c r="D88" s="96" t="s">
        <v>1772</v>
      </c>
      <c r="E88" s="65" t="s">
        <v>1773</v>
      </c>
    </row>
    <row r="89" spans="1:5" ht="14.25">
      <c r="A89" s="88"/>
      <c r="B89" s="65"/>
      <c r="C89" s="19"/>
      <c r="D89" s="106"/>
      <c r="E89" s="87"/>
    </row>
    <row r="90" spans="1:5" ht="14.25">
      <c r="A90" s="88"/>
      <c r="B90" s="65"/>
      <c r="C90" s="19"/>
      <c r="D90" s="106"/>
      <c r="E90" s="87"/>
    </row>
    <row r="91" spans="1:5" ht="14.25">
      <c r="A91" s="88"/>
      <c r="B91" s="65"/>
      <c r="C91" s="19"/>
      <c r="D91" s="106"/>
      <c r="E91" s="87"/>
    </row>
    <row r="92" spans="1:5" ht="14.25">
      <c r="A92" s="88" t="s">
        <v>1469</v>
      </c>
      <c r="B92" s="71" t="e">
        <f>VLOOKUP(A92,TRUSTEDPROCESSDEFINITIONS,2,FALSE)</f>
        <v>#N/A</v>
      </c>
      <c r="C92" s="19"/>
      <c r="D92" s="106"/>
      <c r="E92" s="87"/>
    </row>
    <row r="93" spans="1:5" ht="14.25">
      <c r="A93" s="88"/>
      <c r="B93" s="65" t="e">
        <f>VLOOKUP(A92,TRUSTEDPROCESSDEFINITIONS,3,FALSE)</f>
        <v>#N/A</v>
      </c>
      <c r="C93" s="19"/>
      <c r="D93" s="106"/>
      <c r="E93" s="87"/>
    </row>
    <row r="94" spans="1:5" ht="14.25">
      <c r="A94" s="88"/>
      <c r="B94" s="65"/>
      <c r="C94" s="19"/>
      <c r="D94" s="106"/>
      <c r="E94" s="87"/>
    </row>
    <row r="95" spans="1:5" ht="14.25">
      <c r="A95" s="88"/>
      <c r="B95" s="65"/>
      <c r="C95" s="19"/>
      <c r="D95" s="106"/>
      <c r="E95" s="87"/>
    </row>
    <row r="96" spans="1:5" ht="14.25">
      <c r="A96" s="88" t="s">
        <v>1474</v>
      </c>
      <c r="B96" s="71" t="s">
        <v>1475</v>
      </c>
      <c r="C96" s="19"/>
      <c r="D96" s="106"/>
      <c r="E96" s="87"/>
    </row>
    <row r="97" spans="1:5" ht="14.25">
      <c r="A97" s="88"/>
      <c r="B97" s="65" t="e">
        <f>VLOOKUP(A96,TRUSTEDPROCESSDEFINITIONS,3,FALSE)</f>
        <v>#N/A</v>
      </c>
      <c r="C97" s="19"/>
      <c r="D97" s="106"/>
      <c r="E97" s="87"/>
    </row>
    <row r="98" spans="1:5" ht="14.25">
      <c r="A98" s="88"/>
      <c r="B98" s="65"/>
      <c r="C98" s="19"/>
      <c r="D98" s="106"/>
      <c r="E98" s="87"/>
    </row>
    <row r="99" spans="1:5" ht="14.25">
      <c r="A99" s="88"/>
      <c r="B99" s="65"/>
      <c r="C99" s="19"/>
      <c r="D99" s="106"/>
      <c r="E99" s="87"/>
    </row>
    <row r="100" spans="1:5" ht="14.25">
      <c r="A100" s="88" t="s">
        <v>1476</v>
      </c>
      <c r="B100" s="71" t="e">
        <f>VLOOKUP(A100,TRUSTEDPROCESSDEFINITIONS,2,FALSE)</f>
        <v>#N/A</v>
      </c>
      <c r="C100" s="19"/>
      <c r="D100" s="106"/>
      <c r="E100" s="87"/>
    </row>
    <row r="101" spans="1:5" ht="14.25">
      <c r="A101" s="88"/>
      <c r="B101" s="65" t="e">
        <f>VLOOKUP(A100,TRUSTEDPROCESSDEFINITIONS,3,FALSE)</f>
        <v>#N/A</v>
      </c>
      <c r="C101" s="19"/>
      <c r="D101" s="106"/>
      <c r="E101" s="87"/>
    </row>
    <row r="102" spans="1:5" ht="14.25">
      <c r="A102" s="88"/>
      <c r="B102" s="65"/>
      <c r="C102" s="19"/>
      <c r="D102" s="106"/>
      <c r="E102" s="87"/>
    </row>
    <row r="103" spans="1:5" ht="14.25">
      <c r="A103" s="88"/>
      <c r="B103" s="65"/>
      <c r="C103" s="19"/>
      <c r="D103" s="106"/>
      <c r="E103" s="87"/>
    </row>
    <row r="104" spans="1:5" ht="14.25">
      <c r="A104" s="88" t="s">
        <v>1477</v>
      </c>
      <c r="B104" s="71" t="e">
        <f>VLOOKUP(A104,TRUSTEDPROCESSDEFINITIONS,2,FALSE)</f>
        <v>#N/A</v>
      </c>
      <c r="C104" s="19"/>
      <c r="D104" s="106"/>
      <c r="E104" s="87"/>
    </row>
    <row r="105" spans="1:5" ht="14.25">
      <c r="A105" s="88"/>
      <c r="B105" s="65" t="e">
        <f>VLOOKUP(A104,TRUSTEDPROCESSDEFINITIONS,3,FALSE)</f>
        <v>#N/A</v>
      </c>
      <c r="C105" s="19"/>
      <c r="D105" s="106"/>
      <c r="E105" s="87"/>
    </row>
    <row r="106" spans="1:5" ht="14.25">
      <c r="A106" s="88"/>
      <c r="B106" s="65"/>
      <c r="C106" s="19"/>
      <c r="D106" s="106"/>
      <c r="E106" s="87"/>
    </row>
    <row r="107" spans="1:5" ht="14.25">
      <c r="A107" s="88"/>
      <c r="B107" s="65"/>
      <c r="C107" s="19"/>
      <c r="D107" s="106"/>
      <c r="E107" s="87"/>
    </row>
    <row r="108" spans="1:5" ht="14.25">
      <c r="A108" s="145"/>
      <c r="B108" s="87"/>
      <c r="C108" s="19"/>
      <c r="D108" s="106"/>
      <c r="E108" s="87"/>
    </row>
    <row r="109" spans="1:5" ht="14.25">
      <c r="A109" s="145"/>
      <c r="B109" s="87"/>
      <c r="C109" s="19"/>
      <c r="D109" s="106"/>
      <c r="E109" s="87"/>
    </row>
    <row r="110" spans="1:5" ht="14.25">
      <c r="A110" s="145"/>
      <c r="B110" s="87"/>
      <c r="C110" s="19"/>
      <c r="D110" s="106"/>
      <c r="E110" s="87"/>
    </row>
    <row r="111" spans="1:5" ht="14.25">
      <c r="A111" s="145"/>
      <c r="B111" s="87"/>
      <c r="C111" s="19"/>
      <c r="D111" s="106"/>
      <c r="E111" s="87"/>
    </row>
    <row r="112" spans="1:5" ht="14.25">
      <c r="A112" s="145"/>
      <c r="B112" s="87"/>
      <c r="C112" s="19"/>
      <c r="D112" s="106"/>
      <c r="E112" s="87"/>
    </row>
    <row r="113" spans="1:5" ht="14.25">
      <c r="A113" s="145"/>
      <c r="B113" s="87"/>
      <c r="C113" s="19"/>
      <c r="D113" s="106"/>
      <c r="E113" s="87"/>
    </row>
    <row r="114" spans="1:5" ht="14.25">
      <c r="A114" s="88"/>
      <c r="B114" s="65"/>
      <c r="C114" s="19"/>
      <c r="D114" s="106"/>
      <c r="E114" s="87"/>
    </row>
    <row r="115" spans="1:5" ht="14.25">
      <c r="A115" s="88"/>
      <c r="B115" s="65"/>
      <c r="C115" s="19"/>
      <c r="D115" s="106"/>
      <c r="E115" s="87"/>
    </row>
    <row r="116" spans="1:5" ht="14.25">
      <c r="A116" s="145"/>
      <c r="B116" s="87"/>
      <c r="C116" s="19"/>
      <c r="D116" s="106"/>
      <c r="E116" s="87"/>
    </row>
    <row r="117" spans="1:5" ht="14.25">
      <c r="A117" s="145"/>
      <c r="B117" s="65"/>
      <c r="C117" s="19"/>
      <c r="D117" s="106"/>
      <c r="E117" s="87"/>
    </row>
    <row r="118" spans="1:5" ht="14.25">
      <c r="A118" s="145"/>
      <c r="B118" s="87"/>
      <c r="C118" s="19"/>
      <c r="D118" s="106"/>
      <c r="E118" s="87"/>
    </row>
    <row r="119" spans="1:5" ht="14.25">
      <c r="A119" s="145"/>
      <c r="B119" s="87"/>
      <c r="C119" s="19"/>
      <c r="D119" s="106"/>
      <c r="E119" s="87"/>
    </row>
    <row r="120" spans="1:5" ht="14.25">
      <c r="A120" s="145"/>
      <c r="B120" s="87"/>
      <c r="C120" s="19"/>
      <c r="D120" s="106"/>
      <c r="E120" s="87"/>
    </row>
    <row r="121" spans="1:5" ht="14.25">
      <c r="A121" s="145"/>
      <c r="B121" s="65" t="s">
        <v>1733</v>
      </c>
      <c r="C121" s="19"/>
      <c r="D121" s="106"/>
      <c r="E121" s="87"/>
    </row>
    <row r="122" spans="1:5" ht="14.25">
      <c r="A122" s="145"/>
      <c r="B122" s="87"/>
      <c r="C122" s="19"/>
      <c r="D122" s="106"/>
      <c r="E122" s="87"/>
    </row>
    <row r="123" spans="1:5" ht="14.25">
      <c r="A123" s="145"/>
      <c r="B123" s="87"/>
      <c r="C123" s="19"/>
      <c r="D123" s="106"/>
      <c r="E123" s="87"/>
    </row>
    <row r="124" spans="1:5" ht="14.25">
      <c r="A124" s="145"/>
      <c r="B124" s="87"/>
      <c r="C124" s="19"/>
      <c r="D124" s="106"/>
      <c r="E124" s="87"/>
    </row>
    <row r="125" spans="1:5" ht="14.25">
      <c r="A125" s="145"/>
      <c r="B125" s="87"/>
      <c r="C125" s="19"/>
      <c r="D125" s="106"/>
      <c r="E125" s="87"/>
    </row>
    <row r="126" spans="1:5" ht="14.25">
      <c r="A126" s="145"/>
      <c r="B126" s="87"/>
      <c r="C126" s="19"/>
      <c r="D126" s="106"/>
      <c r="E126" s="87"/>
    </row>
    <row r="127" spans="1:5" ht="14.25">
      <c r="A127" s="145"/>
      <c r="B127" s="87"/>
      <c r="C127" s="19"/>
      <c r="D127" s="106"/>
      <c r="E127" s="87"/>
    </row>
    <row r="128" spans="1:5" ht="14.25">
      <c r="A128" s="145"/>
      <c r="B128" s="87"/>
      <c r="C128" s="19"/>
      <c r="D128" s="106"/>
      <c r="E128" s="87"/>
    </row>
    <row r="129" spans="1:5" ht="14.25">
      <c r="A129" s="145"/>
      <c r="B129" s="87"/>
      <c r="C129" s="19"/>
      <c r="D129" s="106"/>
      <c r="E129" s="87"/>
    </row>
    <row r="130" spans="1:5" ht="14.25">
      <c r="A130" s="145"/>
      <c r="B130" s="87"/>
      <c r="C130" s="19"/>
      <c r="D130" s="106"/>
      <c r="E130" s="87"/>
    </row>
    <row r="131" spans="1:5" ht="14.25">
      <c r="A131" s="145"/>
      <c r="B131" s="87"/>
      <c r="C131" s="19"/>
      <c r="D131" s="106"/>
      <c r="E131" s="87"/>
    </row>
    <row r="132" spans="1:5" ht="14.25">
      <c r="A132" s="145"/>
      <c r="B132" s="87"/>
      <c r="C132" s="19"/>
      <c r="D132" s="106"/>
      <c r="E132" s="87"/>
    </row>
    <row r="133" spans="1:5" ht="14.25">
      <c r="A133" s="145"/>
      <c r="B133" s="87"/>
      <c r="C133" s="19"/>
      <c r="D133" s="106"/>
      <c r="E133" s="87"/>
    </row>
    <row r="134" spans="1:5" ht="14.25">
      <c r="A134" s="145"/>
      <c r="B134" s="87"/>
      <c r="C134" s="19"/>
      <c r="D134" s="106"/>
      <c r="E134" s="87"/>
    </row>
    <row r="135" spans="1:5" ht="14.25">
      <c r="A135" s="145"/>
      <c r="B135" s="87"/>
      <c r="C135" s="19"/>
      <c r="D135" s="106"/>
      <c r="E135" s="87"/>
    </row>
    <row r="136" spans="1:5" ht="14.25">
      <c r="A136" s="145"/>
      <c r="B136" s="87"/>
      <c r="C136" s="19"/>
      <c r="D136" s="106"/>
      <c r="E136" s="87"/>
    </row>
    <row r="137" spans="1:5" ht="14.25">
      <c r="A137" s="145"/>
      <c r="B137" s="87"/>
      <c r="C137" s="19"/>
      <c r="D137" s="106"/>
      <c r="E137" s="87"/>
    </row>
    <row r="138" spans="1:5" ht="14.25">
      <c r="A138" s="145"/>
      <c r="B138" s="87"/>
      <c r="C138" s="19"/>
      <c r="D138" s="106"/>
      <c r="E138" s="87"/>
    </row>
    <row r="139" spans="1:5" ht="14.25">
      <c r="A139" s="145"/>
      <c r="B139" s="87"/>
      <c r="C139" s="19"/>
      <c r="D139" s="106"/>
      <c r="E139" s="87"/>
    </row>
    <row r="140" spans="1:5" ht="14.25">
      <c r="A140" s="145"/>
      <c r="B140" s="87"/>
      <c r="C140" s="19"/>
      <c r="D140" s="106"/>
      <c r="E140" s="87"/>
    </row>
    <row r="141" spans="1:5" ht="14.25">
      <c r="A141" s="145"/>
      <c r="B141" s="87"/>
      <c r="C141" s="19"/>
      <c r="D141" s="106"/>
      <c r="E141" s="87"/>
    </row>
    <row r="142" spans="1:5" ht="14.25">
      <c r="A142" s="145"/>
      <c r="B142" s="87"/>
      <c r="C142" s="19"/>
      <c r="D142" s="106"/>
      <c r="E142" s="87"/>
    </row>
    <row r="143" spans="1:5" ht="14.25">
      <c r="A143" s="145"/>
      <c r="B143" s="87"/>
      <c r="C143" s="19"/>
      <c r="D143" s="106"/>
      <c r="E143" s="87"/>
    </row>
    <row r="144" spans="1:5" ht="14.25">
      <c r="A144" s="145"/>
      <c r="B144" s="87"/>
      <c r="C144" s="19"/>
      <c r="D144" s="106"/>
      <c r="E144" s="87"/>
    </row>
    <row r="145" spans="1:5" ht="14.25">
      <c r="A145" s="145"/>
      <c r="B145" s="87"/>
      <c r="C145" s="19"/>
      <c r="D145" s="106"/>
      <c r="E145" s="87"/>
    </row>
    <row r="146" spans="1:5" ht="14.25">
      <c r="A146" s="145"/>
      <c r="B146" s="87"/>
      <c r="C146" s="19"/>
      <c r="D146" s="106"/>
      <c r="E146" s="87"/>
    </row>
    <row r="147" spans="1:5" ht="14.25">
      <c r="A147" s="145"/>
      <c r="B147" s="87"/>
      <c r="C147" s="19"/>
      <c r="D147" s="106"/>
      <c r="E147" s="87"/>
    </row>
    <row r="148" spans="1:5" ht="14.25">
      <c r="A148" s="145"/>
      <c r="B148" s="87"/>
      <c r="C148" s="19"/>
      <c r="D148" s="106"/>
      <c r="E148" s="87"/>
    </row>
    <row r="149" spans="1:5" ht="14.25">
      <c r="A149" s="145"/>
      <c r="B149" s="87"/>
      <c r="C149" s="19"/>
      <c r="D149" s="106"/>
      <c r="E149" s="87"/>
    </row>
    <row r="150" spans="1:5" ht="14.25">
      <c r="A150" s="145"/>
      <c r="B150" s="87"/>
      <c r="C150" s="19"/>
      <c r="D150" s="106"/>
      <c r="E150" s="87"/>
    </row>
    <row r="151" spans="1:5" ht="14.25">
      <c r="A151" s="145"/>
      <c r="B151" s="87"/>
      <c r="C151" s="19"/>
      <c r="D151" s="106"/>
      <c r="E151" s="87"/>
    </row>
    <row r="152" spans="1:5" ht="14.25">
      <c r="A152" s="145"/>
      <c r="B152" s="87"/>
      <c r="C152" s="19"/>
      <c r="D152" s="106"/>
      <c r="E152" s="87"/>
    </row>
    <row r="153" spans="1:5" ht="14.25">
      <c r="A153" s="145"/>
      <c r="B153" s="87"/>
      <c r="C153" s="19"/>
      <c r="D153" s="106"/>
      <c r="E153" s="87"/>
    </row>
    <row r="154" spans="1:5" ht="14.25">
      <c r="A154" s="145"/>
      <c r="B154" s="87"/>
      <c r="C154" s="19"/>
      <c r="D154" s="106"/>
      <c r="E154" s="87"/>
    </row>
    <row r="155" spans="1:5" ht="14.25">
      <c r="A155" s="145"/>
      <c r="B155" s="87"/>
      <c r="C155" s="19"/>
      <c r="D155" s="106"/>
      <c r="E155" s="87"/>
    </row>
    <row r="156" spans="1:5" ht="14.25">
      <c r="A156" s="145"/>
      <c r="B156" s="87"/>
      <c r="C156" s="19"/>
      <c r="D156" s="106"/>
      <c r="E156" s="87"/>
    </row>
    <row r="157" spans="1:5" ht="14.25">
      <c r="A157" s="145"/>
      <c r="B157" s="87"/>
      <c r="C157" s="19"/>
      <c r="D157" s="106"/>
      <c r="E157" s="87"/>
    </row>
    <row r="158" spans="1:5" ht="14.25">
      <c r="A158" s="145"/>
      <c r="B158" s="87"/>
      <c r="C158" s="19"/>
      <c r="D158" s="106"/>
      <c r="E158" s="87"/>
    </row>
    <row r="159" spans="1:5" ht="14.25">
      <c r="A159" s="145"/>
      <c r="B159" s="87"/>
      <c r="C159" s="19"/>
      <c r="D159" s="106"/>
      <c r="E159" s="87"/>
    </row>
    <row r="160" spans="1:5" ht="14.25">
      <c r="A160" s="145"/>
      <c r="B160" s="87"/>
      <c r="C160" s="19"/>
      <c r="D160" s="106"/>
      <c r="E160" s="87"/>
    </row>
    <row r="161" spans="1:5" ht="14.25">
      <c r="A161" s="145"/>
      <c r="B161" s="87"/>
      <c r="C161" s="19"/>
      <c r="D161" s="106"/>
      <c r="E161" s="87"/>
    </row>
    <row r="162" spans="1:5" ht="14.25">
      <c r="A162" s="145"/>
      <c r="B162" s="87"/>
      <c r="C162" s="19"/>
      <c r="D162" s="106"/>
      <c r="E162" s="87"/>
    </row>
    <row r="163" spans="1:5" ht="14.25">
      <c r="A163" s="145"/>
      <c r="B163" s="87"/>
      <c r="C163" s="19"/>
      <c r="D163" s="106"/>
      <c r="E163" s="87"/>
    </row>
    <row r="164" spans="1:5" ht="14.25">
      <c r="A164" s="145"/>
      <c r="B164" s="87"/>
      <c r="C164" s="19"/>
      <c r="D164" s="106"/>
      <c r="E164" s="87"/>
    </row>
    <row r="165" spans="1:5" ht="14.25">
      <c r="A165" s="145"/>
      <c r="B165" s="87"/>
      <c r="C165" s="19"/>
      <c r="D165" s="106"/>
      <c r="E165" s="87"/>
    </row>
    <row r="166" spans="1:5" ht="14.25">
      <c r="A166" s="145"/>
      <c r="B166" s="87"/>
      <c r="C166" s="19"/>
      <c r="D166" s="106"/>
      <c r="E166" s="87"/>
    </row>
    <row r="167" spans="1:5" ht="14.25">
      <c r="A167" s="145"/>
      <c r="B167" s="87"/>
      <c r="C167" s="19"/>
      <c r="D167" s="106"/>
      <c r="E167" s="87"/>
    </row>
    <row r="168" spans="1:5" ht="14.25">
      <c r="A168" s="145"/>
      <c r="B168" s="87"/>
      <c r="C168" s="19"/>
      <c r="D168" s="106"/>
      <c r="E168" s="87"/>
    </row>
    <row r="169" spans="1:5" ht="14.25">
      <c r="A169" s="145"/>
      <c r="B169" s="87"/>
      <c r="C169" s="19"/>
      <c r="D169" s="106"/>
      <c r="E169" s="87"/>
    </row>
    <row r="170" spans="1:5" ht="14.25">
      <c r="A170" s="145"/>
      <c r="B170" s="87"/>
      <c r="C170" s="19"/>
      <c r="D170" s="106"/>
      <c r="E170" s="87"/>
    </row>
    <row r="171" spans="1:5" ht="14.25">
      <c r="A171" s="145"/>
      <c r="B171" s="87"/>
      <c r="C171" s="19"/>
      <c r="D171" s="106"/>
      <c r="E171" s="87"/>
    </row>
    <row r="172" spans="1:5" ht="14.25">
      <c r="A172" s="145"/>
      <c r="B172" s="87"/>
      <c r="C172" s="19"/>
      <c r="D172" s="106"/>
      <c r="E172" s="87"/>
    </row>
    <row r="173" spans="1:5" ht="14.25">
      <c r="A173" s="145"/>
      <c r="B173" s="87"/>
      <c r="C173" s="19"/>
      <c r="D173" s="106"/>
      <c r="E173" s="87"/>
    </row>
    <row r="174" spans="1:5" ht="14.25">
      <c r="A174" s="145"/>
      <c r="B174" s="87"/>
      <c r="C174" s="19"/>
      <c r="D174" s="106"/>
      <c r="E174" s="87"/>
    </row>
    <row r="175" spans="1:5" ht="14.25">
      <c r="A175" s="145"/>
      <c r="B175" s="87"/>
      <c r="C175" s="19"/>
      <c r="D175" s="106"/>
      <c r="E175" s="87"/>
    </row>
    <row r="176" spans="1:5" ht="14.25">
      <c r="A176" s="145"/>
      <c r="B176" s="87"/>
      <c r="C176" s="19"/>
      <c r="D176" s="106"/>
      <c r="E176" s="87"/>
    </row>
    <row r="177" spans="1:5" ht="14.25">
      <c r="A177" s="145"/>
      <c r="B177" s="87"/>
      <c r="C177" s="19"/>
      <c r="D177" s="106"/>
      <c r="E177" s="87"/>
    </row>
    <row r="178" spans="1:5" ht="14.25">
      <c r="A178" s="145"/>
      <c r="B178" s="87"/>
      <c r="C178" s="19"/>
      <c r="D178" s="106"/>
      <c r="E178" s="87"/>
    </row>
    <row r="179" spans="1:5" ht="14.25">
      <c r="A179" s="145"/>
      <c r="B179" s="87"/>
      <c r="C179" s="19"/>
      <c r="D179" s="106"/>
      <c r="E179" s="87"/>
    </row>
    <row r="180" spans="1:5" ht="14.25">
      <c r="A180" s="145"/>
      <c r="B180" s="87"/>
      <c r="C180" s="19"/>
      <c r="D180" s="106"/>
      <c r="E180" s="87"/>
    </row>
    <row r="181" spans="1:5" ht="14.25">
      <c r="A181" s="145"/>
      <c r="B181" s="87"/>
      <c r="C181" s="19"/>
      <c r="D181" s="106"/>
      <c r="E181" s="87"/>
    </row>
    <row r="182" spans="1:5" ht="14.25">
      <c r="A182" s="145"/>
      <c r="B182" s="87"/>
      <c r="C182" s="19"/>
      <c r="D182" s="106"/>
      <c r="E182" s="87"/>
    </row>
    <row r="183" spans="1:5" ht="14.25">
      <c r="A183" s="145"/>
      <c r="B183" s="87"/>
      <c r="C183" s="19"/>
      <c r="D183" s="106"/>
      <c r="E183" s="87"/>
    </row>
    <row r="184" spans="1:5" ht="14.25">
      <c r="A184" s="145"/>
      <c r="B184" s="87"/>
      <c r="C184" s="19"/>
      <c r="D184" s="106"/>
      <c r="E184" s="87"/>
    </row>
    <row r="185" spans="1:5" ht="14.25">
      <c r="A185" s="145"/>
      <c r="B185" s="87"/>
      <c r="C185" s="19"/>
      <c r="D185" s="106"/>
      <c r="E185" s="87"/>
    </row>
    <row r="186" spans="1:5" ht="14.25">
      <c r="A186" s="145"/>
      <c r="B186" s="87"/>
      <c r="C186" s="19"/>
      <c r="D186" s="106"/>
      <c r="E186" s="87"/>
    </row>
    <row r="187" spans="1:5" ht="14.25">
      <c r="A187" s="145"/>
      <c r="B187" s="87"/>
      <c r="C187" s="19"/>
      <c r="D187" s="106"/>
      <c r="E187" s="87"/>
    </row>
    <row r="188" spans="1:5" ht="14.25">
      <c r="A188" s="145"/>
      <c r="B188" s="87"/>
      <c r="C188" s="19"/>
      <c r="D188" s="106"/>
      <c r="E188" s="87"/>
    </row>
    <row r="189" spans="1:5" ht="14.25">
      <c r="A189" s="145"/>
      <c r="B189" s="87"/>
      <c r="C189" s="19"/>
      <c r="D189" s="106"/>
      <c r="E189" s="87"/>
    </row>
    <row r="190" spans="1:5" ht="14.25">
      <c r="A190" s="145"/>
      <c r="B190" s="87"/>
      <c r="C190" s="19"/>
      <c r="D190" s="106"/>
      <c r="E190" s="87"/>
    </row>
    <row r="191" spans="1:5" ht="14.25">
      <c r="A191" s="145"/>
      <c r="B191" s="87"/>
      <c r="C191" s="19"/>
      <c r="D191" s="106"/>
      <c r="E191" s="87"/>
    </row>
    <row r="192" spans="1:5" ht="14.25">
      <c r="A192" s="145"/>
      <c r="B192" s="87"/>
      <c r="C192" s="19"/>
      <c r="D192" s="106"/>
      <c r="E192" s="87"/>
    </row>
    <row r="193" spans="1:5" ht="14.25">
      <c r="A193" s="145"/>
      <c r="B193" s="87"/>
      <c r="C193" s="19"/>
      <c r="D193" s="106"/>
      <c r="E193" s="87"/>
    </row>
    <row r="194" spans="1:5" ht="14.25">
      <c r="A194" s="145"/>
      <c r="B194" s="87"/>
      <c r="C194" s="19"/>
      <c r="D194" s="106"/>
      <c r="E194" s="87"/>
    </row>
    <row r="195" spans="1:5" ht="14.25">
      <c r="A195" s="145"/>
      <c r="B195" s="87"/>
      <c r="C195" s="19"/>
      <c r="D195" s="106"/>
      <c r="E195" s="87"/>
    </row>
    <row r="196" spans="1:5" ht="14.25">
      <c r="A196" s="145"/>
      <c r="B196" s="87"/>
      <c r="C196" s="19"/>
      <c r="D196" s="106"/>
      <c r="E196" s="87"/>
    </row>
    <row r="197" spans="1:5" ht="14.25">
      <c r="A197" s="145"/>
      <c r="B197" s="87"/>
      <c r="C197" s="19"/>
      <c r="D197" s="106"/>
      <c r="E197" s="87"/>
    </row>
    <row r="198" spans="1:5" ht="14.25">
      <c r="A198" s="145"/>
      <c r="B198" s="87"/>
      <c r="C198" s="19"/>
      <c r="D198" s="106"/>
      <c r="E198" s="87"/>
    </row>
    <row r="199" spans="1:5" ht="14.25">
      <c r="A199" s="145"/>
      <c r="B199" s="87"/>
      <c r="C199" s="19"/>
      <c r="D199" s="106"/>
      <c r="E199" s="87"/>
    </row>
    <row r="200" spans="1:5" ht="14.25">
      <c r="A200" s="145"/>
      <c r="B200" s="87"/>
      <c r="C200" s="19"/>
      <c r="D200" s="106"/>
      <c r="E200" s="87"/>
    </row>
    <row r="201" spans="1:5" ht="14.25">
      <c r="A201" s="145"/>
      <c r="B201" s="87"/>
      <c r="C201" s="19"/>
      <c r="D201" s="106"/>
      <c r="E201" s="87"/>
    </row>
    <row r="202" spans="1:5" ht="14.25">
      <c r="A202" s="145"/>
      <c r="B202" s="87"/>
      <c r="C202" s="19"/>
      <c r="D202" s="106"/>
      <c r="E202" s="87"/>
    </row>
    <row r="203" spans="1:5" ht="14.25">
      <c r="A203" s="145"/>
      <c r="B203" s="87"/>
      <c r="C203" s="19"/>
      <c r="D203" s="106"/>
      <c r="E203" s="87"/>
    </row>
    <row r="204" spans="1:5" ht="14.25">
      <c r="A204" s="145"/>
      <c r="B204" s="87"/>
      <c r="C204" s="19"/>
      <c r="D204" s="106"/>
      <c r="E204" s="87"/>
    </row>
    <row r="205" spans="1:5" ht="14.25">
      <c r="A205" s="145"/>
      <c r="B205" s="87"/>
      <c r="C205" s="19"/>
      <c r="D205" s="106"/>
      <c r="E205" s="87"/>
    </row>
    <row r="206" spans="1:5" ht="14.25">
      <c r="A206" s="145"/>
      <c r="B206" s="87"/>
      <c r="C206" s="19"/>
      <c r="D206" s="106"/>
      <c r="E206" s="87"/>
    </row>
    <row r="207" spans="1:5" ht="14.25">
      <c r="A207" s="145"/>
      <c r="B207" s="87"/>
      <c r="C207" s="19"/>
      <c r="D207" s="106"/>
      <c r="E207" s="87"/>
    </row>
    <row r="208" spans="1:5" ht="14.25">
      <c r="A208" s="145"/>
      <c r="B208" s="87"/>
      <c r="C208" s="19"/>
      <c r="D208" s="106"/>
      <c r="E208" s="87"/>
    </row>
    <row r="209" spans="1:5" ht="14.25">
      <c r="A209" s="145"/>
      <c r="B209" s="87"/>
      <c r="C209" s="19"/>
      <c r="D209" s="106"/>
      <c r="E209" s="87"/>
    </row>
    <row r="210" spans="1:5" ht="14.25">
      <c r="A210" s="145"/>
      <c r="B210" s="87"/>
      <c r="C210" s="19"/>
      <c r="D210" s="106"/>
      <c r="E210" s="87"/>
    </row>
    <row r="211" spans="1:5" ht="14.25">
      <c r="A211" s="145"/>
      <c r="B211" s="87"/>
      <c r="C211" s="19"/>
      <c r="D211" s="106"/>
      <c r="E211" s="87"/>
    </row>
    <row r="212" spans="1:5" ht="14.25">
      <c r="A212" s="145"/>
      <c r="B212" s="87"/>
      <c r="C212" s="19"/>
      <c r="D212" s="106"/>
      <c r="E212" s="87"/>
    </row>
    <row r="213" spans="1:5" ht="14.25">
      <c r="A213" s="145"/>
      <c r="B213" s="87"/>
      <c r="C213" s="19"/>
      <c r="D213" s="106"/>
      <c r="E213" s="87"/>
    </row>
    <row r="214" spans="1:5" ht="14.25">
      <c r="A214" s="145"/>
      <c r="B214" s="87"/>
      <c r="C214" s="19"/>
      <c r="D214" s="106"/>
      <c r="E214" s="87"/>
    </row>
    <row r="215" spans="1:5" ht="14.25">
      <c r="A215" s="145"/>
      <c r="B215" s="87"/>
      <c r="C215" s="19"/>
      <c r="D215" s="106"/>
      <c r="E215" s="87"/>
    </row>
    <row r="216" spans="1:5" ht="14.25">
      <c r="A216" s="145"/>
      <c r="B216" s="87"/>
      <c r="C216" s="19"/>
      <c r="D216" s="106"/>
      <c r="E216" s="87"/>
    </row>
    <row r="217" spans="1:5" ht="14.25">
      <c r="A217" s="145"/>
      <c r="B217" s="87"/>
      <c r="C217" s="19"/>
      <c r="D217" s="106"/>
      <c r="E217" s="87"/>
    </row>
    <row r="218" spans="1:5" ht="14.25">
      <c r="A218" s="145"/>
      <c r="B218" s="87"/>
      <c r="C218" s="19"/>
      <c r="D218" s="106"/>
      <c r="E218" s="87"/>
    </row>
    <row r="219" spans="1:5" ht="14.25">
      <c r="A219" s="145"/>
      <c r="B219" s="87"/>
      <c r="C219" s="19"/>
      <c r="D219" s="106"/>
      <c r="E219" s="87"/>
    </row>
    <row r="220" spans="1:5" ht="14.25">
      <c r="A220" s="145"/>
      <c r="B220" s="87"/>
      <c r="C220" s="19"/>
      <c r="D220" s="106"/>
      <c r="E220" s="87"/>
    </row>
    <row r="221" spans="1:5" ht="14.25">
      <c r="A221" s="145"/>
      <c r="B221" s="87"/>
      <c r="C221" s="19"/>
      <c r="D221" s="106"/>
      <c r="E221" s="87"/>
    </row>
    <row r="222" spans="1:5" ht="14.25">
      <c r="A222" s="145"/>
      <c r="B222" s="87"/>
      <c r="C222" s="19"/>
      <c r="D222" s="106"/>
      <c r="E222" s="87"/>
    </row>
    <row r="223" spans="1:5" ht="14.25">
      <c r="A223" s="145"/>
      <c r="B223" s="87"/>
      <c r="C223" s="19"/>
      <c r="D223" s="106"/>
      <c r="E223" s="87"/>
    </row>
    <row r="224" spans="1:5" ht="14.25">
      <c r="A224" s="145"/>
      <c r="B224" s="87"/>
      <c r="C224" s="19"/>
      <c r="D224" s="106"/>
      <c r="E224" s="87"/>
    </row>
    <row r="225" spans="1:5" ht="14.25">
      <c r="A225" s="145"/>
      <c r="B225" s="87"/>
      <c r="C225" s="19"/>
      <c r="D225" s="106"/>
      <c r="E225" s="87"/>
    </row>
    <row r="226" spans="1:5" ht="14.25">
      <c r="A226" s="145"/>
      <c r="B226" s="87"/>
      <c r="C226" s="19"/>
      <c r="D226" s="106"/>
      <c r="E226" s="87"/>
    </row>
    <row r="227" spans="1:5" ht="14.25">
      <c r="A227" s="145"/>
      <c r="B227" s="87"/>
      <c r="C227" s="19"/>
      <c r="D227" s="106"/>
      <c r="E227" s="87"/>
    </row>
    <row r="228" spans="1:5" ht="14.25">
      <c r="A228" s="145"/>
      <c r="B228" s="87"/>
      <c r="C228" s="19"/>
      <c r="D228" s="106"/>
      <c r="E228" s="87"/>
    </row>
    <row r="229" spans="1:5" ht="14.25">
      <c r="A229" s="145"/>
      <c r="B229" s="87"/>
      <c r="C229" s="19"/>
      <c r="D229" s="106"/>
      <c r="E229" s="87"/>
    </row>
    <row r="230" spans="1:5" ht="14.25">
      <c r="A230" s="145"/>
      <c r="B230" s="87"/>
      <c r="C230" s="19"/>
      <c r="D230" s="106"/>
      <c r="E230" s="87"/>
    </row>
    <row r="231" spans="1:5" ht="14.25">
      <c r="A231" s="145"/>
      <c r="B231" s="87"/>
      <c r="C231" s="19"/>
      <c r="D231" s="106"/>
      <c r="E231" s="87"/>
    </row>
    <row r="232" spans="1:5" ht="14.25">
      <c r="A232" s="145"/>
      <c r="B232" s="87"/>
      <c r="C232" s="19"/>
      <c r="D232" s="106"/>
      <c r="E232" s="87"/>
    </row>
    <row r="233" spans="1:5" ht="14.25">
      <c r="A233" s="145"/>
      <c r="B233" s="87"/>
      <c r="C233" s="19"/>
      <c r="D233" s="106"/>
      <c r="E233" s="87"/>
    </row>
    <row r="234" spans="1:5" ht="14.25">
      <c r="A234" s="145"/>
      <c r="B234" s="87"/>
      <c r="C234" s="19"/>
      <c r="D234" s="106"/>
      <c r="E234" s="87"/>
    </row>
    <row r="235" spans="1:5" ht="14.25">
      <c r="A235" s="145"/>
      <c r="B235" s="87"/>
      <c r="C235" s="19"/>
      <c r="D235" s="106"/>
      <c r="E235" s="87"/>
    </row>
    <row r="236" spans="1:5" ht="14.25">
      <c r="A236" s="145"/>
      <c r="B236" s="87"/>
      <c r="C236" s="19"/>
      <c r="D236" s="106"/>
      <c r="E236" s="87"/>
    </row>
    <row r="237" spans="1:5" ht="14.25">
      <c r="A237" s="145"/>
      <c r="B237" s="87"/>
      <c r="C237" s="19"/>
      <c r="D237" s="106"/>
      <c r="E237" s="87"/>
    </row>
    <row r="238" spans="1:5" ht="14.25">
      <c r="A238" s="145"/>
      <c r="B238" s="87"/>
      <c r="C238" s="19"/>
      <c r="D238" s="106"/>
      <c r="E238" s="87"/>
    </row>
    <row r="239" spans="1:5" ht="14.25">
      <c r="A239" s="145"/>
      <c r="B239" s="87"/>
      <c r="C239" s="19"/>
      <c r="D239" s="106"/>
      <c r="E239" s="87"/>
    </row>
    <row r="240" spans="1:5" ht="14.25">
      <c r="A240" s="145"/>
      <c r="B240" s="87"/>
      <c r="C240" s="19"/>
      <c r="D240" s="106"/>
      <c r="E240" s="87"/>
    </row>
    <row r="241" spans="1:5" ht="14.25">
      <c r="A241" s="145"/>
      <c r="B241" s="87"/>
      <c r="C241" s="19"/>
      <c r="D241" s="106"/>
      <c r="E241" s="87"/>
    </row>
    <row r="242" spans="1:5" ht="14.25">
      <c r="A242" s="145"/>
      <c r="B242" s="87"/>
      <c r="C242" s="19"/>
      <c r="D242" s="106"/>
      <c r="E242" s="87"/>
    </row>
    <row r="243" spans="1:5" ht="14.25">
      <c r="A243" s="145"/>
      <c r="B243" s="87"/>
      <c r="C243" s="19"/>
      <c r="D243" s="106"/>
      <c r="E243" s="87"/>
    </row>
    <row r="244" spans="1:5" ht="14.25">
      <c r="A244" s="145"/>
      <c r="B244" s="87"/>
      <c r="C244" s="19"/>
      <c r="D244" s="106"/>
      <c r="E244" s="87"/>
    </row>
    <row r="245" spans="1:5" ht="14.25">
      <c r="A245" s="145"/>
      <c r="B245" s="87"/>
      <c r="C245" s="19"/>
      <c r="D245" s="106"/>
      <c r="E245" s="87"/>
    </row>
    <row r="246" spans="1:5" ht="14.25">
      <c r="A246" s="145"/>
      <c r="B246" s="87"/>
      <c r="C246" s="19"/>
      <c r="D246" s="106"/>
      <c r="E246" s="87"/>
    </row>
    <row r="247" spans="1:5" ht="14.25">
      <c r="A247" s="145"/>
      <c r="B247" s="87"/>
      <c r="C247" s="19"/>
      <c r="D247" s="106"/>
      <c r="E247" s="87"/>
    </row>
    <row r="248" spans="1:5" ht="14.25">
      <c r="A248" s="145"/>
      <c r="B248" s="87"/>
      <c r="C248" s="19"/>
      <c r="D248" s="106"/>
      <c r="E248" s="87"/>
    </row>
    <row r="249" spans="1:5" ht="14.25">
      <c r="A249" s="145"/>
      <c r="B249" s="87"/>
      <c r="C249" s="19"/>
      <c r="D249" s="106"/>
      <c r="E249" s="87"/>
    </row>
    <row r="250" spans="1:5" ht="14.25">
      <c r="A250" s="145"/>
      <c r="B250" s="87"/>
      <c r="C250" s="19"/>
      <c r="D250" s="106"/>
      <c r="E250" s="87"/>
    </row>
    <row r="251" spans="1:5" ht="14.25">
      <c r="A251" s="145"/>
      <c r="B251" s="87"/>
      <c r="C251" s="19"/>
      <c r="D251" s="106"/>
      <c r="E251" s="87"/>
    </row>
    <row r="252" spans="1:5" ht="14.25">
      <c r="A252" s="145"/>
      <c r="B252" s="87"/>
      <c r="C252" s="19"/>
      <c r="D252" s="106"/>
      <c r="E252" s="87"/>
    </row>
    <row r="253" spans="1:5" ht="14.25">
      <c r="A253" s="145"/>
      <c r="B253" s="87"/>
      <c r="C253" s="19"/>
      <c r="D253" s="106"/>
      <c r="E253" s="87"/>
    </row>
    <row r="254" spans="1:5" ht="14.25">
      <c r="A254" s="145"/>
      <c r="B254" s="87"/>
      <c r="C254" s="19"/>
      <c r="D254" s="106"/>
      <c r="E254" s="87"/>
    </row>
    <row r="255" spans="1:5" ht="14.25">
      <c r="A255" s="145"/>
      <c r="B255" s="87"/>
      <c r="C255" s="19"/>
      <c r="D255" s="106"/>
      <c r="E255" s="87"/>
    </row>
    <row r="256" spans="1:5" ht="14.25">
      <c r="A256" s="145"/>
      <c r="B256" s="87"/>
      <c r="C256" s="19"/>
      <c r="D256" s="106"/>
      <c r="E256" s="87"/>
    </row>
    <row r="257" spans="1:5" ht="14.25">
      <c r="A257" s="145"/>
      <c r="B257" s="87"/>
      <c r="C257" s="19"/>
      <c r="D257" s="106"/>
      <c r="E257" s="87"/>
    </row>
    <row r="258" spans="1:5" ht="14.25">
      <c r="A258" s="145"/>
      <c r="B258" s="87"/>
      <c r="C258" s="19"/>
      <c r="D258" s="106"/>
      <c r="E258" s="87"/>
    </row>
    <row r="259" spans="1:5" ht="14.25">
      <c r="A259" s="145"/>
      <c r="B259" s="87"/>
      <c r="C259" s="19"/>
      <c r="D259" s="106"/>
      <c r="E259" s="87"/>
    </row>
    <row r="260" spans="1:5" ht="14.25">
      <c r="A260" s="145"/>
      <c r="B260" s="87"/>
      <c r="C260" s="19"/>
      <c r="D260" s="106"/>
      <c r="E260" s="87"/>
    </row>
    <row r="261" spans="1:5" ht="14.25">
      <c r="A261" s="145"/>
      <c r="B261" s="87"/>
      <c r="C261" s="19"/>
      <c r="D261" s="106"/>
      <c r="E261" s="87"/>
    </row>
    <row r="262" spans="1:5" ht="14.25">
      <c r="A262" s="145"/>
      <c r="B262" s="87"/>
      <c r="C262" s="19"/>
      <c r="D262" s="106"/>
      <c r="E262" s="87"/>
    </row>
    <row r="263" spans="1:5" ht="14.25">
      <c r="A263" s="145"/>
      <c r="B263" s="87"/>
      <c r="C263" s="19"/>
      <c r="D263" s="106"/>
      <c r="E263" s="87"/>
    </row>
    <row r="264" spans="1:5" ht="14.25">
      <c r="A264" s="145"/>
      <c r="B264" s="87"/>
      <c r="C264" s="19"/>
      <c r="D264" s="106"/>
      <c r="E264" s="87"/>
    </row>
    <row r="265" spans="1:5" ht="14.25">
      <c r="A265" s="145"/>
      <c r="B265" s="87"/>
      <c r="C265" s="19"/>
      <c r="D265" s="106"/>
      <c r="E265" s="87"/>
    </row>
    <row r="266" spans="1:5" ht="14.25">
      <c r="A266" s="145"/>
      <c r="B266" s="87"/>
      <c r="C266" s="19"/>
      <c r="D266" s="106"/>
      <c r="E266" s="87"/>
    </row>
    <row r="267" spans="1:5" ht="14.25">
      <c r="A267" s="145"/>
      <c r="B267" s="87"/>
      <c r="C267" s="19"/>
      <c r="D267" s="106"/>
      <c r="E267" s="87"/>
    </row>
    <row r="268" spans="1:5" ht="14.25">
      <c r="A268" s="145"/>
      <c r="B268" s="87"/>
      <c r="C268" s="19"/>
      <c r="D268" s="106"/>
      <c r="E268" s="87"/>
    </row>
    <row r="269" spans="1:5" ht="14.25">
      <c r="A269" s="145"/>
      <c r="B269" s="87"/>
      <c r="C269" s="19"/>
      <c r="D269" s="106"/>
      <c r="E269" s="87"/>
    </row>
    <row r="270" spans="1:5" ht="14.25">
      <c r="A270" s="145"/>
      <c r="B270" s="87"/>
      <c r="C270" s="19"/>
      <c r="D270" s="106"/>
      <c r="E270" s="87"/>
    </row>
    <row r="271" spans="1:5" ht="14.25">
      <c r="A271" s="145"/>
      <c r="B271" s="87"/>
      <c r="C271" s="19"/>
      <c r="D271" s="106"/>
      <c r="E271" s="87"/>
    </row>
    <row r="272" spans="1:5" ht="14.25">
      <c r="A272" s="145"/>
      <c r="B272" s="87"/>
      <c r="C272" s="19"/>
      <c r="D272" s="106"/>
      <c r="E272" s="87"/>
    </row>
    <row r="273" spans="1:5" ht="14.25">
      <c r="A273" s="145"/>
      <c r="B273" s="87"/>
      <c r="C273" s="19"/>
      <c r="D273" s="106"/>
      <c r="E273" s="87"/>
    </row>
    <row r="274" spans="1:5" ht="14.25">
      <c r="A274" s="145"/>
      <c r="B274" s="87"/>
      <c r="C274" s="19"/>
      <c r="D274" s="106"/>
      <c r="E274" s="87"/>
    </row>
    <row r="275" spans="1:5" ht="14.25">
      <c r="A275" s="145"/>
      <c r="B275" s="87"/>
      <c r="C275" s="19"/>
      <c r="D275" s="106"/>
      <c r="E275" s="87"/>
    </row>
    <row r="276" spans="1:5" ht="14.25">
      <c r="A276" s="145"/>
      <c r="B276" s="87"/>
      <c r="C276" s="19"/>
      <c r="D276" s="106"/>
      <c r="E276" s="87"/>
    </row>
    <row r="277" spans="1:5" ht="14.25">
      <c r="A277" s="145"/>
      <c r="B277" s="87"/>
      <c r="C277" s="19"/>
      <c r="D277" s="106"/>
      <c r="E277" s="87"/>
    </row>
    <row r="278" spans="1:5" ht="14.25">
      <c r="A278" s="145"/>
      <c r="B278" s="87"/>
      <c r="C278" s="19"/>
      <c r="D278" s="106"/>
      <c r="E278" s="87"/>
    </row>
    <row r="279" spans="1:5" ht="14.25">
      <c r="A279" s="145"/>
      <c r="B279" s="87"/>
      <c r="C279" s="19"/>
      <c r="D279" s="106"/>
      <c r="E279" s="87"/>
    </row>
    <row r="280" spans="1:5" ht="14.25">
      <c r="A280" s="145"/>
      <c r="B280" s="87"/>
      <c r="C280" s="19"/>
      <c r="D280" s="106"/>
      <c r="E280" s="87"/>
    </row>
    <row r="281" spans="1:5" ht="14.25">
      <c r="A281" s="145"/>
      <c r="B281" s="87"/>
      <c r="C281" s="19"/>
      <c r="D281" s="106"/>
      <c r="E281" s="87"/>
    </row>
    <row r="282" spans="1:5" ht="14.25">
      <c r="A282" s="145"/>
      <c r="B282" s="87"/>
      <c r="C282" s="19"/>
      <c r="D282" s="106"/>
      <c r="E282" s="87"/>
    </row>
    <row r="283" spans="1:5" ht="14.25">
      <c r="A283" s="145"/>
      <c r="B283" s="87"/>
      <c r="C283" s="19"/>
      <c r="D283" s="106"/>
      <c r="E283" s="87"/>
    </row>
    <row r="284" spans="1:5" ht="14.25">
      <c r="A284" s="145"/>
      <c r="B284" s="87"/>
      <c r="C284" s="19"/>
      <c r="D284" s="106"/>
      <c r="E284" s="87"/>
    </row>
    <row r="285" spans="1:5" ht="14.25">
      <c r="A285" s="145"/>
      <c r="B285" s="87"/>
      <c r="C285" s="19"/>
      <c r="D285" s="106"/>
      <c r="E285" s="87"/>
    </row>
    <row r="286" spans="1:5" ht="14.25">
      <c r="A286" s="145"/>
      <c r="B286" s="87"/>
      <c r="C286" s="19"/>
      <c r="D286" s="106"/>
      <c r="E286" s="87"/>
    </row>
    <row r="287" spans="1:5" ht="14.25">
      <c r="A287" s="145"/>
      <c r="B287" s="87"/>
      <c r="C287" s="19"/>
      <c r="D287" s="106"/>
      <c r="E287" s="87"/>
    </row>
    <row r="288" spans="1:5" ht="14.25">
      <c r="A288" s="145"/>
      <c r="B288" s="87"/>
      <c r="C288" s="19"/>
      <c r="D288" s="106"/>
      <c r="E288" s="87"/>
    </row>
    <row r="289" spans="1:5" ht="14.25">
      <c r="A289" s="145"/>
      <c r="B289" s="87"/>
      <c r="C289" s="19"/>
      <c r="D289" s="106"/>
      <c r="E289" s="87"/>
    </row>
    <row r="290" spans="1:5" ht="14.25">
      <c r="A290" s="145"/>
      <c r="B290" s="87"/>
      <c r="C290" s="19"/>
      <c r="D290" s="106"/>
      <c r="E290" s="87"/>
    </row>
    <row r="291" spans="1:5" ht="14.25">
      <c r="A291" s="145"/>
      <c r="B291" s="87"/>
      <c r="C291" s="19"/>
      <c r="D291" s="106"/>
      <c r="E291" s="87"/>
    </row>
    <row r="292" spans="1:5" ht="14.25">
      <c r="A292" s="145"/>
      <c r="B292" s="87"/>
      <c r="C292" s="19"/>
      <c r="D292" s="106"/>
      <c r="E292" s="87"/>
    </row>
    <row r="293" spans="1:5" ht="14.25">
      <c r="A293" s="145"/>
      <c r="B293" s="87"/>
      <c r="C293" s="19"/>
      <c r="D293" s="106"/>
      <c r="E293" s="87"/>
    </row>
    <row r="294" spans="1:5" ht="14.25">
      <c r="A294" s="145"/>
      <c r="B294" s="87"/>
      <c r="C294" s="19"/>
      <c r="D294" s="106"/>
      <c r="E294" s="87"/>
    </row>
    <row r="295" spans="1:5" ht="14.25">
      <c r="A295" s="145"/>
      <c r="B295" s="87"/>
      <c r="C295" s="19"/>
      <c r="D295" s="106"/>
      <c r="E295" s="87"/>
    </row>
    <row r="296" spans="1:5" ht="14.25">
      <c r="A296" s="145"/>
      <c r="B296" s="87"/>
      <c r="C296" s="19"/>
      <c r="D296" s="106"/>
      <c r="E296" s="87"/>
    </row>
    <row r="297" spans="1:5" ht="14.25">
      <c r="A297" s="145"/>
      <c r="B297" s="87"/>
      <c r="C297" s="19"/>
      <c r="D297" s="106"/>
      <c r="E297" s="87"/>
    </row>
    <row r="298" spans="1:5" ht="14.25">
      <c r="A298" s="145"/>
      <c r="B298" s="87"/>
      <c r="C298" s="19"/>
      <c r="D298" s="106"/>
      <c r="E298" s="87"/>
    </row>
    <row r="299" spans="1:5" ht="14.25">
      <c r="A299" s="145"/>
      <c r="B299" s="87"/>
      <c r="C299" s="19"/>
      <c r="D299" s="106"/>
      <c r="E299" s="87"/>
    </row>
    <row r="300" spans="1:5" ht="14.25">
      <c r="A300" s="145"/>
      <c r="B300" s="87"/>
      <c r="C300" s="19"/>
      <c r="D300" s="106"/>
      <c r="E300" s="87"/>
    </row>
    <row r="301" spans="1:5" ht="14.25">
      <c r="A301" s="145"/>
      <c r="B301" s="87"/>
      <c r="C301" s="19"/>
      <c r="D301" s="106"/>
      <c r="E301" s="87"/>
    </row>
    <row r="302" spans="1:5" ht="14.25">
      <c r="A302" s="145"/>
      <c r="B302" s="87"/>
      <c r="C302" s="19"/>
      <c r="D302" s="106"/>
      <c r="E302" s="87"/>
    </row>
    <row r="303" spans="1:5" ht="14.25">
      <c r="A303" s="145"/>
      <c r="B303" s="87"/>
      <c r="C303" s="19"/>
      <c r="D303" s="106"/>
      <c r="E303" s="87"/>
    </row>
    <row r="304" spans="1:5" ht="14.25">
      <c r="A304" s="145"/>
      <c r="B304" s="87"/>
      <c r="C304" s="19"/>
      <c r="D304" s="106"/>
      <c r="E304" s="87"/>
    </row>
    <row r="305" spans="1:5" ht="14.25">
      <c r="A305" s="145"/>
      <c r="B305" s="87"/>
      <c r="C305" s="19"/>
      <c r="D305" s="106"/>
      <c r="E305" s="87"/>
    </row>
    <row r="306" spans="1:5" ht="14.25">
      <c r="A306" s="145"/>
      <c r="B306" s="87"/>
      <c r="C306" s="19"/>
      <c r="D306" s="106"/>
      <c r="E306" s="87"/>
    </row>
    <row r="307" spans="1:5" ht="14.25">
      <c r="A307" s="145"/>
      <c r="B307" s="87"/>
      <c r="C307" s="19"/>
      <c r="D307" s="106"/>
      <c r="E307" s="87"/>
    </row>
    <row r="308" spans="1:5" ht="14.25">
      <c r="A308" s="145"/>
      <c r="B308" s="87"/>
      <c r="C308" s="19"/>
      <c r="D308" s="106"/>
      <c r="E308" s="87"/>
    </row>
    <row r="309" spans="1:5" ht="14.25">
      <c r="A309" s="145"/>
      <c r="B309" s="87"/>
      <c r="C309" s="19"/>
      <c r="D309" s="106"/>
      <c r="E309" s="87"/>
    </row>
    <row r="310" spans="1:5" ht="14.25">
      <c r="A310" s="145"/>
      <c r="B310" s="87"/>
      <c r="C310" s="19"/>
      <c r="D310" s="106"/>
      <c r="E310" s="87"/>
    </row>
    <row r="311" spans="1:5" ht="14.25">
      <c r="A311" s="145"/>
      <c r="B311" s="87"/>
      <c r="C311" s="19"/>
      <c r="D311" s="106"/>
      <c r="E311" s="87"/>
    </row>
    <row r="312" spans="1:5" ht="14.25">
      <c r="A312" s="145"/>
      <c r="B312" s="87"/>
      <c r="C312" s="19"/>
      <c r="D312" s="106"/>
      <c r="E312" s="87"/>
    </row>
    <row r="313" spans="1:5" ht="14.25">
      <c r="A313" s="145"/>
      <c r="B313" s="87"/>
      <c r="C313" s="19"/>
      <c r="D313" s="106"/>
      <c r="E313" s="87"/>
    </row>
    <row r="314" spans="1:5" ht="14.25">
      <c r="A314" s="145"/>
      <c r="B314" s="87"/>
      <c r="C314" s="19"/>
      <c r="D314" s="106"/>
      <c r="E314" s="87"/>
    </row>
    <row r="315" spans="1:5" ht="14.25">
      <c r="A315" s="145"/>
      <c r="B315" s="87"/>
      <c r="C315" s="19"/>
      <c r="D315" s="106"/>
      <c r="E315" s="87"/>
    </row>
    <row r="316" spans="1:5" ht="14.25">
      <c r="A316" s="145"/>
      <c r="B316" s="87"/>
      <c r="C316" s="19"/>
      <c r="D316" s="106"/>
      <c r="E316" s="87"/>
    </row>
    <row r="317" spans="1:5" ht="14.25">
      <c r="A317" s="145"/>
      <c r="B317" s="87"/>
      <c r="C317" s="19"/>
      <c r="D317" s="106"/>
      <c r="E317" s="87"/>
    </row>
    <row r="318" spans="1:5" ht="14.25">
      <c r="A318" s="145"/>
      <c r="B318" s="87"/>
      <c r="C318" s="19"/>
      <c r="D318" s="106"/>
      <c r="E318" s="87"/>
    </row>
    <row r="319" spans="1:5" ht="14.25">
      <c r="A319" s="145"/>
      <c r="B319" s="87"/>
      <c r="C319" s="19"/>
      <c r="D319" s="106"/>
      <c r="E319" s="87"/>
    </row>
    <row r="320" spans="1:5" ht="14.25">
      <c r="A320" s="145"/>
      <c r="B320" s="87"/>
      <c r="C320" s="19"/>
      <c r="D320" s="106"/>
      <c r="E320" s="87"/>
    </row>
    <row r="321" spans="1:5" ht="14.25">
      <c r="A321" s="145"/>
      <c r="B321" s="87"/>
      <c r="C321" s="19"/>
      <c r="D321" s="106"/>
      <c r="E321" s="87"/>
    </row>
    <row r="322" spans="1:5" ht="14.25">
      <c r="A322" s="145"/>
      <c r="B322" s="87"/>
      <c r="C322" s="19"/>
      <c r="D322" s="106"/>
      <c r="E322" s="87"/>
    </row>
    <row r="323" spans="1:5" ht="14.25">
      <c r="A323" s="145"/>
      <c r="B323" s="87"/>
      <c r="C323" s="19"/>
      <c r="D323" s="106"/>
      <c r="E323" s="87"/>
    </row>
    <row r="324" spans="1:5" ht="14.25">
      <c r="A324" s="145"/>
      <c r="B324" s="87"/>
      <c r="C324" s="19"/>
      <c r="D324" s="106"/>
      <c r="E324" s="87"/>
    </row>
    <row r="325" spans="1:5" ht="14.25">
      <c r="A325" s="145"/>
      <c r="B325" s="87"/>
      <c r="C325" s="19"/>
      <c r="D325" s="106"/>
      <c r="E325" s="87"/>
    </row>
    <row r="326" spans="1:5" ht="14.25">
      <c r="A326" s="145"/>
      <c r="B326" s="87"/>
      <c r="C326" s="19"/>
      <c r="D326" s="106"/>
      <c r="E326" s="87"/>
    </row>
    <row r="327" spans="1:5" ht="14.25">
      <c r="A327" s="145"/>
      <c r="B327" s="87"/>
      <c r="C327" s="19"/>
      <c r="D327" s="106"/>
      <c r="E327" s="87"/>
    </row>
    <row r="328" spans="1:5" ht="14.25">
      <c r="A328" s="145"/>
      <c r="B328" s="87"/>
      <c r="C328" s="19"/>
      <c r="D328" s="106"/>
      <c r="E328" s="87"/>
    </row>
    <row r="329" spans="1:5" ht="14.25">
      <c r="A329" s="145"/>
      <c r="B329" s="87"/>
      <c r="C329" s="19"/>
      <c r="D329" s="106"/>
      <c r="E329" s="87"/>
    </row>
    <row r="330" spans="1:5" ht="14.25">
      <c r="A330" s="145"/>
      <c r="B330" s="87"/>
      <c r="C330" s="19"/>
      <c r="D330" s="106"/>
      <c r="E330" s="87"/>
    </row>
    <row r="331" spans="1:5" ht="14.25">
      <c r="A331" s="145"/>
      <c r="B331" s="87"/>
      <c r="C331" s="19"/>
      <c r="D331" s="106"/>
      <c r="E331" s="87"/>
    </row>
    <row r="332" spans="1:5" ht="14.25">
      <c r="A332" s="145"/>
      <c r="B332" s="87"/>
      <c r="C332" s="19"/>
      <c r="D332" s="106"/>
      <c r="E332" s="87"/>
    </row>
    <row r="333" spans="1:5" ht="14.25">
      <c r="A333" s="145"/>
      <c r="B333" s="87"/>
      <c r="C333" s="19"/>
      <c r="D333" s="106"/>
      <c r="E333" s="87"/>
    </row>
    <row r="334" spans="1:5" ht="14.25">
      <c r="A334" s="145"/>
      <c r="B334" s="87"/>
      <c r="C334" s="19"/>
      <c r="D334" s="106"/>
      <c r="E334" s="87"/>
    </row>
    <row r="335" spans="1:5" ht="14.25">
      <c r="A335" s="145"/>
      <c r="B335" s="87"/>
      <c r="C335" s="19"/>
      <c r="D335" s="106"/>
      <c r="E335" s="87"/>
    </row>
    <row r="336" spans="1:5" ht="14.25">
      <c r="A336" s="145"/>
      <c r="B336" s="87"/>
      <c r="C336" s="19"/>
      <c r="D336" s="106"/>
      <c r="E336" s="87"/>
    </row>
    <row r="337" spans="1:5" ht="14.25">
      <c r="A337" s="145"/>
      <c r="B337" s="87"/>
      <c r="C337" s="19"/>
      <c r="D337" s="106"/>
      <c r="E337" s="87"/>
    </row>
    <row r="338" spans="1:5" ht="14.25">
      <c r="A338" s="145"/>
      <c r="B338" s="87"/>
      <c r="C338" s="19"/>
      <c r="D338" s="106"/>
      <c r="E338" s="87"/>
    </row>
    <row r="339" spans="1:5" ht="14.25">
      <c r="A339" s="145"/>
      <c r="B339" s="87"/>
      <c r="C339" s="19"/>
      <c r="D339" s="106"/>
      <c r="E339" s="87"/>
    </row>
    <row r="340" spans="1:5" ht="14.25">
      <c r="A340" s="145"/>
      <c r="B340" s="87"/>
      <c r="C340" s="19"/>
      <c r="D340" s="106"/>
      <c r="E340" s="87"/>
    </row>
    <row r="341" spans="1:5" ht="14.25">
      <c r="A341" s="145"/>
      <c r="B341" s="87"/>
      <c r="C341" s="19"/>
      <c r="D341" s="106"/>
      <c r="E341" s="87"/>
    </row>
    <row r="342" spans="1:5" ht="14.25">
      <c r="A342" s="145"/>
      <c r="B342" s="87"/>
      <c r="C342" s="19"/>
      <c r="D342" s="106"/>
      <c r="E342" s="87"/>
    </row>
    <row r="343" spans="1:5" ht="14.25">
      <c r="A343" s="145"/>
      <c r="B343" s="87"/>
      <c r="C343" s="19"/>
      <c r="D343" s="106"/>
      <c r="E343" s="87"/>
    </row>
    <row r="344" spans="1:5" ht="14.25">
      <c r="A344" s="145"/>
      <c r="B344" s="87"/>
      <c r="C344" s="19"/>
      <c r="D344" s="106"/>
      <c r="E344" s="87"/>
    </row>
    <row r="345" spans="1:5" ht="14.25">
      <c r="A345" s="145"/>
      <c r="B345" s="87"/>
      <c r="C345" s="19"/>
      <c r="D345" s="106"/>
      <c r="E345" s="87"/>
    </row>
    <row r="346" spans="1:5" ht="14.25">
      <c r="A346" s="145"/>
      <c r="B346" s="87"/>
      <c r="C346" s="19"/>
      <c r="D346" s="106"/>
      <c r="E346" s="87"/>
    </row>
    <row r="347" spans="1:5" ht="14.25">
      <c r="A347" s="145"/>
      <c r="B347" s="87"/>
      <c r="C347" s="19"/>
      <c r="D347" s="106"/>
      <c r="E347" s="87"/>
    </row>
    <row r="348" spans="1:5" ht="14.25">
      <c r="A348" s="145"/>
      <c r="B348" s="87"/>
      <c r="C348" s="19"/>
      <c r="D348" s="106"/>
      <c r="E348" s="87"/>
    </row>
    <row r="349" spans="1:5" ht="14.25">
      <c r="A349" s="145"/>
      <c r="B349" s="87"/>
      <c r="C349" s="19"/>
      <c r="D349" s="106"/>
      <c r="E349" s="87"/>
    </row>
    <row r="350" spans="1:5" ht="14.25">
      <c r="A350" s="145"/>
      <c r="B350" s="87"/>
      <c r="C350" s="19"/>
      <c r="D350" s="106"/>
      <c r="E350" s="87"/>
    </row>
    <row r="351" spans="1:5" ht="14.25">
      <c r="A351" s="145"/>
      <c r="B351" s="87"/>
      <c r="C351" s="19"/>
      <c r="D351" s="106"/>
      <c r="E351" s="87"/>
    </row>
    <row r="352" spans="1:5" ht="14.25">
      <c r="A352" s="145"/>
      <c r="B352" s="87"/>
      <c r="C352" s="19"/>
      <c r="D352" s="106"/>
      <c r="E352" s="87"/>
    </row>
    <row r="353" spans="1:5" ht="14.25">
      <c r="A353" s="145"/>
      <c r="B353" s="87"/>
      <c r="C353" s="19"/>
      <c r="D353" s="106"/>
      <c r="E353" s="87"/>
    </row>
    <row r="354" spans="1:5" ht="14.25">
      <c r="A354" s="145"/>
      <c r="B354" s="87"/>
      <c r="C354" s="19"/>
      <c r="D354" s="106"/>
      <c r="E354" s="87"/>
    </row>
    <row r="355" spans="1:5" ht="14.25">
      <c r="A355" s="145"/>
      <c r="B355" s="87"/>
      <c r="C355" s="19"/>
      <c r="D355" s="106"/>
      <c r="E355" s="87"/>
    </row>
    <row r="356" spans="1:5" ht="14.25">
      <c r="A356" s="145"/>
      <c r="B356" s="87"/>
      <c r="C356" s="19"/>
      <c r="D356" s="106"/>
      <c r="E356" s="87"/>
    </row>
    <row r="357" spans="1:5" ht="14.25">
      <c r="A357" s="145"/>
      <c r="B357" s="87"/>
      <c r="C357" s="19"/>
      <c r="D357" s="106"/>
      <c r="E357" s="87"/>
    </row>
    <row r="358" spans="1:5" ht="14.25">
      <c r="A358" s="145"/>
      <c r="B358" s="87"/>
      <c r="C358" s="19"/>
      <c r="D358" s="106"/>
      <c r="E358" s="87"/>
    </row>
    <row r="359" spans="1:5" ht="14.25">
      <c r="A359" s="145"/>
      <c r="B359" s="87"/>
      <c r="C359" s="19"/>
      <c r="D359" s="106"/>
      <c r="E359" s="87"/>
    </row>
    <row r="360" spans="1:5" ht="14.25">
      <c r="A360" s="145"/>
      <c r="B360" s="87"/>
      <c r="C360" s="19"/>
      <c r="D360" s="106"/>
      <c r="E360" s="87"/>
    </row>
    <row r="361" spans="1:5" ht="14.25">
      <c r="A361" s="145"/>
      <c r="B361" s="87"/>
      <c r="C361" s="19"/>
      <c r="D361" s="106"/>
      <c r="E361" s="87"/>
    </row>
    <row r="362" spans="1:5" ht="14.25">
      <c r="A362" s="145"/>
      <c r="B362" s="87"/>
      <c r="C362" s="19"/>
      <c r="D362" s="106"/>
      <c r="E362" s="87"/>
    </row>
    <row r="363" spans="1:5" ht="14.25">
      <c r="A363" s="145"/>
      <c r="B363" s="87"/>
      <c r="C363" s="19"/>
      <c r="D363" s="106"/>
      <c r="E363" s="87"/>
    </row>
    <row r="364" spans="1:5" ht="14.25">
      <c r="A364" s="145"/>
      <c r="B364" s="87"/>
      <c r="C364" s="19"/>
      <c r="D364" s="106"/>
      <c r="E364" s="87"/>
    </row>
    <row r="365" spans="1:5" ht="14.25">
      <c r="A365" s="145"/>
      <c r="B365" s="87"/>
      <c r="C365" s="19"/>
      <c r="D365" s="106"/>
      <c r="E365" s="87"/>
    </row>
    <row r="366" spans="1:5" ht="14.25">
      <c r="A366" s="145"/>
      <c r="B366" s="87"/>
      <c r="C366" s="19"/>
      <c r="D366" s="106"/>
      <c r="E366" s="87"/>
    </row>
    <row r="367" spans="1:5" ht="14.25">
      <c r="A367" s="145"/>
      <c r="B367" s="87"/>
      <c r="C367" s="19"/>
      <c r="D367" s="106"/>
      <c r="E367" s="87"/>
    </row>
    <row r="368" spans="1:5" ht="14.25">
      <c r="A368" s="145"/>
      <c r="B368" s="87"/>
      <c r="C368" s="19"/>
      <c r="D368" s="106"/>
      <c r="E368" s="87"/>
    </row>
    <row r="369" spans="1:5" ht="14.25">
      <c r="A369" s="145"/>
      <c r="B369" s="87"/>
      <c r="C369" s="19"/>
      <c r="D369" s="106"/>
      <c r="E369" s="87"/>
    </row>
    <row r="370" spans="1:5" ht="14.25">
      <c r="A370" s="145"/>
      <c r="B370" s="87"/>
      <c r="C370" s="19"/>
      <c r="D370" s="106"/>
      <c r="E370" s="87"/>
    </row>
    <row r="371" spans="1:5" ht="14.25">
      <c r="A371" s="145"/>
      <c r="B371" s="87"/>
      <c r="C371" s="19"/>
      <c r="D371" s="106"/>
      <c r="E371" s="87"/>
    </row>
    <row r="372" spans="1:5" ht="14.25">
      <c r="A372" s="145"/>
      <c r="B372" s="87"/>
      <c r="C372" s="19"/>
      <c r="D372" s="106"/>
      <c r="E372" s="87"/>
    </row>
    <row r="373" spans="1:5" ht="14.25">
      <c r="A373" s="145"/>
      <c r="B373" s="87"/>
      <c r="C373" s="19"/>
      <c r="D373" s="106"/>
      <c r="E373" s="87"/>
    </row>
    <row r="374" spans="1:5" ht="14.25">
      <c r="A374" s="145"/>
      <c r="B374" s="87"/>
      <c r="C374" s="19"/>
      <c r="D374" s="106"/>
      <c r="E374" s="87"/>
    </row>
    <row r="375" spans="1:5" ht="14.25">
      <c r="A375" s="145"/>
      <c r="B375" s="87"/>
      <c r="C375" s="19"/>
      <c r="D375" s="106"/>
      <c r="E375" s="87"/>
    </row>
    <row r="376" spans="1:5" ht="14.25">
      <c r="A376" s="145"/>
      <c r="B376" s="87"/>
      <c r="C376" s="19"/>
      <c r="D376" s="106"/>
      <c r="E376" s="87"/>
    </row>
    <row r="377" spans="1:5" ht="14.25">
      <c r="A377" s="145"/>
      <c r="B377" s="87"/>
      <c r="C377" s="19"/>
      <c r="D377" s="106"/>
      <c r="E377" s="87"/>
    </row>
    <row r="378" spans="1:5" ht="14.25">
      <c r="A378" s="145"/>
      <c r="B378" s="87"/>
      <c r="C378" s="19"/>
      <c r="D378" s="106"/>
      <c r="E378" s="87"/>
    </row>
    <row r="379" spans="1:5" ht="14.25">
      <c r="A379" s="145"/>
      <c r="B379" s="87"/>
      <c r="C379" s="19"/>
      <c r="D379" s="106"/>
      <c r="E379" s="87"/>
    </row>
    <row r="380" spans="1:5" ht="14.25">
      <c r="A380" s="145"/>
      <c r="B380" s="87"/>
      <c r="C380" s="19"/>
      <c r="D380" s="106"/>
      <c r="E380" s="87"/>
    </row>
    <row r="381" spans="1:5" ht="14.25">
      <c r="A381" s="145"/>
      <c r="B381" s="87"/>
      <c r="C381" s="19"/>
      <c r="D381" s="106"/>
      <c r="E381" s="87"/>
    </row>
    <row r="382" spans="1:5" ht="14.25">
      <c r="A382" s="145"/>
      <c r="B382" s="87"/>
      <c r="C382" s="19"/>
      <c r="D382" s="106"/>
      <c r="E382" s="87"/>
    </row>
    <row r="383" spans="1:5" ht="14.25">
      <c r="A383" s="145"/>
      <c r="B383" s="87"/>
      <c r="C383" s="19"/>
      <c r="D383" s="106"/>
      <c r="E383" s="87"/>
    </row>
    <row r="384" spans="1:5" ht="14.25">
      <c r="A384" s="145"/>
      <c r="B384" s="87"/>
      <c r="C384" s="19"/>
      <c r="D384" s="106"/>
      <c r="E384" s="87"/>
    </row>
    <row r="385" spans="1:5" ht="14.25">
      <c r="A385" s="145"/>
      <c r="B385" s="87"/>
      <c r="C385" s="19"/>
      <c r="D385" s="106"/>
      <c r="E385" s="87"/>
    </row>
    <row r="386" spans="1:5" ht="14.25">
      <c r="A386" s="145"/>
      <c r="B386" s="87"/>
      <c r="C386" s="19"/>
      <c r="D386" s="106"/>
      <c r="E386" s="87"/>
    </row>
    <row r="387" spans="1:5" ht="14.25">
      <c r="A387" s="145"/>
      <c r="B387" s="87"/>
      <c r="C387" s="19"/>
      <c r="D387" s="106"/>
      <c r="E387" s="87"/>
    </row>
    <row r="388" spans="1:5" ht="14.25">
      <c r="A388" s="145"/>
      <c r="B388" s="87"/>
      <c r="C388" s="19"/>
      <c r="D388" s="106"/>
      <c r="E388" s="87"/>
    </row>
    <row r="389" spans="1:5" ht="14.25">
      <c r="A389" s="145"/>
      <c r="B389" s="87"/>
      <c r="C389" s="19"/>
      <c r="D389" s="106"/>
      <c r="E389" s="87"/>
    </row>
    <row r="390" spans="1:5" ht="14.25">
      <c r="A390" s="145"/>
      <c r="B390" s="87"/>
      <c r="C390" s="19"/>
      <c r="D390" s="106"/>
      <c r="E390" s="87"/>
    </row>
    <row r="391" spans="1:5" ht="14.25">
      <c r="A391" s="145"/>
      <c r="B391" s="87"/>
      <c r="C391" s="19"/>
      <c r="D391" s="106"/>
      <c r="E391" s="87"/>
    </row>
    <row r="392" spans="1:5" ht="14.25">
      <c r="A392" s="145"/>
      <c r="B392" s="87"/>
      <c r="C392" s="19"/>
      <c r="D392" s="106"/>
      <c r="E392" s="87"/>
    </row>
    <row r="393" spans="1:5" ht="14.25">
      <c r="A393" s="145"/>
      <c r="B393" s="87"/>
      <c r="C393" s="19"/>
      <c r="D393" s="106"/>
      <c r="E393" s="87"/>
    </row>
    <row r="394" spans="1:5" ht="14.25">
      <c r="A394" s="145"/>
      <c r="B394" s="87"/>
      <c r="C394" s="19"/>
      <c r="D394" s="106"/>
      <c r="E394" s="87"/>
    </row>
    <row r="395" spans="1:5" ht="14.25">
      <c r="A395" s="145"/>
      <c r="B395" s="87"/>
      <c r="C395" s="19"/>
      <c r="D395" s="106"/>
      <c r="E395" s="87"/>
    </row>
    <row r="396" spans="1:5" ht="14.25">
      <c r="A396" s="145"/>
      <c r="B396" s="87"/>
      <c r="C396" s="19"/>
      <c r="D396" s="106"/>
      <c r="E396" s="87"/>
    </row>
    <row r="397" spans="1:5" ht="14.25">
      <c r="A397" s="145"/>
      <c r="B397" s="87"/>
      <c r="C397" s="19"/>
      <c r="D397" s="106"/>
      <c r="E397" s="87"/>
    </row>
    <row r="398" spans="1:5" ht="14.25">
      <c r="A398" s="145"/>
      <c r="B398" s="87"/>
      <c r="C398" s="19"/>
      <c r="D398" s="106"/>
      <c r="E398" s="87"/>
    </row>
    <row r="399" spans="1:5" ht="14.25">
      <c r="A399" s="145"/>
      <c r="B399" s="87"/>
      <c r="C399" s="19"/>
      <c r="D399" s="106"/>
      <c r="E399" s="87"/>
    </row>
    <row r="400" spans="1:5" ht="14.25">
      <c r="A400" s="145"/>
      <c r="B400" s="87"/>
      <c r="C400" s="19"/>
      <c r="D400" s="106"/>
      <c r="E400" s="87"/>
    </row>
    <row r="401" spans="1:5" ht="14.25">
      <c r="A401" s="145"/>
      <c r="B401" s="87"/>
      <c r="C401" s="19"/>
      <c r="D401" s="106"/>
      <c r="E401" s="87"/>
    </row>
    <row r="402" spans="1:5" ht="14.25">
      <c r="A402" s="145"/>
      <c r="B402" s="87"/>
      <c r="C402" s="19"/>
      <c r="D402" s="106"/>
      <c r="E402" s="87"/>
    </row>
    <row r="403" spans="1:5" ht="14.25">
      <c r="A403" s="145"/>
      <c r="B403" s="87"/>
      <c r="C403" s="19"/>
      <c r="D403" s="106"/>
      <c r="E403" s="87"/>
    </row>
    <row r="404" spans="1:5" ht="14.25">
      <c r="A404" s="145"/>
      <c r="B404" s="87"/>
      <c r="C404" s="19"/>
      <c r="D404" s="106"/>
      <c r="E404" s="87"/>
    </row>
    <row r="405" spans="1:5" ht="14.25">
      <c r="A405" s="145"/>
      <c r="B405" s="87"/>
      <c r="C405" s="19"/>
      <c r="D405" s="106"/>
      <c r="E405" s="87"/>
    </row>
    <row r="406" spans="1:5" ht="14.25">
      <c r="A406" s="145"/>
      <c r="B406" s="87"/>
      <c r="C406" s="19"/>
      <c r="D406" s="106"/>
      <c r="E406" s="87"/>
    </row>
    <row r="407" spans="1:5" ht="14.25">
      <c r="A407" s="145"/>
      <c r="B407" s="87"/>
      <c r="C407" s="19"/>
      <c r="D407" s="106"/>
      <c r="E407" s="87"/>
    </row>
    <row r="408" spans="1:5" ht="14.25">
      <c r="A408" s="145"/>
      <c r="B408" s="87"/>
      <c r="C408" s="19"/>
      <c r="D408" s="106"/>
      <c r="E408" s="87"/>
    </row>
    <row r="409" spans="1:5" ht="14.25">
      <c r="A409" s="145"/>
      <c r="B409" s="87"/>
      <c r="C409" s="19"/>
      <c r="D409" s="106"/>
      <c r="E409" s="87"/>
    </row>
    <row r="410" spans="1:5" ht="14.25">
      <c r="A410" s="145"/>
      <c r="B410" s="87"/>
      <c r="C410" s="19"/>
      <c r="D410" s="106"/>
      <c r="E410" s="87"/>
    </row>
    <row r="411" spans="1:5" ht="14.25">
      <c r="A411" s="145"/>
      <c r="B411" s="87"/>
      <c r="C411" s="19"/>
      <c r="D411" s="106"/>
      <c r="E411" s="87"/>
    </row>
    <row r="412" spans="1:5" ht="14.25">
      <c r="A412" s="145"/>
      <c r="B412" s="87"/>
      <c r="C412" s="19"/>
      <c r="D412" s="106"/>
      <c r="E412" s="87"/>
    </row>
    <row r="413" spans="1:5" ht="14.25">
      <c r="A413" s="145"/>
      <c r="B413" s="87"/>
      <c r="C413" s="19"/>
      <c r="D413" s="106"/>
      <c r="E413" s="87"/>
    </row>
    <row r="414" spans="1:5" ht="14.25">
      <c r="A414" s="145"/>
      <c r="B414" s="87"/>
      <c r="C414" s="19"/>
      <c r="D414" s="106"/>
      <c r="E414" s="87"/>
    </row>
    <row r="415" spans="1:5" ht="14.25">
      <c r="A415" s="145"/>
      <c r="B415" s="87"/>
      <c r="C415" s="19"/>
      <c r="D415" s="106"/>
      <c r="E415" s="87"/>
    </row>
    <row r="416" spans="1:5" ht="14.25">
      <c r="A416" s="145"/>
      <c r="B416" s="87"/>
      <c r="C416" s="19"/>
      <c r="D416" s="106"/>
      <c r="E416" s="87"/>
    </row>
    <row r="417" spans="1:5" ht="14.25">
      <c r="A417" s="145"/>
      <c r="B417" s="87"/>
      <c r="C417" s="19"/>
      <c r="D417" s="106"/>
      <c r="E417" s="87"/>
    </row>
    <row r="418" spans="1:5" ht="14.25">
      <c r="A418" s="145"/>
      <c r="B418" s="87"/>
      <c r="C418" s="19"/>
      <c r="D418" s="106"/>
      <c r="E418" s="87"/>
    </row>
    <row r="419" spans="1:5" ht="14.25">
      <c r="A419" s="145"/>
      <c r="B419" s="87"/>
      <c r="C419" s="19"/>
      <c r="D419" s="106"/>
      <c r="E419" s="87"/>
    </row>
    <row r="420" spans="1:5" ht="14.25">
      <c r="A420" s="145"/>
      <c r="B420" s="87"/>
      <c r="C420" s="19"/>
      <c r="D420" s="106"/>
      <c r="E420" s="87"/>
    </row>
    <row r="421" spans="1:5" ht="14.25">
      <c r="A421" s="145"/>
      <c r="B421" s="87"/>
      <c r="C421" s="19"/>
      <c r="D421" s="106"/>
      <c r="E421" s="87"/>
    </row>
    <row r="422" spans="1:5" ht="14.25">
      <c r="A422" s="145"/>
      <c r="B422" s="87"/>
      <c r="C422" s="19"/>
      <c r="D422" s="106"/>
      <c r="E422" s="87"/>
    </row>
    <row r="423" spans="1:5" ht="14.25">
      <c r="A423" s="145"/>
      <c r="B423" s="87"/>
      <c r="C423" s="19"/>
      <c r="D423" s="106"/>
      <c r="E423" s="87"/>
    </row>
    <row r="424" spans="1:5" ht="14.25">
      <c r="A424" s="145"/>
      <c r="B424" s="87"/>
      <c r="C424" s="19"/>
      <c r="D424" s="106"/>
      <c r="E424" s="87"/>
    </row>
    <row r="425" spans="1:5" ht="14.25">
      <c r="A425" s="145"/>
      <c r="B425" s="87"/>
      <c r="C425" s="19"/>
      <c r="D425" s="106"/>
      <c r="E425" s="87"/>
    </row>
    <row r="426" spans="1:5" ht="14.25">
      <c r="A426" s="145"/>
      <c r="B426" s="87"/>
      <c r="C426" s="19"/>
      <c r="D426" s="106"/>
      <c r="E426" s="87"/>
    </row>
    <row r="427" spans="1:5" ht="14.25">
      <c r="A427" s="145"/>
      <c r="B427" s="87"/>
      <c r="C427" s="19"/>
      <c r="D427" s="106"/>
      <c r="E427" s="87"/>
    </row>
    <row r="428" spans="1:5" ht="14.25">
      <c r="A428" s="145"/>
      <c r="B428" s="87"/>
      <c r="C428" s="19"/>
      <c r="D428" s="106"/>
      <c r="E428" s="87"/>
    </row>
    <row r="429" spans="1:5" ht="14.25">
      <c r="A429" s="145"/>
      <c r="B429" s="87"/>
      <c r="C429" s="19"/>
      <c r="D429" s="106"/>
      <c r="E429" s="87"/>
    </row>
    <row r="430" spans="1:5" ht="14.25">
      <c r="A430" s="145"/>
      <c r="B430" s="87"/>
      <c r="C430" s="19"/>
      <c r="D430" s="106"/>
      <c r="E430" s="87"/>
    </row>
    <row r="431" spans="1:5" ht="14.25">
      <c r="A431" s="145"/>
      <c r="B431" s="87"/>
      <c r="C431" s="19"/>
      <c r="D431" s="106"/>
      <c r="E431" s="87"/>
    </row>
    <row r="432" spans="1:5" ht="14.25">
      <c r="A432" s="145"/>
      <c r="B432" s="87"/>
      <c r="C432" s="19"/>
      <c r="D432" s="106"/>
      <c r="E432" s="87"/>
    </row>
    <row r="433" spans="1:5" ht="14.25">
      <c r="A433" s="145"/>
      <c r="B433" s="87"/>
      <c r="C433" s="19"/>
      <c r="D433" s="106"/>
      <c r="E433" s="87"/>
    </row>
    <row r="434" spans="1:5" ht="14.25">
      <c r="A434" s="145"/>
      <c r="B434" s="87"/>
      <c r="C434" s="19"/>
      <c r="D434" s="106"/>
      <c r="E434" s="87"/>
    </row>
    <row r="435" spans="1:5" ht="14.25">
      <c r="A435" s="145"/>
      <c r="B435" s="87"/>
      <c r="C435" s="19"/>
      <c r="D435" s="106"/>
      <c r="E435" s="87"/>
    </row>
    <row r="436" spans="1:5" ht="14.25">
      <c r="A436" s="145"/>
      <c r="B436" s="87"/>
      <c r="C436" s="19"/>
      <c r="D436" s="106"/>
      <c r="E436" s="87"/>
    </row>
    <row r="437" spans="1:5" ht="14.25">
      <c r="A437" s="145"/>
      <c r="B437" s="87"/>
      <c r="C437" s="19"/>
      <c r="D437" s="106"/>
      <c r="E437" s="87"/>
    </row>
    <row r="438" spans="1:5" ht="14.25">
      <c r="A438" s="145"/>
      <c r="B438" s="87"/>
      <c r="C438" s="19"/>
      <c r="D438" s="106"/>
      <c r="E438" s="87"/>
    </row>
    <row r="439" spans="1:5" ht="14.25">
      <c r="A439" s="145"/>
      <c r="B439" s="87"/>
      <c r="C439" s="19"/>
      <c r="D439" s="106"/>
      <c r="E439" s="87"/>
    </row>
    <row r="440" spans="1:5" ht="14.25">
      <c r="A440" s="145"/>
      <c r="B440" s="87"/>
      <c r="C440" s="19"/>
      <c r="D440" s="106"/>
      <c r="E440" s="87"/>
    </row>
    <row r="441" spans="1:5" ht="14.25">
      <c r="A441" s="145"/>
      <c r="B441" s="87"/>
      <c r="C441" s="19"/>
      <c r="D441" s="106"/>
      <c r="E441" s="87"/>
    </row>
    <row r="442" spans="1:5" ht="14.25">
      <c r="A442" s="145"/>
      <c r="B442" s="87"/>
      <c r="C442" s="19"/>
      <c r="D442" s="106"/>
      <c r="E442" s="87"/>
    </row>
    <row r="443" spans="1:5" ht="14.25">
      <c r="A443" s="145"/>
      <c r="B443" s="87"/>
      <c r="C443" s="19"/>
      <c r="D443" s="106"/>
      <c r="E443" s="87"/>
    </row>
    <row r="444" spans="1:5" ht="14.25">
      <c r="A444" s="145"/>
      <c r="B444" s="87"/>
      <c r="C444" s="19"/>
      <c r="D444" s="106"/>
      <c r="E444" s="87"/>
    </row>
    <row r="445" spans="1:5" ht="14.25">
      <c r="A445" s="145"/>
      <c r="B445" s="87"/>
      <c r="C445" s="19"/>
      <c r="D445" s="106"/>
      <c r="E445" s="87"/>
    </row>
    <row r="446" spans="1:5" ht="14.25">
      <c r="A446" s="145"/>
      <c r="B446" s="87"/>
      <c r="C446" s="19"/>
      <c r="D446" s="106"/>
      <c r="E446" s="87"/>
    </row>
    <row r="447" spans="1:5" ht="14.25">
      <c r="A447" s="145"/>
      <c r="B447" s="87"/>
      <c r="C447" s="19"/>
      <c r="D447" s="106"/>
      <c r="E447" s="87"/>
    </row>
    <row r="448" spans="1:5" ht="14.25">
      <c r="A448" s="145"/>
      <c r="B448" s="87"/>
      <c r="C448" s="19"/>
      <c r="D448" s="106"/>
      <c r="E448" s="87"/>
    </row>
    <row r="449" spans="1:5" ht="14.25">
      <c r="A449" s="145"/>
      <c r="B449" s="87"/>
      <c r="C449" s="19"/>
      <c r="D449" s="106"/>
      <c r="E449" s="87"/>
    </row>
    <row r="450" spans="1:5" ht="14.25">
      <c r="A450" s="145"/>
      <c r="B450" s="87"/>
      <c r="C450" s="19"/>
      <c r="D450" s="106"/>
      <c r="E450" s="87"/>
    </row>
    <row r="451" spans="1:5" ht="14.25">
      <c r="A451" s="145"/>
      <c r="B451" s="87"/>
      <c r="C451" s="19"/>
      <c r="D451" s="106"/>
      <c r="E451" s="87"/>
    </row>
    <row r="452" spans="1:5" ht="14.25">
      <c r="A452" s="145"/>
      <c r="B452" s="87"/>
      <c r="C452" s="19"/>
      <c r="D452" s="106"/>
      <c r="E452" s="87"/>
    </row>
    <row r="453" spans="1:5" ht="14.25">
      <c r="A453" s="145"/>
      <c r="B453" s="87"/>
      <c r="C453" s="19"/>
      <c r="D453" s="106"/>
      <c r="E453" s="87"/>
    </row>
    <row r="454" spans="1:5" ht="14.25">
      <c r="A454" s="145"/>
      <c r="B454" s="87"/>
      <c r="C454" s="19"/>
      <c r="D454" s="106"/>
      <c r="E454" s="87"/>
    </row>
    <row r="455" spans="1:5" ht="14.25">
      <c r="A455" s="145"/>
      <c r="B455" s="87"/>
      <c r="C455" s="19"/>
      <c r="D455" s="106"/>
      <c r="E455" s="87"/>
    </row>
    <row r="456" spans="1:5" ht="14.25">
      <c r="A456" s="145"/>
      <c r="B456" s="87"/>
      <c r="C456" s="19"/>
      <c r="D456" s="106"/>
      <c r="E456" s="87"/>
    </row>
    <row r="457" spans="1:5" ht="14.25">
      <c r="A457" s="145"/>
      <c r="B457" s="87"/>
      <c r="C457" s="19"/>
      <c r="D457" s="106"/>
      <c r="E457" s="87"/>
    </row>
    <row r="458" spans="1:5" ht="14.25">
      <c r="A458" s="145"/>
      <c r="B458" s="87"/>
      <c r="C458" s="19"/>
      <c r="D458" s="106"/>
      <c r="E458" s="87"/>
    </row>
    <row r="459" spans="1:5" ht="14.25">
      <c r="A459" s="145"/>
      <c r="B459" s="87"/>
      <c r="C459" s="19"/>
      <c r="D459" s="106"/>
      <c r="E459" s="87"/>
    </row>
    <row r="460" spans="1:5" ht="14.25">
      <c r="A460" s="145"/>
      <c r="B460" s="87"/>
      <c r="C460" s="19"/>
      <c r="D460" s="106"/>
      <c r="E460" s="87"/>
    </row>
    <row r="461" spans="1:5" ht="14.25">
      <c r="A461" s="145"/>
      <c r="B461" s="87"/>
      <c r="C461" s="19"/>
      <c r="D461" s="106"/>
      <c r="E461" s="87"/>
    </row>
    <row r="462" spans="1:5" ht="14.25">
      <c r="A462" s="145"/>
      <c r="B462" s="87"/>
      <c r="C462" s="19"/>
      <c r="D462" s="106"/>
      <c r="E462" s="87"/>
    </row>
    <row r="463" spans="1:5" ht="14.25">
      <c r="A463" s="145"/>
      <c r="B463" s="87"/>
      <c r="C463" s="19"/>
      <c r="D463" s="106"/>
      <c r="E463" s="87"/>
    </row>
    <row r="464" spans="1:5" ht="14.25">
      <c r="A464" s="145"/>
      <c r="B464" s="87"/>
      <c r="C464" s="19"/>
      <c r="D464" s="106"/>
      <c r="E464" s="87"/>
    </row>
    <row r="465" spans="1:5" ht="14.25">
      <c r="A465" s="145"/>
      <c r="B465" s="87"/>
      <c r="C465" s="19"/>
      <c r="D465" s="106"/>
      <c r="E465" s="87"/>
    </row>
    <row r="466" spans="1:5" ht="14.25">
      <c r="A466" s="145"/>
      <c r="B466" s="87"/>
      <c r="C466" s="19"/>
      <c r="D466" s="106"/>
      <c r="E466" s="87"/>
    </row>
    <row r="467" spans="1:5" ht="14.25">
      <c r="A467" s="145"/>
      <c r="B467" s="87"/>
      <c r="C467" s="19"/>
      <c r="D467" s="106"/>
      <c r="E467" s="87"/>
    </row>
    <row r="468" spans="1:5" ht="14.25">
      <c r="A468" s="145"/>
      <c r="B468" s="87"/>
      <c r="C468" s="19"/>
      <c r="D468" s="106"/>
      <c r="E468" s="87"/>
    </row>
    <row r="469" spans="1:5" ht="14.25">
      <c r="A469" s="145"/>
      <c r="B469" s="87"/>
      <c r="C469" s="19"/>
      <c r="D469" s="106"/>
      <c r="E469" s="87"/>
    </row>
    <row r="470" spans="1:5" ht="14.25">
      <c r="A470" s="145"/>
      <c r="B470" s="87"/>
      <c r="C470" s="19"/>
      <c r="D470" s="106"/>
      <c r="E470" s="87"/>
    </row>
    <row r="471" spans="1:5" ht="14.25">
      <c r="A471" s="145"/>
      <c r="B471" s="87"/>
      <c r="C471" s="19"/>
      <c r="D471" s="106"/>
      <c r="E471" s="87"/>
    </row>
    <row r="472" spans="1:5" ht="14.25">
      <c r="A472" s="145"/>
      <c r="B472" s="87"/>
      <c r="C472" s="19"/>
      <c r="D472" s="106"/>
      <c r="E472" s="87"/>
    </row>
    <row r="473" spans="1:5" ht="14.25">
      <c r="A473" s="145"/>
      <c r="B473" s="87"/>
      <c r="C473" s="19"/>
      <c r="D473" s="106"/>
      <c r="E473" s="87"/>
    </row>
    <row r="474" spans="1:5" ht="14.25">
      <c r="A474" s="145"/>
      <c r="B474" s="87"/>
      <c r="C474" s="19"/>
      <c r="D474" s="106"/>
      <c r="E474" s="87"/>
    </row>
    <row r="475" spans="1:5" ht="14.25">
      <c r="A475" s="145"/>
      <c r="B475" s="87"/>
      <c r="C475" s="19"/>
      <c r="D475" s="106"/>
      <c r="E475" s="87"/>
    </row>
    <row r="476" spans="1:5" ht="14.25">
      <c r="A476" s="145"/>
      <c r="B476" s="87"/>
      <c r="C476" s="19"/>
      <c r="D476" s="106"/>
      <c r="E476" s="87"/>
    </row>
    <row r="477" spans="1:5" ht="14.25">
      <c r="A477" s="145"/>
      <c r="B477" s="87"/>
      <c r="C477" s="19"/>
      <c r="D477" s="106"/>
      <c r="E477" s="87"/>
    </row>
    <row r="478" spans="1:5" ht="14.25">
      <c r="A478" s="145"/>
      <c r="B478" s="87"/>
      <c r="C478" s="19"/>
      <c r="D478" s="106"/>
      <c r="E478" s="87"/>
    </row>
    <row r="479" spans="1:5" ht="14.25">
      <c r="A479" s="145"/>
      <c r="B479" s="87"/>
      <c r="C479" s="19"/>
      <c r="D479" s="106"/>
      <c r="E479" s="87"/>
    </row>
    <row r="480" spans="1:5" ht="14.25">
      <c r="A480" s="145"/>
      <c r="B480" s="87"/>
      <c r="C480" s="19"/>
      <c r="D480" s="106"/>
      <c r="E480" s="87"/>
    </row>
    <row r="481" spans="1:5" ht="14.25">
      <c r="A481" s="145"/>
      <c r="B481" s="87"/>
      <c r="C481" s="19"/>
      <c r="D481" s="106"/>
      <c r="E481" s="87"/>
    </row>
    <row r="482" spans="1:5" ht="14.25">
      <c r="A482" s="145"/>
      <c r="B482" s="87"/>
      <c r="C482" s="19"/>
      <c r="D482" s="106"/>
      <c r="E482" s="87"/>
    </row>
    <row r="483" spans="1:5" ht="14.25">
      <c r="A483" s="145"/>
      <c r="B483" s="87"/>
      <c r="C483" s="19"/>
      <c r="D483" s="106"/>
      <c r="E483" s="87"/>
    </row>
    <row r="484" spans="1:5" ht="14.25">
      <c r="A484" s="145"/>
      <c r="B484" s="87"/>
      <c r="C484" s="19"/>
      <c r="D484" s="106"/>
      <c r="E484" s="87"/>
    </row>
    <row r="485" spans="1:5" ht="14.25">
      <c r="A485" s="145"/>
      <c r="B485" s="87"/>
      <c r="C485" s="19"/>
      <c r="D485" s="106"/>
      <c r="E485" s="87"/>
    </row>
    <row r="486" spans="1:5" ht="14.25">
      <c r="A486" s="145"/>
      <c r="B486" s="87"/>
      <c r="C486" s="19"/>
      <c r="D486" s="106"/>
      <c r="E486" s="87"/>
    </row>
    <row r="487" spans="1:5" ht="14.25">
      <c r="A487" s="145"/>
      <c r="B487" s="87"/>
      <c r="C487" s="19"/>
      <c r="D487" s="106"/>
      <c r="E487" s="87"/>
    </row>
    <row r="488" spans="1:5" ht="14.25">
      <c r="A488" s="145"/>
      <c r="B488" s="87"/>
      <c r="C488" s="19"/>
      <c r="D488" s="106"/>
      <c r="E488" s="87"/>
    </row>
    <row r="489" spans="1:5" ht="14.25">
      <c r="A489" s="145"/>
      <c r="B489" s="87"/>
      <c r="C489" s="19"/>
      <c r="D489" s="106"/>
      <c r="E489" s="87"/>
    </row>
    <row r="490" spans="1:5" ht="14.25">
      <c r="A490" s="145"/>
      <c r="B490" s="87"/>
      <c r="C490" s="19"/>
      <c r="D490" s="106"/>
      <c r="E490" s="87"/>
    </row>
    <row r="491" spans="1:5" ht="14.25">
      <c r="A491" s="145"/>
      <c r="B491" s="87"/>
      <c r="C491" s="19"/>
      <c r="D491" s="106"/>
      <c r="E491" s="87"/>
    </row>
    <row r="492" spans="1:5" ht="14.25">
      <c r="A492" s="145"/>
      <c r="B492" s="87"/>
      <c r="C492" s="19"/>
      <c r="D492" s="106"/>
      <c r="E492" s="87"/>
    </row>
    <row r="493" spans="1:5" ht="14.25">
      <c r="A493" s="145"/>
      <c r="B493" s="87"/>
      <c r="C493" s="19"/>
      <c r="D493" s="106"/>
      <c r="E493" s="87"/>
    </row>
    <row r="494" spans="1:5" ht="14.25">
      <c r="A494" s="145"/>
      <c r="B494" s="87"/>
      <c r="C494" s="19"/>
      <c r="D494" s="106"/>
      <c r="E494" s="87"/>
    </row>
    <row r="495" spans="1:5" ht="14.25">
      <c r="A495" s="145"/>
      <c r="B495" s="87"/>
      <c r="C495" s="19"/>
      <c r="D495" s="106"/>
      <c r="E495" s="87"/>
    </row>
    <row r="496" spans="1:5" ht="14.25">
      <c r="A496" s="145"/>
      <c r="B496" s="87"/>
      <c r="C496" s="19"/>
      <c r="D496" s="106"/>
      <c r="E496" s="87"/>
    </row>
    <row r="497" spans="1:5" ht="14.25">
      <c r="A497" s="145"/>
      <c r="B497" s="87"/>
      <c r="C497" s="19"/>
      <c r="D497" s="106"/>
      <c r="E497" s="87"/>
    </row>
    <row r="498" spans="1:5" ht="14.25">
      <c r="A498" s="145"/>
      <c r="B498" s="87"/>
      <c r="C498" s="19"/>
      <c r="D498" s="106"/>
      <c r="E498" s="87"/>
    </row>
    <row r="499" spans="1:5" ht="14.25">
      <c r="A499" s="145"/>
      <c r="B499" s="87"/>
      <c r="C499" s="19"/>
      <c r="D499" s="106"/>
      <c r="E499" s="87"/>
    </row>
    <row r="500" spans="1:5" ht="14.25">
      <c r="A500" s="145"/>
      <c r="B500" s="87"/>
      <c r="C500" s="19"/>
      <c r="D500" s="106"/>
      <c r="E500" s="87"/>
    </row>
    <row r="501" spans="1:5" ht="14.25">
      <c r="A501" s="145"/>
      <c r="B501" s="87"/>
      <c r="C501" s="19"/>
      <c r="D501" s="106"/>
      <c r="E501" s="87"/>
    </row>
    <row r="502" spans="1:5" ht="14.25">
      <c r="A502" s="145"/>
      <c r="B502" s="87"/>
      <c r="C502" s="19"/>
      <c r="D502" s="106"/>
      <c r="E502" s="87"/>
    </row>
    <row r="503" spans="1:5" ht="14.25">
      <c r="A503" s="145"/>
      <c r="B503" s="87"/>
      <c r="C503" s="19"/>
      <c r="D503" s="106"/>
      <c r="E503" s="87"/>
    </row>
    <row r="504" spans="1:5" ht="14.25">
      <c r="A504" s="145"/>
      <c r="B504" s="87"/>
      <c r="C504" s="19"/>
      <c r="D504" s="106"/>
      <c r="E504" s="87"/>
    </row>
    <row r="505" spans="1:5" ht="14.25">
      <c r="A505" s="145"/>
      <c r="B505" s="87"/>
      <c r="C505" s="19"/>
      <c r="D505" s="106"/>
      <c r="E505" s="87"/>
    </row>
    <row r="506" spans="1:5" ht="14.25">
      <c r="A506" s="145"/>
      <c r="B506" s="87"/>
      <c r="C506" s="19"/>
      <c r="D506" s="106"/>
      <c r="E506" s="87"/>
    </row>
    <row r="507" spans="1:5" ht="14.25">
      <c r="A507" s="145"/>
      <c r="B507" s="87"/>
      <c r="C507" s="19"/>
      <c r="D507" s="106"/>
      <c r="E507" s="87"/>
    </row>
    <row r="508" spans="1:5" ht="14.25">
      <c r="A508" s="145"/>
      <c r="B508" s="87"/>
      <c r="C508" s="19"/>
      <c r="D508" s="106"/>
      <c r="E508" s="87"/>
    </row>
    <row r="509" spans="1:5" ht="14.25">
      <c r="A509" s="145"/>
      <c r="B509" s="87"/>
      <c r="C509" s="19"/>
      <c r="D509" s="106"/>
      <c r="E509" s="87"/>
    </row>
    <row r="510" spans="1:5" ht="14.25">
      <c r="A510" s="145"/>
      <c r="B510" s="87"/>
      <c r="C510" s="19"/>
      <c r="D510" s="106"/>
      <c r="E510" s="87"/>
    </row>
    <row r="511" spans="1:5" ht="14.25">
      <c r="A511" s="145"/>
      <c r="B511" s="87"/>
      <c r="C511" s="19"/>
      <c r="D511" s="106"/>
      <c r="E511" s="87"/>
    </row>
    <row r="512" spans="1:5" ht="14.25">
      <c r="A512" s="145"/>
      <c r="B512" s="87"/>
      <c r="C512" s="19"/>
      <c r="D512" s="106"/>
      <c r="E512" s="87"/>
    </row>
    <row r="513" spans="1:5" ht="14.25">
      <c r="A513" s="145"/>
      <c r="B513" s="87"/>
      <c r="C513" s="19"/>
      <c r="D513" s="106"/>
      <c r="E513" s="87"/>
    </row>
    <row r="514" spans="1:5" ht="14.25">
      <c r="A514" s="145"/>
      <c r="B514" s="87"/>
      <c r="C514" s="19"/>
      <c r="D514" s="106"/>
      <c r="E514" s="87"/>
    </row>
    <row r="515" spans="1:5" ht="14.25">
      <c r="A515" s="145"/>
      <c r="B515" s="87"/>
      <c r="C515" s="19"/>
      <c r="D515" s="106"/>
      <c r="E515" s="87"/>
    </row>
    <row r="516" spans="1:5" ht="14.25">
      <c r="A516" s="145"/>
      <c r="B516" s="87"/>
      <c r="C516" s="19"/>
      <c r="D516" s="106"/>
      <c r="E516" s="87"/>
    </row>
    <row r="517" spans="1:5" ht="14.25">
      <c r="A517" s="145"/>
      <c r="B517" s="87"/>
      <c r="C517" s="19"/>
      <c r="D517" s="106"/>
      <c r="E517" s="87"/>
    </row>
    <row r="518" spans="1:5" ht="14.25">
      <c r="A518" s="145"/>
      <c r="B518" s="87"/>
      <c r="C518" s="19"/>
      <c r="D518" s="106"/>
      <c r="E518" s="87"/>
    </row>
    <row r="519" spans="1:5" ht="14.25">
      <c r="A519" s="145"/>
      <c r="B519" s="87"/>
      <c r="C519" s="19"/>
      <c r="D519" s="106"/>
      <c r="E519" s="87"/>
    </row>
    <row r="520" spans="1:5" ht="14.25">
      <c r="A520" s="145"/>
      <c r="B520" s="87"/>
      <c r="C520" s="19"/>
      <c r="D520" s="106"/>
      <c r="E520" s="87"/>
    </row>
    <row r="521" spans="1:5" ht="14.25">
      <c r="A521" s="145"/>
      <c r="B521" s="87"/>
      <c r="C521" s="19"/>
      <c r="D521" s="106"/>
      <c r="E521" s="87"/>
    </row>
    <row r="522" spans="1:5" ht="14.25">
      <c r="A522" s="145"/>
      <c r="B522" s="87"/>
      <c r="C522" s="19"/>
      <c r="D522" s="106"/>
      <c r="E522" s="87"/>
    </row>
    <row r="523" spans="1:5" ht="14.25">
      <c r="A523" s="145"/>
      <c r="B523" s="87"/>
      <c r="C523" s="19"/>
      <c r="D523" s="106"/>
      <c r="E523" s="87"/>
    </row>
    <row r="524" spans="1:5" ht="14.25">
      <c r="A524" s="145"/>
      <c r="B524" s="87"/>
      <c r="C524" s="19"/>
      <c r="D524" s="106"/>
      <c r="E524" s="87"/>
    </row>
    <row r="525" spans="1:5" ht="14.25">
      <c r="A525" s="145"/>
      <c r="B525" s="87"/>
      <c r="C525" s="19"/>
      <c r="D525" s="106"/>
      <c r="E525" s="87"/>
    </row>
    <row r="526" spans="1:5" ht="14.25">
      <c r="A526" s="145"/>
      <c r="B526" s="87"/>
      <c r="C526" s="19"/>
      <c r="D526" s="106"/>
      <c r="E526" s="87"/>
    </row>
    <row r="527" spans="1:5" ht="14.25">
      <c r="A527" s="145"/>
      <c r="B527" s="87"/>
      <c r="C527" s="19"/>
      <c r="D527" s="106"/>
      <c r="E527" s="87"/>
    </row>
    <row r="528" spans="1:5" ht="14.25">
      <c r="A528" s="145"/>
      <c r="B528" s="87"/>
      <c r="C528" s="19"/>
      <c r="D528" s="106"/>
      <c r="E528" s="87"/>
    </row>
    <row r="529" spans="1:5" ht="14.25">
      <c r="A529" s="145"/>
      <c r="B529" s="87"/>
      <c r="C529" s="19"/>
      <c r="D529" s="106"/>
      <c r="E529" s="87"/>
    </row>
    <row r="530" spans="1:5" ht="14.25">
      <c r="A530" s="145"/>
      <c r="B530" s="87"/>
      <c r="C530" s="19"/>
      <c r="D530" s="106"/>
      <c r="E530" s="87"/>
    </row>
    <row r="531" spans="1:5" ht="14.25">
      <c r="A531" s="145"/>
      <c r="B531" s="87"/>
      <c r="C531" s="19"/>
      <c r="D531" s="106"/>
      <c r="E531" s="87"/>
    </row>
    <row r="532" spans="1:5" ht="14.25">
      <c r="A532" s="145"/>
      <c r="B532" s="87"/>
      <c r="C532" s="19"/>
      <c r="D532" s="106"/>
      <c r="E532" s="87"/>
    </row>
    <row r="533" spans="1:5" ht="14.25">
      <c r="A533" s="145"/>
      <c r="B533" s="87"/>
      <c r="C533" s="19"/>
      <c r="D533" s="106"/>
      <c r="E533" s="87"/>
    </row>
    <row r="534" spans="1:5" ht="14.25">
      <c r="A534" s="145"/>
      <c r="B534" s="87"/>
      <c r="C534" s="19"/>
      <c r="D534" s="106"/>
      <c r="E534" s="87"/>
    </row>
    <row r="535" spans="1:5" ht="14.25">
      <c r="A535" s="145"/>
      <c r="B535" s="87"/>
      <c r="C535" s="19"/>
      <c r="D535" s="106"/>
      <c r="E535" s="87"/>
    </row>
    <row r="536" spans="1:5" ht="14.25">
      <c r="A536" s="145"/>
      <c r="B536" s="87"/>
      <c r="C536" s="19"/>
      <c r="D536" s="106"/>
      <c r="E536" s="87"/>
    </row>
    <row r="537" spans="1:5" ht="14.25">
      <c r="A537" s="145"/>
      <c r="B537" s="87"/>
      <c r="C537" s="19"/>
      <c r="D537" s="106"/>
      <c r="E537" s="87"/>
    </row>
    <row r="538" spans="1:5" ht="14.25">
      <c r="A538" s="145"/>
      <c r="B538" s="87"/>
      <c r="C538" s="19"/>
      <c r="D538" s="106"/>
      <c r="E538" s="87"/>
    </row>
    <row r="539" spans="1:5" ht="14.25">
      <c r="A539" s="145"/>
      <c r="B539" s="87"/>
      <c r="C539" s="19"/>
      <c r="D539" s="106"/>
      <c r="E539" s="87"/>
    </row>
    <row r="540" spans="1:5" ht="14.25">
      <c r="A540" s="145"/>
      <c r="B540" s="87"/>
      <c r="C540" s="19"/>
      <c r="D540" s="106"/>
      <c r="E540" s="87"/>
    </row>
    <row r="541" spans="1:5" ht="14.25">
      <c r="A541" s="145"/>
      <c r="B541" s="87"/>
      <c r="C541" s="19"/>
      <c r="D541" s="106"/>
      <c r="E541" s="87"/>
    </row>
    <row r="542" spans="1:5" ht="14.25">
      <c r="A542" s="145"/>
      <c r="B542" s="87"/>
      <c r="C542" s="19"/>
      <c r="D542" s="106"/>
      <c r="E542" s="87"/>
    </row>
    <row r="543" spans="1:5" ht="14.25">
      <c r="A543" s="145"/>
      <c r="B543" s="87"/>
      <c r="C543" s="19"/>
      <c r="D543" s="106"/>
      <c r="E543" s="87"/>
    </row>
    <row r="544" spans="1:5" ht="14.25">
      <c r="A544" s="145"/>
      <c r="B544" s="87"/>
      <c r="C544" s="19"/>
      <c r="D544" s="106"/>
      <c r="E544" s="87"/>
    </row>
    <row r="545" spans="1:5" ht="14.25">
      <c r="A545" s="145"/>
      <c r="B545" s="87"/>
      <c r="C545" s="19"/>
      <c r="D545" s="106"/>
      <c r="E545" s="87"/>
    </row>
    <row r="546" spans="1:5" ht="14.25">
      <c r="A546" s="145"/>
      <c r="B546" s="87"/>
      <c r="C546" s="19"/>
      <c r="D546" s="106"/>
      <c r="E546" s="87"/>
    </row>
    <row r="547" spans="1:5" ht="14.25">
      <c r="A547" s="145"/>
      <c r="B547" s="87"/>
      <c r="C547" s="19"/>
      <c r="D547" s="106"/>
      <c r="E547" s="87"/>
    </row>
    <row r="548" spans="1:5" ht="14.25">
      <c r="A548" s="145"/>
      <c r="B548" s="87"/>
      <c r="C548" s="19"/>
      <c r="D548" s="106"/>
      <c r="E548" s="87"/>
    </row>
    <row r="549" spans="1:5" ht="14.25">
      <c r="A549" s="145"/>
      <c r="B549" s="87"/>
      <c r="C549" s="19"/>
      <c r="D549" s="106"/>
      <c r="E549" s="87"/>
    </row>
    <row r="550" spans="1:5" ht="14.25">
      <c r="A550" s="145"/>
      <c r="B550" s="87"/>
      <c r="C550" s="19"/>
      <c r="D550" s="106"/>
      <c r="E550" s="87"/>
    </row>
    <row r="551" spans="1:5" ht="14.25">
      <c r="A551" s="145"/>
      <c r="B551" s="87"/>
      <c r="C551" s="19"/>
      <c r="D551" s="106"/>
      <c r="E551" s="87"/>
    </row>
    <row r="552" spans="1:5" ht="14.25">
      <c r="A552" s="145"/>
      <c r="B552" s="87"/>
      <c r="C552" s="19"/>
      <c r="D552" s="106"/>
      <c r="E552" s="87"/>
    </row>
    <row r="553" spans="1:5" ht="14.25">
      <c r="A553" s="145"/>
      <c r="B553" s="87"/>
      <c r="C553" s="19"/>
      <c r="D553" s="106"/>
      <c r="E553" s="87"/>
    </row>
    <row r="554" spans="1:5" ht="14.25">
      <c r="A554" s="145"/>
      <c r="B554" s="87"/>
      <c r="C554" s="19"/>
      <c r="D554" s="106"/>
      <c r="E554" s="87"/>
    </row>
    <row r="555" spans="1:5" ht="14.25">
      <c r="A555" s="145"/>
      <c r="B555" s="87"/>
      <c r="C555" s="19"/>
      <c r="D555" s="106"/>
      <c r="E555" s="87"/>
    </row>
    <row r="556" spans="1:5" ht="14.25">
      <c r="A556" s="145"/>
      <c r="B556" s="87"/>
      <c r="C556" s="19"/>
      <c r="D556" s="106"/>
      <c r="E556" s="87"/>
    </row>
    <row r="557" spans="1:5" ht="14.25">
      <c r="A557" s="145"/>
      <c r="B557" s="87"/>
      <c r="C557" s="19"/>
      <c r="D557" s="106"/>
      <c r="E557" s="87"/>
    </row>
    <row r="558" spans="1:5" ht="14.25">
      <c r="A558" s="145"/>
      <c r="B558" s="87"/>
      <c r="C558" s="19"/>
      <c r="D558" s="106"/>
      <c r="E558" s="87"/>
    </row>
    <row r="559" spans="1:5" ht="14.25">
      <c r="A559" s="145"/>
      <c r="B559" s="87"/>
      <c r="C559" s="19"/>
      <c r="D559" s="106"/>
      <c r="E559" s="87"/>
    </row>
    <row r="560" spans="1:5" ht="14.25">
      <c r="A560" s="145"/>
      <c r="B560" s="87"/>
      <c r="C560" s="19"/>
      <c r="D560" s="106"/>
      <c r="E560" s="87"/>
    </row>
    <row r="561" spans="1:5" ht="14.25">
      <c r="A561" s="145"/>
      <c r="B561" s="87"/>
      <c r="C561" s="19"/>
      <c r="D561" s="106"/>
      <c r="E561" s="87"/>
    </row>
    <row r="562" spans="1:5" ht="14.25">
      <c r="A562" s="145"/>
      <c r="B562" s="87"/>
      <c r="C562" s="19"/>
      <c r="D562" s="106"/>
      <c r="E562" s="87"/>
    </row>
    <row r="563" spans="1:5" ht="14.25">
      <c r="A563" s="145"/>
      <c r="B563" s="87"/>
      <c r="C563" s="19"/>
      <c r="D563" s="106"/>
      <c r="E563" s="87"/>
    </row>
    <row r="564" spans="1:5" ht="14.25">
      <c r="A564" s="145"/>
      <c r="B564" s="87"/>
      <c r="C564" s="19"/>
      <c r="D564" s="106"/>
      <c r="E564" s="87"/>
    </row>
    <row r="565" spans="1:5" ht="14.25">
      <c r="A565" s="145"/>
      <c r="B565" s="87"/>
      <c r="C565" s="19"/>
      <c r="D565" s="106"/>
      <c r="E565" s="87"/>
    </row>
    <row r="566" spans="1:5" ht="14.25">
      <c r="A566" s="145"/>
      <c r="B566" s="87"/>
      <c r="C566" s="19"/>
      <c r="D566" s="106"/>
      <c r="E566" s="87"/>
    </row>
    <row r="567" spans="1:5" ht="14.25">
      <c r="A567" s="145"/>
      <c r="B567" s="87"/>
      <c r="C567" s="19"/>
      <c r="D567" s="106"/>
      <c r="E567" s="87"/>
    </row>
    <row r="568" spans="1:5" ht="14.25">
      <c r="A568" s="145"/>
      <c r="B568" s="87"/>
      <c r="C568" s="19"/>
      <c r="D568" s="106"/>
      <c r="E568" s="87"/>
    </row>
    <row r="569" spans="1:5" ht="14.25">
      <c r="A569" s="145"/>
      <c r="B569" s="87"/>
      <c r="C569" s="19"/>
      <c r="D569" s="106"/>
      <c r="E569" s="87"/>
    </row>
    <row r="570" spans="1:5" ht="14.25">
      <c r="A570" s="145"/>
      <c r="B570" s="87"/>
      <c r="C570" s="19"/>
      <c r="D570" s="106"/>
      <c r="E570" s="87"/>
    </row>
    <row r="571" spans="1:5" ht="14.25">
      <c r="A571" s="145"/>
      <c r="B571" s="87"/>
      <c r="C571" s="19"/>
      <c r="D571" s="106"/>
      <c r="E571" s="87"/>
    </row>
    <row r="572" spans="1:5" ht="14.25">
      <c r="A572" s="145"/>
      <c r="B572" s="87"/>
      <c r="C572" s="19"/>
      <c r="D572" s="106"/>
      <c r="E572" s="87"/>
    </row>
    <row r="573" spans="1:5" ht="14.25">
      <c r="A573" s="145"/>
      <c r="B573" s="87"/>
      <c r="C573" s="19"/>
      <c r="D573" s="106"/>
      <c r="E573" s="87"/>
    </row>
    <row r="574" spans="1:5" ht="14.25">
      <c r="A574" s="145"/>
      <c r="B574" s="87"/>
      <c r="C574" s="19"/>
      <c r="D574" s="106"/>
      <c r="E574" s="87"/>
    </row>
    <row r="575" spans="1:5" ht="14.25">
      <c r="A575" s="145"/>
      <c r="B575" s="87"/>
      <c r="C575" s="19"/>
      <c r="D575" s="106"/>
      <c r="E575" s="87"/>
    </row>
    <row r="576" spans="1:5" ht="14.25">
      <c r="A576" s="145"/>
      <c r="B576" s="87"/>
      <c r="C576" s="19"/>
      <c r="D576" s="106"/>
      <c r="E576" s="87"/>
    </row>
    <row r="577" spans="1:5" ht="14.25">
      <c r="A577" s="145"/>
      <c r="B577" s="87"/>
      <c r="C577" s="19"/>
      <c r="D577" s="106"/>
      <c r="E577" s="87"/>
    </row>
    <row r="578" spans="1:5" ht="14.25">
      <c r="A578" s="145"/>
      <c r="B578" s="87"/>
      <c r="C578" s="19"/>
      <c r="D578" s="106"/>
      <c r="E578" s="87"/>
    </row>
    <row r="579" spans="1:5" ht="14.25">
      <c r="A579" s="145"/>
      <c r="B579" s="87"/>
      <c r="C579" s="19"/>
      <c r="D579" s="106"/>
      <c r="E579" s="87"/>
    </row>
    <row r="580" spans="1:5" ht="14.25">
      <c r="A580" s="145"/>
      <c r="B580" s="87"/>
      <c r="C580" s="19"/>
      <c r="D580" s="106"/>
      <c r="E580" s="87"/>
    </row>
    <row r="581" spans="1:5" ht="14.25">
      <c r="A581" s="145"/>
      <c r="B581" s="87"/>
      <c r="C581" s="19"/>
      <c r="D581" s="106"/>
      <c r="E581" s="87"/>
    </row>
    <row r="582" spans="1:5" ht="14.25">
      <c r="A582" s="145"/>
      <c r="B582" s="87"/>
      <c r="C582" s="19"/>
      <c r="D582" s="106"/>
      <c r="E582" s="87"/>
    </row>
    <row r="583" spans="1:5" ht="14.25">
      <c r="A583" s="145"/>
      <c r="B583" s="87"/>
      <c r="C583" s="19"/>
      <c r="D583" s="106"/>
      <c r="E583" s="87"/>
    </row>
    <row r="584" spans="1:5" ht="14.25">
      <c r="A584" s="145"/>
      <c r="B584" s="87"/>
      <c r="C584" s="19"/>
      <c r="D584" s="106"/>
      <c r="E584" s="87"/>
    </row>
    <row r="585" spans="1:5" ht="14.25">
      <c r="A585" s="145"/>
      <c r="B585" s="87"/>
      <c r="C585" s="19"/>
      <c r="D585" s="106"/>
      <c r="E585" s="87"/>
    </row>
    <row r="586" spans="1:5" ht="14.25">
      <c r="A586" s="145"/>
      <c r="B586" s="87"/>
      <c r="C586" s="19"/>
      <c r="D586" s="106"/>
      <c r="E586" s="87"/>
    </row>
    <row r="587" spans="1:5" ht="14.25">
      <c r="A587" s="145"/>
      <c r="B587" s="87"/>
      <c r="C587" s="19"/>
      <c r="D587" s="106"/>
      <c r="E587" s="87"/>
    </row>
    <row r="588" spans="1:5" ht="14.25">
      <c r="A588" s="145"/>
      <c r="B588" s="87"/>
      <c r="C588" s="19"/>
      <c r="D588" s="106"/>
      <c r="E588" s="87"/>
    </row>
    <row r="589" spans="1:5" ht="14.25">
      <c r="A589" s="145"/>
      <c r="B589" s="87"/>
      <c r="C589" s="19"/>
      <c r="D589" s="106"/>
      <c r="E589" s="87"/>
    </row>
    <row r="590" spans="1:5" ht="14.25">
      <c r="A590" s="145"/>
      <c r="B590" s="87"/>
      <c r="C590" s="19"/>
      <c r="D590" s="106"/>
      <c r="E590" s="87"/>
    </row>
    <row r="591" spans="1:5" ht="14.25">
      <c r="A591" s="145"/>
      <c r="B591" s="87"/>
      <c r="C591" s="19"/>
      <c r="D591" s="106"/>
      <c r="E591" s="87"/>
    </row>
    <row r="592" spans="1:5" ht="14.25">
      <c r="A592" s="145"/>
      <c r="B592" s="87"/>
      <c r="C592" s="19"/>
      <c r="D592" s="106"/>
      <c r="E592" s="87"/>
    </row>
    <row r="593" spans="1:5" ht="14.25">
      <c r="A593" s="145"/>
      <c r="B593" s="87"/>
      <c r="C593" s="19"/>
      <c r="D593" s="106"/>
      <c r="E593" s="87"/>
    </row>
    <row r="594" spans="1:5" ht="14.25">
      <c r="A594" s="145"/>
      <c r="B594" s="87"/>
      <c r="C594" s="19"/>
      <c r="D594" s="106"/>
      <c r="E594" s="87"/>
    </row>
    <row r="595" spans="1:5" ht="14.25">
      <c r="A595" s="145"/>
      <c r="B595" s="87"/>
      <c r="C595" s="19"/>
      <c r="D595" s="106"/>
      <c r="E595" s="87"/>
    </row>
    <row r="596" spans="1:5" ht="14.25">
      <c r="A596" s="145"/>
      <c r="B596" s="87"/>
      <c r="C596" s="19"/>
      <c r="D596" s="106"/>
      <c r="E596" s="87"/>
    </row>
    <row r="597" spans="1:5" ht="14.25">
      <c r="A597" s="145"/>
      <c r="B597" s="87"/>
      <c r="C597" s="19"/>
      <c r="D597" s="106"/>
      <c r="E597" s="87"/>
    </row>
    <row r="598" spans="1:5" ht="14.25">
      <c r="A598" s="145"/>
      <c r="B598" s="87"/>
      <c r="C598" s="19"/>
      <c r="D598" s="106"/>
      <c r="E598" s="87"/>
    </row>
    <row r="599" spans="1:5" ht="14.25">
      <c r="A599" s="145"/>
      <c r="B599" s="87"/>
      <c r="C599" s="19"/>
      <c r="D599" s="106"/>
      <c r="E599" s="87"/>
    </row>
    <row r="600" spans="1:5" ht="14.25">
      <c r="A600" s="145"/>
      <c r="B600" s="87"/>
      <c r="C600" s="19"/>
      <c r="D600" s="106"/>
      <c r="E600" s="87"/>
    </row>
    <row r="601" spans="1:5" ht="14.25">
      <c r="A601" s="145"/>
      <c r="B601" s="87"/>
      <c r="C601" s="19"/>
      <c r="D601" s="106"/>
      <c r="E601" s="87"/>
    </row>
    <row r="602" spans="1:5" ht="14.25">
      <c r="A602" s="145"/>
      <c r="B602" s="87"/>
      <c r="C602" s="19"/>
      <c r="D602" s="106"/>
      <c r="E602" s="87"/>
    </row>
    <row r="603" spans="1:5" ht="14.25">
      <c r="A603" s="145"/>
      <c r="B603" s="87"/>
      <c r="C603" s="19"/>
      <c r="D603" s="106"/>
      <c r="E603" s="87"/>
    </row>
    <row r="604" spans="1:5" ht="14.25">
      <c r="A604" s="145"/>
      <c r="B604" s="87"/>
      <c r="C604" s="19"/>
      <c r="D604" s="106"/>
      <c r="E604" s="87"/>
    </row>
    <row r="605" spans="1:5" ht="14.25">
      <c r="A605" s="145"/>
      <c r="B605" s="87"/>
      <c r="C605" s="19"/>
      <c r="D605" s="106"/>
      <c r="E605" s="87"/>
    </row>
    <row r="606" spans="1:5" ht="14.25">
      <c r="A606" s="145"/>
      <c r="B606" s="87"/>
      <c r="C606" s="19"/>
      <c r="D606" s="106"/>
      <c r="E606" s="87"/>
    </row>
    <row r="607" spans="1:5" ht="14.25">
      <c r="A607" s="145"/>
      <c r="B607" s="87"/>
      <c r="C607" s="19"/>
      <c r="D607" s="106"/>
      <c r="E607" s="87"/>
    </row>
    <row r="608" spans="1:5" ht="14.25">
      <c r="A608" s="145"/>
      <c r="B608" s="87"/>
      <c r="C608" s="19"/>
      <c r="D608" s="106"/>
      <c r="E608" s="87"/>
    </row>
    <row r="609" spans="1:5" ht="14.25">
      <c r="A609" s="145"/>
      <c r="B609" s="87"/>
      <c r="C609" s="19"/>
      <c r="D609" s="106"/>
      <c r="E609" s="87"/>
    </row>
    <row r="610" spans="1:5" ht="14.25">
      <c r="A610" s="145"/>
      <c r="B610" s="87"/>
      <c r="C610" s="19"/>
      <c r="D610" s="106"/>
      <c r="E610" s="87"/>
    </row>
    <row r="611" spans="1:5" ht="14.25">
      <c r="A611" s="145"/>
      <c r="B611" s="87"/>
      <c r="C611" s="19"/>
      <c r="D611" s="106"/>
      <c r="E611" s="87"/>
    </row>
    <row r="612" spans="1:5" ht="14.25">
      <c r="A612" s="145"/>
      <c r="B612" s="87"/>
      <c r="C612" s="19"/>
      <c r="D612" s="106"/>
      <c r="E612" s="87"/>
    </row>
    <row r="613" spans="1:5" ht="14.25">
      <c r="A613" s="145"/>
      <c r="B613" s="87"/>
      <c r="C613" s="19"/>
      <c r="D613" s="106"/>
      <c r="E613" s="87"/>
    </row>
    <row r="614" spans="1:5" ht="14.25">
      <c r="A614" s="145"/>
      <c r="B614" s="87"/>
      <c r="C614" s="19"/>
      <c r="D614" s="106"/>
      <c r="E614" s="87"/>
    </row>
    <row r="615" spans="1:5" ht="14.25">
      <c r="A615" s="145"/>
      <c r="B615" s="87"/>
      <c r="C615" s="19"/>
      <c r="D615" s="106"/>
      <c r="E615" s="87"/>
    </row>
    <row r="616" spans="1:5" ht="14.25">
      <c r="A616" s="145"/>
      <c r="B616" s="87"/>
      <c r="C616" s="19"/>
      <c r="D616" s="106"/>
      <c r="E616" s="87"/>
    </row>
    <row r="617" spans="1:5" ht="14.25">
      <c r="A617" s="145"/>
      <c r="B617" s="87"/>
      <c r="C617" s="19"/>
      <c r="D617" s="106"/>
      <c r="E617" s="87"/>
    </row>
    <row r="618" spans="1:5" ht="14.25">
      <c r="A618" s="145"/>
      <c r="B618" s="87"/>
      <c r="C618" s="19"/>
      <c r="D618" s="106"/>
      <c r="E618" s="87"/>
    </row>
    <row r="619" spans="1:5" ht="14.25">
      <c r="A619" s="145"/>
      <c r="B619" s="87"/>
      <c r="C619" s="19"/>
      <c r="D619" s="106"/>
      <c r="E619" s="87"/>
    </row>
    <row r="620" spans="1:5" ht="14.25">
      <c r="A620" s="145"/>
      <c r="B620" s="87"/>
      <c r="C620" s="19"/>
      <c r="D620" s="106"/>
      <c r="E620" s="87"/>
    </row>
    <row r="621" spans="1:5" ht="14.25">
      <c r="A621" s="145"/>
      <c r="B621" s="87"/>
      <c r="C621" s="19"/>
      <c r="D621" s="106"/>
      <c r="E621" s="87"/>
    </row>
    <row r="622" spans="1:5" ht="14.25">
      <c r="A622" s="145"/>
      <c r="B622" s="87"/>
      <c r="C622" s="19"/>
      <c r="D622" s="106"/>
      <c r="E622" s="87"/>
    </row>
    <row r="623" spans="1:5" ht="14.25">
      <c r="A623" s="145"/>
      <c r="B623" s="87"/>
      <c r="C623" s="19"/>
      <c r="D623" s="106"/>
      <c r="E623" s="87"/>
    </row>
    <row r="624" spans="1:5" ht="14.25">
      <c r="A624" s="145"/>
      <c r="B624" s="87"/>
      <c r="C624" s="19"/>
      <c r="D624" s="106"/>
      <c r="E624" s="87"/>
    </row>
    <row r="625" spans="1:5" ht="14.25">
      <c r="A625" s="145"/>
      <c r="B625" s="87"/>
      <c r="C625" s="19"/>
      <c r="D625" s="106"/>
      <c r="E625" s="87"/>
    </row>
    <row r="626" spans="1:5" ht="14.25">
      <c r="A626" s="145"/>
      <c r="B626" s="87"/>
      <c r="C626" s="19"/>
      <c r="D626" s="106"/>
      <c r="E626" s="87"/>
    </row>
    <row r="627" spans="1:5" ht="14.25">
      <c r="A627" s="145"/>
      <c r="B627" s="87"/>
      <c r="C627" s="19"/>
      <c r="D627" s="106"/>
      <c r="E627" s="87"/>
    </row>
    <row r="628" spans="1:5" ht="14.25">
      <c r="A628" s="145"/>
      <c r="B628" s="87"/>
      <c r="C628" s="19"/>
      <c r="D628" s="106"/>
      <c r="E628" s="87"/>
    </row>
    <row r="629" spans="1:5" ht="14.25">
      <c r="A629" s="145"/>
      <c r="B629" s="87"/>
      <c r="C629" s="19"/>
      <c r="D629" s="106"/>
      <c r="E629" s="87"/>
    </row>
    <row r="630" spans="1:5" ht="14.25">
      <c r="A630" s="145"/>
      <c r="B630" s="87"/>
      <c r="C630" s="19"/>
      <c r="D630" s="106"/>
      <c r="E630" s="87"/>
    </row>
    <row r="631" spans="1:5" ht="14.25">
      <c r="A631" s="145"/>
      <c r="B631" s="87"/>
      <c r="C631" s="19"/>
      <c r="D631" s="106"/>
      <c r="E631" s="87"/>
    </row>
    <row r="632" spans="1:5" ht="14.25">
      <c r="A632" s="145"/>
      <c r="B632" s="87"/>
      <c r="C632" s="19"/>
      <c r="D632" s="106"/>
      <c r="E632" s="87"/>
    </row>
    <row r="633" spans="1:5" ht="14.25">
      <c r="A633" s="145"/>
      <c r="B633" s="87"/>
      <c r="C633" s="19"/>
      <c r="D633" s="106"/>
      <c r="E633" s="87"/>
    </row>
    <row r="634" spans="1:5" ht="14.25">
      <c r="A634" s="145"/>
      <c r="B634" s="87"/>
      <c r="C634" s="19"/>
      <c r="D634" s="106"/>
      <c r="E634" s="87"/>
    </row>
    <row r="635" spans="1:5" ht="14.25">
      <c r="A635" s="145"/>
      <c r="B635" s="87"/>
      <c r="C635" s="19"/>
      <c r="D635" s="106"/>
      <c r="E635" s="87"/>
    </row>
    <row r="636" spans="1:5" ht="14.25">
      <c r="A636" s="145"/>
      <c r="B636" s="87"/>
      <c r="C636" s="19"/>
      <c r="D636" s="106"/>
      <c r="E636" s="87"/>
    </row>
    <row r="637" spans="1:5" ht="14.25">
      <c r="A637" s="145"/>
      <c r="B637" s="87"/>
      <c r="C637" s="19"/>
      <c r="D637" s="106"/>
      <c r="E637" s="87"/>
    </row>
    <row r="638" spans="1:5" ht="14.25">
      <c r="A638" s="145"/>
      <c r="B638" s="87"/>
      <c r="C638" s="19"/>
      <c r="D638" s="106"/>
      <c r="E638" s="87"/>
    </row>
    <row r="639" spans="1:5" ht="14.25">
      <c r="A639" s="145"/>
      <c r="B639" s="87"/>
      <c r="C639" s="19"/>
      <c r="D639" s="106"/>
      <c r="E639" s="87"/>
    </row>
    <row r="640" spans="1:5" ht="14.25">
      <c r="A640" s="145"/>
      <c r="B640" s="87"/>
      <c r="C640" s="19"/>
      <c r="D640" s="106"/>
      <c r="E640" s="87"/>
    </row>
    <row r="641" spans="1:5" ht="14.25">
      <c r="A641" s="145"/>
      <c r="B641" s="87"/>
      <c r="C641" s="19"/>
      <c r="D641" s="106"/>
      <c r="E641" s="87"/>
    </row>
    <row r="642" spans="1:5" ht="14.25">
      <c r="A642" s="145"/>
      <c r="B642" s="87"/>
      <c r="C642" s="19"/>
      <c r="D642" s="106"/>
      <c r="E642" s="87"/>
    </row>
    <row r="643" spans="1:5" ht="14.25">
      <c r="A643" s="145"/>
      <c r="B643" s="87"/>
      <c r="C643" s="19"/>
      <c r="D643" s="106"/>
      <c r="E643" s="87"/>
    </row>
    <row r="644" spans="1:5" ht="14.25">
      <c r="A644" s="145"/>
      <c r="B644" s="87"/>
      <c r="C644" s="19"/>
      <c r="D644" s="106"/>
      <c r="E644" s="87"/>
    </row>
    <row r="645" spans="1:5" ht="14.25">
      <c r="A645" s="145"/>
      <c r="B645" s="87"/>
      <c r="C645" s="19"/>
      <c r="D645" s="106"/>
      <c r="E645" s="87"/>
    </row>
    <row r="646" spans="1:5" ht="14.25">
      <c r="A646" s="145"/>
      <c r="B646" s="87"/>
      <c r="C646" s="19"/>
      <c r="D646" s="106"/>
      <c r="E646" s="87"/>
    </row>
    <row r="647" spans="1:5" ht="14.25">
      <c r="A647" s="145"/>
      <c r="B647" s="87"/>
      <c r="C647" s="19"/>
      <c r="D647" s="106"/>
      <c r="E647" s="87"/>
    </row>
    <row r="648" spans="1:5" ht="14.25">
      <c r="A648" s="145"/>
      <c r="B648" s="87"/>
      <c r="C648" s="19"/>
      <c r="D648" s="106"/>
      <c r="E648" s="87"/>
    </row>
    <row r="649" spans="1:5" ht="14.25">
      <c r="A649" s="145"/>
      <c r="B649" s="87"/>
      <c r="C649" s="19"/>
      <c r="D649" s="106"/>
      <c r="E649" s="87"/>
    </row>
    <row r="650" spans="1:5" ht="14.25">
      <c r="A650" s="145"/>
      <c r="B650" s="87"/>
      <c r="C650" s="19"/>
      <c r="D650" s="106"/>
      <c r="E650" s="87"/>
    </row>
    <row r="651" spans="1:5" ht="14.25">
      <c r="A651" s="145"/>
      <c r="B651" s="87"/>
      <c r="C651" s="19"/>
      <c r="D651" s="106"/>
      <c r="E651" s="87"/>
    </row>
    <row r="652" spans="1:5" ht="14.25">
      <c r="A652" s="145"/>
      <c r="B652" s="87"/>
      <c r="C652" s="19"/>
      <c r="D652" s="106"/>
      <c r="E652" s="87"/>
    </row>
    <row r="653" spans="1:5" ht="14.25">
      <c r="A653" s="145"/>
      <c r="B653" s="87"/>
      <c r="C653" s="19"/>
      <c r="D653" s="106"/>
      <c r="E653" s="87"/>
    </row>
    <row r="654" spans="1:5" ht="14.25">
      <c r="A654" s="145"/>
      <c r="B654" s="87"/>
      <c r="C654" s="19"/>
      <c r="D654" s="106"/>
      <c r="E654" s="87"/>
    </row>
    <row r="655" spans="1:5" ht="14.25">
      <c r="A655" s="145"/>
      <c r="B655" s="87"/>
      <c r="C655" s="19"/>
      <c r="D655" s="106"/>
      <c r="E655" s="87"/>
    </row>
    <row r="656" spans="1:5" ht="14.25">
      <c r="A656" s="145"/>
      <c r="B656" s="87"/>
      <c r="C656" s="19"/>
      <c r="D656" s="106"/>
      <c r="E656" s="87"/>
    </row>
    <row r="657" spans="1:5" ht="14.25">
      <c r="A657" s="145"/>
      <c r="B657" s="87"/>
      <c r="C657" s="19"/>
      <c r="D657" s="106"/>
      <c r="E657" s="87"/>
    </row>
    <row r="658" spans="1:5" ht="14.25">
      <c r="A658" s="145"/>
      <c r="B658" s="87"/>
      <c r="C658" s="19"/>
      <c r="D658" s="106"/>
      <c r="E658" s="87"/>
    </row>
    <row r="659" spans="1:5" ht="14.25">
      <c r="A659" s="145"/>
      <c r="B659" s="87"/>
      <c r="C659" s="19"/>
      <c r="D659" s="106"/>
      <c r="E659" s="87"/>
    </row>
    <row r="660" spans="1:5" ht="14.25">
      <c r="A660" s="145"/>
      <c r="B660" s="87"/>
      <c r="C660" s="19"/>
      <c r="D660" s="106"/>
      <c r="E660" s="87"/>
    </row>
    <row r="661" spans="1:5" ht="14.25">
      <c r="A661" s="145"/>
      <c r="B661" s="87"/>
      <c r="C661" s="19"/>
      <c r="D661" s="106"/>
      <c r="E661" s="87"/>
    </row>
    <row r="662" spans="1:5" ht="14.25">
      <c r="A662" s="145"/>
      <c r="B662" s="87"/>
      <c r="C662" s="19"/>
      <c r="D662" s="106"/>
      <c r="E662" s="87"/>
    </row>
    <row r="663" spans="1:5" ht="14.25">
      <c r="A663" s="145"/>
      <c r="B663" s="87"/>
      <c r="C663" s="19"/>
      <c r="D663" s="106"/>
      <c r="E663" s="87"/>
    </row>
    <row r="664" spans="1:5" ht="14.25">
      <c r="A664" s="145"/>
      <c r="B664" s="87"/>
      <c r="C664" s="19"/>
      <c r="D664" s="106"/>
      <c r="E664" s="87"/>
    </row>
    <row r="665" spans="1:5" ht="14.25">
      <c r="A665" s="145"/>
      <c r="B665" s="87"/>
      <c r="C665" s="19"/>
      <c r="D665" s="106"/>
      <c r="E665" s="87"/>
    </row>
    <row r="666" spans="1:5" ht="14.25">
      <c r="A666" s="145"/>
      <c r="B666" s="87"/>
      <c r="C666" s="19"/>
      <c r="D666" s="106"/>
      <c r="E666" s="87"/>
    </row>
    <row r="667" spans="1:5" ht="14.25">
      <c r="A667" s="145"/>
      <c r="B667" s="87"/>
      <c r="C667" s="19"/>
      <c r="D667" s="106"/>
      <c r="E667" s="87"/>
    </row>
    <row r="668" spans="1:5" ht="14.25">
      <c r="A668" s="145"/>
      <c r="B668" s="87"/>
      <c r="C668" s="19"/>
      <c r="D668" s="106"/>
      <c r="E668" s="87"/>
    </row>
    <row r="669" spans="1:5" ht="14.25">
      <c r="A669" s="145"/>
      <c r="B669" s="87"/>
      <c r="C669" s="19"/>
      <c r="D669" s="106"/>
      <c r="E669" s="87"/>
    </row>
    <row r="670" spans="1:5" ht="14.25">
      <c r="A670" s="145"/>
      <c r="B670" s="87"/>
      <c r="C670" s="19"/>
      <c r="D670" s="106"/>
      <c r="E670" s="87"/>
    </row>
    <row r="671" spans="1:5" ht="14.25">
      <c r="A671" s="145"/>
      <c r="B671" s="87"/>
      <c r="C671" s="19"/>
      <c r="D671" s="106"/>
      <c r="E671" s="87"/>
    </row>
    <row r="672" spans="1:5" ht="14.25">
      <c r="A672" s="145"/>
      <c r="B672" s="87"/>
      <c r="C672" s="19"/>
      <c r="D672" s="106"/>
      <c r="E672" s="87"/>
    </row>
    <row r="673" spans="1:5" ht="14.25">
      <c r="A673" s="145"/>
      <c r="B673" s="87"/>
      <c r="C673" s="19"/>
      <c r="D673" s="106"/>
      <c r="E673" s="87"/>
    </row>
    <row r="674" spans="1:5" ht="14.25">
      <c r="A674" s="145"/>
      <c r="B674" s="87"/>
      <c r="C674" s="19"/>
      <c r="D674" s="106"/>
      <c r="E674" s="87"/>
    </row>
    <row r="675" spans="1:5" ht="14.25">
      <c r="A675" s="145"/>
      <c r="B675" s="87"/>
      <c r="C675" s="19"/>
      <c r="D675" s="106"/>
      <c r="E675" s="87"/>
    </row>
    <row r="676" spans="1:5" ht="14.25">
      <c r="A676" s="145"/>
      <c r="B676" s="87"/>
      <c r="C676" s="19"/>
      <c r="D676" s="106"/>
      <c r="E676" s="87"/>
    </row>
    <row r="677" spans="1:5" ht="14.25">
      <c r="A677" s="145"/>
      <c r="B677" s="87"/>
      <c r="C677" s="19"/>
      <c r="D677" s="106"/>
      <c r="E677" s="87"/>
    </row>
    <row r="678" spans="1:5" ht="14.25">
      <c r="A678" s="145"/>
      <c r="B678" s="87"/>
      <c r="C678" s="19"/>
      <c r="D678" s="106"/>
      <c r="E678" s="87"/>
    </row>
    <row r="679" spans="1:5" ht="14.25">
      <c r="A679" s="145"/>
      <c r="B679" s="87"/>
      <c r="C679" s="19"/>
      <c r="D679" s="106"/>
      <c r="E679" s="87"/>
    </row>
    <row r="680" spans="1:5" ht="14.25">
      <c r="A680" s="145"/>
      <c r="B680" s="87"/>
      <c r="C680" s="19"/>
      <c r="D680" s="106"/>
      <c r="E680" s="87"/>
    </row>
    <row r="681" spans="1:5" ht="14.25">
      <c r="A681" s="145"/>
      <c r="B681" s="87"/>
      <c r="C681" s="19"/>
      <c r="D681" s="106"/>
      <c r="E681" s="87"/>
    </row>
    <row r="682" spans="1:5" ht="14.25">
      <c r="A682" s="145"/>
      <c r="B682" s="87"/>
      <c r="C682" s="19"/>
      <c r="D682" s="106"/>
      <c r="E682" s="87"/>
    </row>
    <row r="683" spans="1:5" ht="14.25">
      <c r="A683" s="145"/>
      <c r="B683" s="87"/>
      <c r="C683" s="19"/>
      <c r="D683" s="106"/>
      <c r="E683" s="87"/>
    </row>
    <row r="684" spans="1:5" ht="14.25">
      <c r="A684" s="145"/>
      <c r="B684" s="87"/>
      <c r="C684" s="19"/>
      <c r="D684" s="106"/>
      <c r="E684" s="87"/>
    </row>
    <row r="685" spans="1:5" ht="14.25">
      <c r="A685" s="145"/>
      <c r="B685" s="87"/>
      <c r="C685" s="19"/>
      <c r="D685" s="106"/>
      <c r="E685" s="87"/>
    </row>
    <row r="686" spans="1:5" ht="14.25">
      <c r="A686" s="145"/>
      <c r="B686" s="87"/>
      <c r="C686" s="19"/>
      <c r="D686" s="106"/>
      <c r="E686" s="87"/>
    </row>
    <row r="687" spans="1:5" ht="14.25">
      <c r="A687" s="145"/>
      <c r="B687" s="87"/>
      <c r="C687" s="19"/>
      <c r="D687" s="106"/>
      <c r="E687" s="87"/>
    </row>
    <row r="688" spans="1:5" ht="14.25">
      <c r="A688" s="145"/>
      <c r="B688" s="87"/>
      <c r="C688" s="19"/>
      <c r="D688" s="106"/>
      <c r="E688" s="87"/>
    </row>
    <row r="689" spans="1:5" ht="14.25">
      <c r="A689" s="145"/>
      <c r="B689" s="87"/>
      <c r="C689" s="19"/>
      <c r="D689" s="106"/>
      <c r="E689" s="87"/>
    </row>
    <row r="690" spans="1:5" ht="14.25">
      <c r="A690" s="145"/>
      <c r="B690" s="87"/>
      <c r="C690" s="19"/>
      <c r="D690" s="106"/>
      <c r="E690" s="87"/>
    </row>
    <row r="691" spans="1:5" ht="14.25">
      <c r="A691" s="145"/>
      <c r="B691" s="87"/>
      <c r="C691" s="19"/>
      <c r="D691" s="106"/>
      <c r="E691" s="87"/>
    </row>
    <row r="692" spans="1:5" ht="14.25">
      <c r="A692" s="145"/>
      <c r="B692" s="87"/>
      <c r="C692" s="19"/>
      <c r="D692" s="106"/>
      <c r="E692" s="87"/>
    </row>
    <row r="693" spans="1:5" ht="14.25">
      <c r="A693" s="145"/>
      <c r="B693" s="87"/>
      <c r="C693" s="19"/>
      <c r="D693" s="106"/>
      <c r="E693" s="87"/>
    </row>
    <row r="694" spans="1:5" ht="14.25">
      <c r="A694" s="145"/>
      <c r="B694" s="87"/>
      <c r="C694" s="19"/>
      <c r="D694" s="106"/>
      <c r="E694" s="87"/>
    </row>
    <row r="695" spans="1:5" ht="14.25">
      <c r="A695" s="145"/>
      <c r="B695" s="87"/>
      <c r="C695" s="19"/>
      <c r="D695" s="106"/>
      <c r="E695" s="87"/>
    </row>
    <row r="696" spans="1:5" ht="14.25">
      <c r="A696" s="145"/>
      <c r="B696" s="87"/>
      <c r="C696" s="19"/>
      <c r="D696" s="106"/>
      <c r="E696" s="87"/>
    </row>
    <row r="697" spans="1:5" ht="14.25">
      <c r="A697" s="145"/>
      <c r="B697" s="87"/>
      <c r="C697" s="19"/>
      <c r="D697" s="106"/>
      <c r="E697" s="87"/>
    </row>
    <row r="698" spans="1:5" ht="14.25">
      <c r="A698" s="145"/>
      <c r="B698" s="87"/>
      <c r="C698" s="19"/>
      <c r="D698" s="106"/>
      <c r="E698" s="87"/>
    </row>
    <row r="699" spans="1:5" ht="14.25">
      <c r="A699" s="145"/>
      <c r="B699" s="87"/>
      <c r="C699" s="19"/>
      <c r="D699" s="106"/>
      <c r="E699" s="87"/>
    </row>
    <row r="700" spans="1:5" ht="14.25">
      <c r="A700" s="145"/>
      <c r="B700" s="87"/>
      <c r="C700" s="19"/>
      <c r="D700" s="106"/>
      <c r="E700" s="87"/>
    </row>
    <row r="701" spans="1:5" ht="14.25">
      <c r="A701" s="145"/>
      <c r="B701" s="87"/>
      <c r="C701" s="19"/>
      <c r="D701" s="106"/>
      <c r="E701" s="87"/>
    </row>
    <row r="702" spans="1:5" ht="14.25">
      <c r="A702" s="145"/>
      <c r="B702" s="87"/>
      <c r="C702" s="19"/>
      <c r="D702" s="106"/>
      <c r="E702" s="87"/>
    </row>
    <row r="703" spans="1:5" ht="14.25">
      <c r="A703" s="145"/>
      <c r="B703" s="87"/>
      <c r="C703" s="19"/>
      <c r="D703" s="106"/>
      <c r="E703" s="87"/>
    </row>
    <row r="704" spans="1:5" ht="14.25">
      <c r="A704" s="145"/>
      <c r="B704" s="87"/>
      <c r="C704" s="19"/>
      <c r="D704" s="106"/>
      <c r="E704" s="87"/>
    </row>
    <row r="705" spans="1:5" ht="14.25">
      <c r="A705" s="145"/>
      <c r="B705" s="87"/>
      <c r="C705" s="19"/>
      <c r="D705" s="106"/>
      <c r="E705" s="87"/>
    </row>
    <row r="706" spans="1:5" ht="14.25">
      <c r="A706" s="145"/>
      <c r="B706" s="87"/>
      <c r="C706" s="19"/>
      <c r="D706" s="106"/>
      <c r="E706" s="87"/>
    </row>
    <row r="707" spans="1:5" ht="14.25">
      <c r="A707" s="145"/>
      <c r="B707" s="87"/>
      <c r="C707" s="19"/>
      <c r="D707" s="106"/>
      <c r="E707" s="87"/>
    </row>
    <row r="708" spans="1:5" ht="14.25">
      <c r="A708" s="145"/>
      <c r="B708" s="87"/>
      <c r="C708" s="19"/>
      <c r="D708" s="106"/>
      <c r="E708" s="87"/>
    </row>
    <row r="709" spans="1:5" ht="14.25">
      <c r="A709" s="145"/>
      <c r="B709" s="87"/>
      <c r="C709" s="19"/>
      <c r="D709" s="106"/>
      <c r="E709" s="87"/>
    </row>
    <row r="710" spans="1:5" ht="14.25">
      <c r="A710" s="145"/>
      <c r="B710" s="87"/>
      <c r="C710" s="19"/>
      <c r="D710" s="106"/>
      <c r="E710" s="87"/>
    </row>
    <row r="711" spans="1:5" ht="14.25">
      <c r="A711" s="145"/>
      <c r="B711" s="87"/>
      <c r="C711" s="19"/>
      <c r="D711" s="106"/>
      <c r="E711" s="87"/>
    </row>
    <row r="712" spans="1:5" ht="14.25">
      <c r="A712" s="145"/>
      <c r="B712" s="87"/>
      <c r="C712" s="19"/>
      <c r="D712" s="106"/>
      <c r="E712" s="87"/>
    </row>
    <row r="713" spans="1:5" ht="14.25">
      <c r="A713" s="145"/>
      <c r="B713" s="87"/>
      <c r="C713" s="19"/>
      <c r="D713" s="106"/>
      <c r="E713" s="87"/>
    </row>
    <row r="714" spans="1:5" ht="14.25">
      <c r="A714" s="145"/>
      <c r="B714" s="87"/>
      <c r="C714" s="19"/>
      <c r="D714" s="106"/>
      <c r="E714" s="87"/>
    </row>
    <row r="715" spans="1:5" ht="14.25">
      <c r="A715" s="145"/>
      <c r="B715" s="87"/>
      <c r="C715" s="19"/>
      <c r="D715" s="106"/>
      <c r="E715" s="87"/>
    </row>
    <row r="716" spans="1:5" ht="14.25">
      <c r="A716" s="145"/>
      <c r="B716" s="87"/>
      <c r="C716" s="19"/>
      <c r="D716" s="106"/>
      <c r="E716" s="87"/>
    </row>
    <row r="717" spans="1:5" ht="14.25">
      <c r="A717" s="145"/>
      <c r="B717" s="87"/>
      <c r="C717" s="19"/>
      <c r="D717" s="106"/>
      <c r="E717" s="87"/>
    </row>
    <row r="718" spans="1:5" ht="14.25">
      <c r="A718" s="145"/>
      <c r="B718" s="87"/>
      <c r="C718" s="19"/>
      <c r="D718" s="106"/>
      <c r="E718" s="87"/>
    </row>
    <row r="719" spans="1:5" ht="14.25">
      <c r="A719" s="145"/>
      <c r="B719" s="87"/>
      <c r="C719" s="19"/>
      <c r="D719" s="106"/>
      <c r="E719" s="87"/>
    </row>
    <row r="720" spans="1:5" ht="14.25">
      <c r="A720" s="145"/>
      <c r="B720" s="87"/>
      <c r="C720" s="19"/>
      <c r="D720" s="106"/>
      <c r="E720" s="87"/>
    </row>
    <row r="721" spans="1:5" ht="14.25">
      <c r="A721" s="145"/>
      <c r="B721" s="87"/>
      <c r="C721" s="19"/>
      <c r="D721" s="106"/>
      <c r="E721" s="87"/>
    </row>
    <row r="722" spans="1:5" ht="14.25">
      <c r="A722" s="145"/>
      <c r="B722" s="87"/>
      <c r="C722" s="19"/>
      <c r="D722" s="106"/>
      <c r="E722" s="87"/>
    </row>
    <row r="723" spans="1:5" ht="14.25">
      <c r="A723" s="145"/>
      <c r="B723" s="87"/>
      <c r="C723" s="19"/>
      <c r="D723" s="106"/>
      <c r="E723" s="87"/>
    </row>
    <row r="724" spans="1:5" ht="14.25">
      <c r="A724" s="145"/>
      <c r="B724" s="87"/>
      <c r="C724" s="19"/>
      <c r="D724" s="106"/>
      <c r="E724" s="87"/>
    </row>
    <row r="725" spans="1:5" ht="14.25">
      <c r="A725" s="145"/>
      <c r="B725" s="87"/>
      <c r="C725" s="19"/>
      <c r="D725" s="106"/>
      <c r="E725" s="87"/>
    </row>
    <row r="726" spans="1:5" ht="14.25">
      <c r="A726" s="145"/>
      <c r="B726" s="87"/>
      <c r="C726" s="19"/>
      <c r="D726" s="106"/>
      <c r="E726" s="87"/>
    </row>
    <row r="727" spans="1:5" ht="14.25">
      <c r="A727" s="145"/>
      <c r="B727" s="87"/>
      <c r="C727" s="19"/>
      <c r="D727" s="106"/>
      <c r="E727" s="87"/>
    </row>
    <row r="728" spans="1:5" ht="14.25">
      <c r="A728" s="145"/>
      <c r="B728" s="87"/>
      <c r="C728" s="19"/>
      <c r="D728" s="106"/>
      <c r="E728" s="87"/>
    </row>
    <row r="729" spans="1:5" ht="14.25">
      <c r="A729" s="145"/>
      <c r="B729" s="87"/>
      <c r="C729" s="19"/>
      <c r="D729" s="106"/>
      <c r="E729" s="87"/>
    </row>
    <row r="730" spans="1:5" ht="14.25">
      <c r="A730" s="145"/>
      <c r="B730" s="87"/>
      <c r="C730" s="19"/>
      <c r="D730" s="106"/>
      <c r="E730" s="87"/>
    </row>
    <row r="731" spans="1:5" ht="14.25">
      <c r="A731" s="145"/>
      <c r="B731" s="87"/>
      <c r="C731" s="19"/>
      <c r="D731" s="106"/>
      <c r="E731" s="87"/>
    </row>
    <row r="732" spans="1:5" ht="14.25">
      <c r="A732" s="145"/>
      <c r="B732" s="87"/>
      <c r="C732" s="19"/>
      <c r="D732" s="106"/>
      <c r="E732" s="87"/>
    </row>
    <row r="733" spans="1:5" ht="14.25">
      <c r="A733" s="145"/>
      <c r="B733" s="87"/>
      <c r="C733" s="19"/>
      <c r="D733" s="106"/>
      <c r="E733" s="87"/>
    </row>
    <row r="734" spans="1:5" ht="14.25">
      <c r="A734" s="145"/>
      <c r="B734" s="87"/>
      <c r="C734" s="19"/>
      <c r="D734" s="106"/>
      <c r="E734" s="87"/>
    </row>
    <row r="735" spans="1:5" ht="14.25">
      <c r="A735" s="145"/>
      <c r="B735" s="87"/>
      <c r="C735" s="19"/>
      <c r="D735" s="106"/>
      <c r="E735" s="87"/>
    </row>
    <row r="736" spans="1:5" ht="14.25">
      <c r="A736" s="145"/>
      <c r="B736" s="87"/>
      <c r="C736" s="19"/>
      <c r="D736" s="106"/>
      <c r="E736" s="87"/>
    </row>
    <row r="737" spans="1:5" ht="14.25">
      <c r="A737" s="145"/>
      <c r="B737" s="87"/>
      <c r="C737" s="19"/>
      <c r="D737" s="106"/>
      <c r="E737" s="87"/>
    </row>
    <row r="738" spans="1:5" ht="14.25">
      <c r="A738" s="145"/>
      <c r="B738" s="87"/>
      <c r="C738" s="19"/>
      <c r="D738" s="106"/>
      <c r="E738" s="87"/>
    </row>
    <row r="739" spans="1:5" ht="14.25">
      <c r="A739" s="145"/>
      <c r="B739" s="87"/>
      <c r="C739" s="19"/>
      <c r="D739" s="106"/>
      <c r="E739" s="87"/>
    </row>
    <row r="740" spans="1:5" ht="14.25">
      <c r="A740" s="145"/>
      <c r="B740" s="87"/>
      <c r="C740" s="19"/>
      <c r="D740" s="106"/>
      <c r="E740" s="87"/>
    </row>
    <row r="741" spans="1:5" ht="14.25">
      <c r="A741" s="145"/>
      <c r="B741" s="87"/>
      <c r="C741" s="19"/>
      <c r="D741" s="106"/>
      <c r="E741" s="87"/>
    </row>
    <row r="742" spans="1:5" ht="14.25">
      <c r="A742" s="145"/>
      <c r="B742" s="87"/>
      <c r="C742" s="19"/>
      <c r="D742" s="106"/>
      <c r="E742" s="87"/>
    </row>
    <row r="743" spans="1:5" ht="14.25">
      <c r="A743" s="145"/>
      <c r="B743" s="87"/>
      <c r="C743" s="19"/>
      <c r="D743" s="106"/>
      <c r="E743" s="87"/>
    </row>
    <row r="744" spans="1:5" ht="14.25">
      <c r="A744" s="145"/>
      <c r="B744" s="87"/>
      <c r="C744" s="19"/>
      <c r="D744" s="106"/>
      <c r="E744" s="87"/>
    </row>
    <row r="745" spans="1:5" ht="14.25">
      <c r="A745" s="145"/>
      <c r="B745" s="87"/>
      <c r="C745" s="19"/>
      <c r="D745" s="106"/>
      <c r="E745" s="87"/>
    </row>
    <row r="746" spans="1:5" ht="14.25">
      <c r="A746" s="145"/>
      <c r="B746" s="87"/>
      <c r="C746" s="19"/>
      <c r="D746" s="106"/>
      <c r="E746" s="87"/>
    </row>
    <row r="747" spans="1:5" ht="14.25">
      <c r="A747" s="145"/>
      <c r="B747" s="87"/>
      <c r="C747" s="19"/>
      <c r="D747" s="106"/>
      <c r="E747" s="87"/>
    </row>
    <row r="748" spans="1:5" ht="14.25">
      <c r="A748" s="145"/>
      <c r="B748" s="87"/>
      <c r="C748" s="19"/>
      <c r="D748" s="106"/>
      <c r="E748" s="87"/>
    </row>
    <row r="749" spans="1:5" ht="14.25">
      <c r="A749" s="145"/>
      <c r="B749" s="87"/>
      <c r="C749" s="19"/>
      <c r="D749" s="106"/>
      <c r="E749" s="87"/>
    </row>
    <row r="750" spans="1:5" ht="14.25">
      <c r="A750" s="145"/>
      <c r="B750" s="87"/>
      <c r="C750" s="19"/>
      <c r="D750" s="106"/>
      <c r="E750" s="87"/>
    </row>
    <row r="751" spans="1:5" ht="14.25">
      <c r="A751" s="145"/>
      <c r="B751" s="87"/>
      <c r="C751" s="19"/>
      <c r="D751" s="106"/>
      <c r="E751" s="87"/>
    </row>
    <row r="752" spans="1:5" ht="14.25">
      <c r="A752" s="145"/>
      <c r="B752" s="87"/>
      <c r="C752" s="19"/>
      <c r="D752" s="106"/>
      <c r="E752" s="87"/>
    </row>
    <row r="753" spans="1:5" ht="14.25">
      <c r="A753" s="145"/>
      <c r="B753" s="87"/>
      <c r="C753" s="19"/>
      <c r="D753" s="106"/>
      <c r="E753" s="87"/>
    </row>
    <row r="754" spans="1:5" ht="14.25">
      <c r="A754" s="145"/>
      <c r="B754" s="87"/>
      <c r="C754" s="19"/>
      <c r="D754" s="106"/>
      <c r="E754" s="87"/>
    </row>
    <row r="755" spans="1:5" ht="14.25">
      <c r="A755" s="145"/>
      <c r="B755" s="87"/>
      <c r="C755" s="19"/>
      <c r="D755" s="106"/>
      <c r="E755" s="87"/>
    </row>
    <row r="756" spans="1:5" ht="14.25">
      <c r="A756" s="145"/>
      <c r="B756" s="87"/>
      <c r="C756" s="19"/>
      <c r="D756" s="106"/>
      <c r="E756" s="87"/>
    </row>
    <row r="757" spans="1:5" ht="14.25">
      <c r="A757" s="145"/>
      <c r="B757" s="87"/>
      <c r="C757" s="19"/>
      <c r="D757" s="106"/>
      <c r="E757" s="87"/>
    </row>
    <row r="758" spans="1:5" ht="14.25">
      <c r="A758" s="145"/>
      <c r="B758" s="87"/>
      <c r="C758" s="19"/>
      <c r="D758" s="106"/>
      <c r="E758" s="87"/>
    </row>
    <row r="759" spans="1:5" ht="14.25">
      <c r="A759" s="145"/>
      <c r="B759" s="87"/>
      <c r="C759" s="19"/>
      <c r="D759" s="106"/>
      <c r="E759" s="87"/>
    </row>
    <row r="760" spans="1:5" ht="14.25">
      <c r="A760" s="145"/>
      <c r="B760" s="87"/>
      <c r="C760" s="19"/>
      <c r="D760" s="106"/>
      <c r="E760" s="87"/>
    </row>
    <row r="761" spans="1:5" ht="14.25">
      <c r="A761" s="145"/>
      <c r="B761" s="87"/>
      <c r="C761" s="19"/>
      <c r="D761" s="106"/>
      <c r="E761" s="87"/>
    </row>
    <row r="762" spans="1:5" ht="14.25">
      <c r="A762" s="145"/>
      <c r="B762" s="87"/>
      <c r="C762" s="19"/>
      <c r="D762" s="106"/>
      <c r="E762" s="87"/>
    </row>
    <row r="763" spans="1:5" ht="14.25">
      <c r="A763" s="145"/>
      <c r="B763" s="87"/>
      <c r="C763" s="19"/>
      <c r="D763" s="106"/>
      <c r="E763" s="87"/>
    </row>
    <row r="764" spans="1:5" ht="14.25">
      <c r="A764" s="145"/>
      <c r="B764" s="87"/>
      <c r="C764" s="19"/>
      <c r="D764" s="106"/>
      <c r="E764" s="87"/>
    </row>
    <row r="765" spans="1:5" ht="14.25">
      <c r="A765" s="145"/>
      <c r="B765" s="87"/>
      <c r="C765" s="19"/>
      <c r="D765" s="106"/>
      <c r="E765" s="87"/>
    </row>
    <row r="766" spans="1:5" ht="14.25">
      <c r="A766" s="145"/>
      <c r="B766" s="87"/>
      <c r="C766" s="19"/>
      <c r="D766" s="106"/>
      <c r="E766" s="87"/>
    </row>
    <row r="767" spans="1:5" ht="14.25">
      <c r="A767" s="145"/>
      <c r="B767" s="87"/>
      <c r="C767" s="19"/>
      <c r="D767" s="106"/>
      <c r="E767" s="87"/>
    </row>
    <row r="768" spans="1:5" ht="14.25">
      <c r="A768" s="145"/>
      <c r="B768" s="87"/>
      <c r="C768" s="19"/>
      <c r="D768" s="106"/>
      <c r="E768" s="87"/>
    </row>
    <row r="769" spans="1:5" ht="14.25">
      <c r="A769" s="145"/>
      <c r="B769" s="87"/>
      <c r="C769" s="19"/>
      <c r="D769" s="106"/>
      <c r="E769" s="87"/>
    </row>
    <row r="770" spans="1:5" ht="14.25">
      <c r="A770" s="145"/>
      <c r="B770" s="87"/>
      <c r="C770" s="19"/>
      <c r="D770" s="106"/>
      <c r="E770" s="87"/>
    </row>
    <row r="771" spans="1:5" ht="14.25">
      <c r="A771" s="145"/>
      <c r="B771" s="87"/>
      <c r="C771" s="19"/>
      <c r="D771" s="106"/>
      <c r="E771" s="87"/>
    </row>
    <row r="772" spans="1:5" ht="14.25">
      <c r="A772" s="145"/>
      <c r="B772" s="87"/>
      <c r="C772" s="19"/>
      <c r="D772" s="106"/>
      <c r="E772" s="87"/>
    </row>
    <row r="773" spans="1:5" ht="14.25">
      <c r="A773" s="145"/>
      <c r="B773" s="87"/>
      <c r="C773" s="19"/>
      <c r="D773" s="106"/>
      <c r="E773" s="87"/>
    </row>
    <row r="774" spans="1:5" ht="14.25">
      <c r="A774" s="145"/>
      <c r="B774" s="87"/>
      <c r="C774" s="19"/>
      <c r="D774" s="106"/>
      <c r="E774" s="87"/>
    </row>
    <row r="775" spans="1:5" ht="14.25">
      <c r="A775" s="145"/>
      <c r="B775" s="87"/>
      <c r="C775" s="19"/>
      <c r="D775" s="106"/>
      <c r="E775" s="87"/>
    </row>
    <row r="776" spans="1:5" ht="14.25">
      <c r="A776" s="145"/>
      <c r="B776" s="87"/>
      <c r="C776" s="19"/>
      <c r="D776" s="106"/>
      <c r="E776" s="87"/>
    </row>
    <row r="777" spans="1:5" ht="14.25">
      <c r="A777" s="145"/>
      <c r="B777" s="87"/>
      <c r="C777" s="19"/>
      <c r="D777" s="106"/>
      <c r="E777" s="87"/>
    </row>
    <row r="778" spans="1:5" ht="14.25">
      <c r="A778" s="145"/>
      <c r="B778" s="87"/>
      <c r="C778" s="19"/>
      <c r="D778" s="106"/>
      <c r="E778" s="87"/>
    </row>
    <row r="779" spans="1:5" ht="14.25">
      <c r="A779" s="145"/>
      <c r="B779" s="87"/>
      <c r="C779" s="19"/>
      <c r="D779" s="106"/>
      <c r="E779" s="87"/>
    </row>
    <row r="780" spans="1:5" ht="14.25">
      <c r="A780" s="145"/>
      <c r="B780" s="87"/>
      <c r="C780" s="19"/>
      <c r="D780" s="106"/>
      <c r="E780" s="87"/>
    </row>
    <row r="781" spans="1:5" ht="14.25">
      <c r="A781" s="145"/>
      <c r="B781" s="87"/>
      <c r="C781" s="19"/>
      <c r="D781" s="106"/>
      <c r="E781" s="87"/>
    </row>
    <row r="782" spans="1:5" ht="14.25">
      <c r="A782" s="145"/>
      <c r="B782" s="87"/>
      <c r="C782" s="19"/>
      <c r="D782" s="106"/>
      <c r="E782" s="87"/>
    </row>
    <row r="783" spans="1:5" ht="14.25">
      <c r="A783" s="145"/>
      <c r="B783" s="87"/>
      <c r="C783" s="19"/>
      <c r="D783" s="106"/>
      <c r="E783" s="87"/>
    </row>
    <row r="784" spans="1:5" ht="14.25">
      <c r="A784" s="145"/>
      <c r="B784" s="87"/>
      <c r="C784" s="19"/>
      <c r="D784" s="106"/>
      <c r="E784" s="87"/>
    </row>
    <row r="785" spans="1:5" ht="14.25">
      <c r="A785" s="145"/>
      <c r="B785" s="87"/>
      <c r="C785" s="19"/>
      <c r="D785" s="106"/>
      <c r="E785" s="87"/>
    </row>
    <row r="786" spans="1:5" ht="14.25">
      <c r="A786" s="145"/>
      <c r="B786" s="87"/>
      <c r="C786" s="19"/>
      <c r="D786" s="106"/>
      <c r="E786" s="87"/>
    </row>
    <row r="787" spans="1:5" ht="14.25">
      <c r="A787" s="145"/>
      <c r="B787" s="87"/>
      <c r="C787" s="19"/>
      <c r="D787" s="106"/>
      <c r="E787" s="87"/>
    </row>
    <row r="788" spans="1:5" ht="14.25">
      <c r="A788" s="145"/>
      <c r="B788" s="87"/>
      <c r="C788" s="19"/>
      <c r="D788" s="106"/>
      <c r="E788" s="87"/>
    </row>
    <row r="789" spans="1:5" ht="14.25">
      <c r="A789" s="145"/>
      <c r="B789" s="87"/>
      <c r="C789" s="19"/>
      <c r="D789" s="106"/>
      <c r="E789" s="87"/>
    </row>
    <row r="790" spans="1:5" ht="14.25">
      <c r="A790" s="145"/>
      <c r="B790" s="87"/>
      <c r="C790" s="19"/>
      <c r="D790" s="106"/>
      <c r="E790" s="87"/>
    </row>
    <row r="791" spans="1:5" ht="14.25">
      <c r="A791" s="145"/>
      <c r="B791" s="87"/>
      <c r="C791" s="19"/>
      <c r="D791" s="106"/>
      <c r="E791" s="87"/>
    </row>
    <row r="792" spans="1:5" ht="14.25">
      <c r="A792" s="145"/>
      <c r="B792" s="87"/>
      <c r="C792" s="19"/>
      <c r="D792" s="106"/>
      <c r="E792" s="87"/>
    </row>
    <row r="793" spans="1:5" ht="14.25">
      <c r="A793" s="145"/>
      <c r="B793" s="87"/>
      <c r="C793" s="19"/>
      <c r="D793" s="106"/>
      <c r="E793" s="87"/>
    </row>
    <row r="794" spans="1:5" ht="14.25">
      <c r="A794" s="145"/>
      <c r="B794" s="87"/>
      <c r="C794" s="19"/>
      <c r="D794" s="106"/>
      <c r="E794" s="87"/>
    </row>
    <row r="795" spans="1:5" ht="14.25">
      <c r="A795" s="145"/>
      <c r="B795" s="87"/>
      <c r="C795" s="19"/>
      <c r="D795" s="106"/>
      <c r="E795" s="87"/>
    </row>
    <row r="796" spans="1:5" ht="14.25">
      <c r="A796" s="145"/>
      <c r="B796" s="87"/>
      <c r="C796" s="19"/>
      <c r="D796" s="106"/>
      <c r="E796" s="87"/>
    </row>
    <row r="797" spans="1:5" ht="14.25">
      <c r="A797" s="145"/>
      <c r="B797" s="87"/>
      <c r="C797" s="19"/>
      <c r="D797" s="106"/>
      <c r="E797" s="87"/>
    </row>
    <row r="798" spans="1:5" ht="14.25">
      <c r="A798" s="145"/>
      <c r="B798" s="87"/>
      <c r="C798" s="19"/>
      <c r="D798" s="106"/>
      <c r="E798" s="87"/>
    </row>
    <row r="799" spans="1:5" ht="14.25">
      <c r="A799" s="145"/>
      <c r="B799" s="87"/>
      <c r="C799" s="19"/>
      <c r="D799" s="106"/>
      <c r="E799" s="87"/>
    </row>
    <row r="800" spans="1:5" ht="14.25">
      <c r="A800" s="145"/>
      <c r="B800" s="87"/>
      <c r="C800" s="19"/>
      <c r="D800" s="106"/>
      <c r="E800" s="87"/>
    </row>
    <row r="801" spans="1:5" ht="14.25">
      <c r="A801" s="145"/>
      <c r="B801" s="87"/>
      <c r="C801" s="19"/>
      <c r="D801" s="106"/>
      <c r="E801" s="87"/>
    </row>
    <row r="802" spans="1:5" ht="14.25">
      <c r="A802" s="145"/>
      <c r="B802" s="87"/>
      <c r="C802" s="19"/>
      <c r="D802" s="106"/>
      <c r="E802" s="87"/>
    </row>
    <row r="803" spans="1:5" ht="14.25">
      <c r="A803" s="145"/>
      <c r="B803" s="87"/>
      <c r="C803" s="19"/>
      <c r="D803" s="106"/>
      <c r="E803" s="87"/>
    </row>
    <row r="804" spans="1:5" ht="14.25">
      <c r="A804" s="145"/>
      <c r="B804" s="87"/>
      <c r="C804" s="19"/>
      <c r="D804" s="106"/>
      <c r="E804" s="87"/>
    </row>
    <row r="805" spans="1:5" ht="14.25">
      <c r="A805" s="145"/>
      <c r="B805" s="87"/>
      <c r="C805" s="19"/>
      <c r="D805" s="106"/>
      <c r="E805" s="87"/>
    </row>
    <row r="806" spans="1:5" ht="14.25">
      <c r="A806" s="145"/>
      <c r="B806" s="87"/>
      <c r="C806" s="19"/>
      <c r="D806" s="106"/>
      <c r="E806" s="87"/>
    </row>
    <row r="807" spans="1:5" ht="14.25">
      <c r="A807" s="145"/>
      <c r="B807" s="87"/>
      <c r="C807" s="19"/>
      <c r="D807" s="106"/>
      <c r="E807" s="87"/>
    </row>
    <row r="808" spans="1:5" ht="14.25">
      <c r="A808" s="145"/>
      <c r="B808" s="87"/>
      <c r="C808" s="19"/>
      <c r="D808" s="106"/>
      <c r="E808" s="87"/>
    </row>
    <row r="809" spans="1:5" ht="14.25">
      <c r="A809" s="145"/>
      <c r="B809" s="87"/>
      <c r="C809" s="19"/>
      <c r="D809" s="106"/>
      <c r="E809" s="87"/>
    </row>
    <row r="810" spans="1:5" ht="14.25">
      <c r="A810" s="145"/>
      <c r="B810" s="87"/>
      <c r="C810" s="19"/>
      <c r="D810" s="106"/>
      <c r="E810" s="87"/>
    </row>
    <row r="811" spans="1:5" ht="14.25">
      <c r="A811" s="145"/>
      <c r="B811" s="87"/>
      <c r="C811" s="19"/>
      <c r="D811" s="106"/>
      <c r="E811" s="87"/>
    </row>
    <row r="812" spans="1:5" ht="14.25">
      <c r="A812" s="145"/>
      <c r="B812" s="87"/>
      <c r="C812" s="19"/>
      <c r="D812" s="106"/>
      <c r="E812" s="87"/>
    </row>
    <row r="813" spans="1:5" ht="14.25">
      <c r="A813" s="145"/>
      <c r="B813" s="87"/>
      <c r="C813" s="19"/>
      <c r="D813" s="106"/>
      <c r="E813" s="87"/>
    </row>
    <row r="814" spans="1:5" ht="14.25">
      <c r="A814" s="145"/>
      <c r="B814" s="87"/>
      <c r="C814" s="19"/>
      <c r="D814" s="106"/>
      <c r="E814" s="87"/>
    </row>
    <row r="815" spans="1:5" ht="14.25">
      <c r="A815" s="145"/>
      <c r="B815" s="87"/>
      <c r="C815" s="19"/>
      <c r="D815" s="106"/>
      <c r="E815" s="87"/>
    </row>
    <row r="816" spans="1:5" ht="14.25">
      <c r="A816" s="145"/>
      <c r="B816" s="87"/>
      <c r="C816" s="19"/>
      <c r="D816" s="106"/>
      <c r="E816" s="87"/>
    </row>
    <row r="817" spans="1:5" ht="14.25">
      <c r="A817" s="145"/>
      <c r="B817" s="87"/>
      <c r="C817" s="19"/>
      <c r="D817" s="106"/>
      <c r="E817" s="87"/>
    </row>
    <row r="818" spans="1:5" ht="14.25">
      <c r="A818" s="145"/>
      <c r="B818" s="87"/>
      <c r="C818" s="19"/>
      <c r="D818" s="106"/>
      <c r="E818" s="87"/>
    </row>
    <row r="819" spans="1:5" ht="14.25">
      <c r="A819" s="145"/>
      <c r="B819" s="87"/>
      <c r="C819" s="19"/>
      <c r="D819" s="106"/>
      <c r="E819" s="87"/>
    </row>
    <row r="820" spans="1:5" ht="14.25">
      <c r="A820" s="145"/>
      <c r="B820" s="87"/>
      <c r="C820" s="19"/>
      <c r="D820" s="106"/>
      <c r="E820" s="87"/>
    </row>
    <row r="821" spans="1:5" ht="14.25">
      <c r="A821" s="145"/>
      <c r="B821" s="87"/>
      <c r="C821" s="19"/>
      <c r="D821" s="106"/>
      <c r="E821" s="87"/>
    </row>
    <row r="822" spans="1:5" ht="14.25">
      <c r="A822" s="145"/>
      <c r="B822" s="87"/>
      <c r="C822" s="19"/>
      <c r="D822" s="106"/>
      <c r="E822" s="87"/>
    </row>
    <row r="823" spans="1:5" ht="14.25">
      <c r="A823" s="145"/>
      <c r="B823" s="87"/>
      <c r="C823" s="19"/>
      <c r="D823" s="106"/>
      <c r="E823" s="87"/>
    </row>
    <row r="824" spans="1:5" ht="14.25">
      <c r="A824" s="145"/>
      <c r="B824" s="87"/>
      <c r="C824" s="19"/>
      <c r="D824" s="106"/>
      <c r="E824" s="87"/>
    </row>
    <row r="825" spans="1:5" ht="14.25">
      <c r="A825" s="145"/>
      <c r="B825" s="87"/>
      <c r="C825" s="19"/>
      <c r="D825" s="106"/>
      <c r="E825" s="87"/>
    </row>
    <row r="826" spans="1:5" ht="14.25">
      <c r="A826" s="145"/>
      <c r="B826" s="87"/>
      <c r="C826" s="19"/>
      <c r="D826" s="106"/>
      <c r="E826" s="87"/>
    </row>
    <row r="827" spans="1:5" ht="14.25">
      <c r="A827" s="145"/>
      <c r="B827" s="87"/>
      <c r="C827" s="19"/>
      <c r="D827" s="106"/>
      <c r="E827" s="87"/>
    </row>
    <row r="828" spans="1:5" ht="14.25">
      <c r="A828" s="145"/>
      <c r="B828" s="87"/>
      <c r="C828" s="19"/>
      <c r="D828" s="106"/>
      <c r="E828" s="87"/>
    </row>
    <row r="829" spans="1:5" ht="14.25">
      <c r="A829" s="145"/>
      <c r="B829" s="87"/>
      <c r="C829" s="19"/>
      <c r="D829" s="106"/>
      <c r="E829" s="87"/>
    </row>
    <row r="830" spans="1:5" ht="14.25">
      <c r="A830" s="145"/>
      <c r="B830" s="87"/>
      <c r="C830" s="19"/>
      <c r="D830" s="106"/>
      <c r="E830" s="87"/>
    </row>
    <row r="831" spans="1:5" ht="14.25">
      <c r="A831" s="145"/>
      <c r="B831" s="87"/>
      <c r="C831" s="19"/>
      <c r="D831" s="106"/>
      <c r="E831" s="87"/>
    </row>
    <row r="832" spans="1:5" ht="14.25">
      <c r="A832" s="145"/>
      <c r="B832" s="87"/>
      <c r="C832" s="19"/>
      <c r="D832" s="106"/>
      <c r="E832" s="87"/>
    </row>
    <row r="833" spans="1:5" ht="14.25">
      <c r="A833" s="145"/>
      <c r="B833" s="87"/>
      <c r="C833" s="19"/>
      <c r="D833" s="106"/>
      <c r="E833" s="87"/>
    </row>
    <row r="834" spans="1:5" ht="14.25">
      <c r="A834" s="145"/>
      <c r="B834" s="87"/>
      <c r="C834" s="19"/>
      <c r="D834" s="106"/>
      <c r="E834" s="87"/>
    </row>
    <row r="835" spans="1:5" ht="14.25">
      <c r="A835" s="145"/>
      <c r="B835" s="87"/>
      <c r="C835" s="19"/>
      <c r="D835" s="106"/>
      <c r="E835" s="87"/>
    </row>
    <row r="836" spans="1:5" ht="14.25">
      <c r="A836" s="145"/>
      <c r="B836" s="87"/>
      <c r="C836" s="19"/>
      <c r="D836" s="106"/>
      <c r="E836" s="87"/>
    </row>
    <row r="837" spans="1:5" ht="14.25">
      <c r="A837" s="145"/>
      <c r="B837" s="87"/>
      <c r="C837" s="19"/>
      <c r="D837" s="106"/>
      <c r="E837" s="87"/>
    </row>
    <row r="838" spans="1:5" ht="14.25">
      <c r="A838" s="145"/>
      <c r="B838" s="87"/>
      <c r="C838" s="19"/>
      <c r="D838" s="106"/>
      <c r="E838" s="87"/>
    </row>
    <row r="839" spans="1:5" ht="14.25">
      <c r="A839" s="145"/>
      <c r="B839" s="87"/>
      <c r="C839" s="19"/>
      <c r="D839" s="106"/>
      <c r="E839" s="87"/>
    </row>
    <row r="840" spans="1:5" ht="14.25">
      <c r="A840" s="145"/>
      <c r="B840" s="87"/>
      <c r="C840" s="19"/>
      <c r="D840" s="106"/>
      <c r="E840" s="87"/>
    </row>
    <row r="841" spans="1:5" ht="14.25">
      <c r="A841" s="145"/>
      <c r="B841" s="87"/>
      <c r="C841" s="19"/>
      <c r="D841" s="106"/>
      <c r="E841" s="87"/>
    </row>
    <row r="842" spans="1:5" ht="14.25">
      <c r="A842" s="145"/>
      <c r="B842" s="87"/>
      <c r="C842" s="19"/>
      <c r="D842" s="106"/>
      <c r="E842" s="87"/>
    </row>
    <row r="843" spans="1:5" ht="14.25">
      <c r="A843" s="145"/>
      <c r="B843" s="87"/>
      <c r="C843" s="19"/>
      <c r="D843" s="106"/>
      <c r="E843" s="87"/>
    </row>
    <row r="844" spans="1:5" ht="14.25">
      <c r="A844" s="145"/>
      <c r="B844" s="87"/>
      <c r="C844" s="19"/>
      <c r="D844" s="106"/>
      <c r="E844" s="87"/>
    </row>
    <row r="845" spans="1:5" ht="14.25">
      <c r="A845" s="145"/>
      <c r="B845" s="87"/>
      <c r="C845" s="19"/>
      <c r="D845" s="106"/>
      <c r="E845" s="87"/>
    </row>
    <row r="846" spans="1:5" ht="14.25">
      <c r="A846" s="145"/>
      <c r="B846" s="87"/>
      <c r="C846" s="19"/>
      <c r="D846" s="106"/>
      <c r="E846" s="87"/>
    </row>
    <row r="847" spans="1:5" ht="14.25">
      <c r="A847" s="145"/>
      <c r="B847" s="87"/>
      <c r="C847" s="19"/>
      <c r="D847" s="106"/>
      <c r="E847" s="87"/>
    </row>
    <row r="848" spans="1:5" ht="14.25">
      <c r="A848" s="145"/>
      <c r="B848" s="87"/>
      <c r="C848" s="19"/>
      <c r="D848" s="106"/>
      <c r="E848" s="87"/>
    </row>
    <row r="849" spans="1:5" ht="14.25">
      <c r="A849" s="145"/>
      <c r="B849" s="87"/>
      <c r="C849" s="19"/>
      <c r="D849" s="106"/>
      <c r="E849" s="87"/>
    </row>
    <row r="850" spans="1:5" ht="14.25">
      <c r="A850" s="145"/>
      <c r="B850" s="87"/>
      <c r="C850" s="19"/>
      <c r="D850" s="106"/>
      <c r="E850" s="87"/>
    </row>
    <row r="851" spans="1:5" ht="14.25">
      <c r="A851" s="145"/>
      <c r="B851" s="87"/>
      <c r="C851" s="19"/>
      <c r="D851" s="106"/>
      <c r="E851" s="87"/>
    </row>
    <row r="852" spans="1:5" ht="14.25">
      <c r="A852" s="145"/>
      <c r="B852" s="87"/>
      <c r="C852" s="19"/>
      <c r="D852" s="106"/>
      <c r="E852" s="87"/>
    </row>
    <row r="853" spans="1:5" ht="14.25">
      <c r="A853" s="145"/>
      <c r="B853" s="87"/>
      <c r="C853" s="19"/>
      <c r="D853" s="106"/>
      <c r="E853" s="87"/>
    </row>
    <row r="854" spans="1:5" ht="14.25">
      <c r="A854" s="145"/>
      <c r="B854" s="87"/>
      <c r="C854" s="19"/>
      <c r="D854" s="106"/>
      <c r="E854" s="87"/>
    </row>
    <row r="855" spans="1:5" ht="14.25">
      <c r="A855" s="145"/>
      <c r="B855" s="87"/>
      <c r="C855" s="19"/>
      <c r="D855" s="106"/>
      <c r="E855" s="87"/>
    </row>
    <row r="856" spans="1:5" ht="14.25">
      <c r="A856" s="145"/>
      <c r="B856" s="87"/>
      <c r="C856" s="19"/>
      <c r="D856" s="106"/>
      <c r="E856" s="87"/>
    </row>
    <row r="857" spans="1:5" ht="14.25">
      <c r="A857" s="145"/>
      <c r="B857" s="87"/>
      <c r="C857" s="19"/>
      <c r="D857" s="106"/>
      <c r="E857" s="87"/>
    </row>
    <row r="858" spans="1:5" ht="14.25">
      <c r="A858" s="145"/>
      <c r="B858" s="87"/>
      <c r="C858" s="19"/>
      <c r="D858" s="106"/>
      <c r="E858" s="87"/>
    </row>
    <row r="859" spans="1:5" ht="14.25">
      <c r="A859" s="145"/>
      <c r="B859" s="87"/>
      <c r="C859" s="19"/>
      <c r="D859" s="106"/>
      <c r="E859" s="87"/>
    </row>
    <row r="860" spans="1:5" ht="14.25">
      <c r="A860" s="145"/>
      <c r="B860" s="87"/>
      <c r="C860" s="19"/>
      <c r="D860" s="106"/>
      <c r="E860" s="87"/>
    </row>
    <row r="861" spans="1:5" ht="14.25">
      <c r="A861" s="145"/>
      <c r="B861" s="87"/>
      <c r="C861" s="19"/>
      <c r="D861" s="106"/>
      <c r="E861" s="87"/>
    </row>
    <row r="862" spans="1:5" ht="14.25">
      <c r="A862" s="145"/>
      <c r="B862" s="87"/>
      <c r="C862" s="19"/>
      <c r="D862" s="106"/>
      <c r="E862" s="87"/>
    </row>
    <row r="863" spans="1:5" ht="14.25">
      <c r="A863" s="145"/>
      <c r="B863" s="87"/>
      <c r="C863" s="19"/>
      <c r="D863" s="106"/>
      <c r="E863" s="87"/>
    </row>
    <row r="864" spans="1:5" ht="14.25">
      <c r="A864" s="145"/>
      <c r="B864" s="87"/>
      <c r="C864" s="19"/>
      <c r="D864" s="106"/>
      <c r="E864" s="87"/>
    </row>
    <row r="865" spans="1:5" ht="14.25">
      <c r="A865" s="145"/>
      <c r="B865" s="87"/>
      <c r="C865" s="19"/>
      <c r="D865" s="106"/>
      <c r="E865" s="87"/>
    </row>
    <row r="866" spans="1:5" ht="14.25">
      <c r="A866" s="145"/>
      <c r="B866" s="87"/>
      <c r="C866" s="19"/>
      <c r="D866" s="106"/>
      <c r="E866" s="87"/>
    </row>
    <row r="867" spans="1:5" ht="14.25">
      <c r="A867" s="145"/>
      <c r="B867" s="87"/>
      <c r="C867" s="19"/>
      <c r="D867" s="106"/>
      <c r="E867" s="87"/>
    </row>
    <row r="868" spans="1:5" ht="14.25">
      <c r="A868" s="145"/>
      <c r="B868" s="87"/>
      <c r="C868" s="19"/>
      <c r="D868" s="106"/>
      <c r="E868" s="87"/>
    </row>
    <row r="869" spans="1:5" ht="14.25">
      <c r="A869" s="145"/>
      <c r="B869" s="87"/>
      <c r="C869" s="19"/>
      <c r="D869" s="106"/>
      <c r="E869" s="87"/>
    </row>
    <row r="870" spans="1:5" ht="14.25">
      <c r="A870" s="145"/>
      <c r="B870" s="87"/>
      <c r="C870" s="19"/>
      <c r="D870" s="106"/>
      <c r="E870" s="87"/>
    </row>
    <row r="871" spans="1:5" ht="14.25">
      <c r="A871" s="145"/>
      <c r="B871" s="87"/>
      <c r="C871" s="19"/>
      <c r="D871" s="106"/>
      <c r="E871" s="87"/>
    </row>
    <row r="872" spans="1:5" ht="14.25">
      <c r="A872" s="145"/>
      <c r="B872" s="87"/>
      <c r="C872" s="19"/>
      <c r="D872" s="106"/>
      <c r="E872" s="87"/>
    </row>
    <row r="873" spans="1:5" ht="14.25">
      <c r="A873" s="145"/>
      <c r="B873" s="87"/>
      <c r="C873" s="19"/>
      <c r="D873" s="106"/>
      <c r="E873" s="87"/>
    </row>
    <row r="874" spans="1:5" ht="14.25">
      <c r="A874" s="145"/>
      <c r="B874" s="87"/>
      <c r="C874" s="19"/>
      <c r="D874" s="106"/>
      <c r="E874" s="87"/>
    </row>
    <row r="875" spans="1:5" ht="14.25">
      <c r="A875" s="145"/>
      <c r="B875" s="87"/>
      <c r="C875" s="19"/>
      <c r="D875" s="106"/>
      <c r="E875" s="87"/>
    </row>
    <row r="876" spans="1:5" ht="14.25">
      <c r="A876" s="145"/>
      <c r="B876" s="87"/>
      <c r="C876" s="19"/>
      <c r="D876" s="106"/>
      <c r="E876" s="87"/>
    </row>
    <row r="877" spans="1:5" ht="14.25">
      <c r="A877" s="145"/>
      <c r="B877" s="87"/>
      <c r="C877" s="19"/>
      <c r="D877" s="106"/>
      <c r="E877" s="87"/>
    </row>
    <row r="878" spans="1:5" ht="14.25">
      <c r="A878" s="145"/>
      <c r="B878" s="87"/>
      <c r="C878" s="19"/>
      <c r="D878" s="106"/>
      <c r="E878" s="87"/>
    </row>
    <row r="879" spans="1:5" ht="14.25">
      <c r="A879" s="145"/>
      <c r="B879" s="87"/>
      <c r="C879" s="19"/>
      <c r="D879" s="106"/>
      <c r="E879" s="87"/>
    </row>
    <row r="880" spans="1:5" ht="14.25">
      <c r="A880" s="145"/>
      <c r="B880" s="87"/>
      <c r="C880" s="19"/>
      <c r="D880" s="106"/>
      <c r="E880" s="87"/>
    </row>
    <row r="881" spans="1:5" ht="14.25">
      <c r="A881" s="145"/>
      <c r="B881" s="87"/>
      <c r="C881" s="19"/>
      <c r="D881" s="106"/>
      <c r="E881" s="87"/>
    </row>
    <row r="882" spans="1:5" ht="14.25">
      <c r="A882" s="145"/>
      <c r="B882" s="87"/>
      <c r="C882" s="19"/>
      <c r="D882" s="106"/>
      <c r="E882" s="87"/>
    </row>
    <row r="883" spans="1:5" ht="14.25">
      <c r="A883" s="145"/>
      <c r="B883" s="87"/>
      <c r="C883" s="19"/>
      <c r="D883" s="106"/>
      <c r="E883" s="87"/>
    </row>
    <row r="884" spans="1:5" ht="14.25">
      <c r="A884" s="145"/>
      <c r="B884" s="87"/>
      <c r="C884" s="19"/>
      <c r="D884" s="106"/>
      <c r="E884" s="87"/>
    </row>
    <row r="885" spans="1:5" ht="14.25">
      <c r="A885" s="145"/>
      <c r="B885" s="87"/>
      <c r="C885" s="19"/>
      <c r="D885" s="106"/>
      <c r="E885" s="87"/>
    </row>
    <row r="886" spans="1:5" ht="14.25">
      <c r="A886" s="145"/>
      <c r="B886" s="87"/>
      <c r="C886" s="19"/>
      <c r="D886" s="106"/>
      <c r="E886" s="87"/>
    </row>
    <row r="887" spans="1:5" ht="14.25">
      <c r="A887" s="145"/>
      <c r="B887" s="87"/>
      <c r="C887" s="19"/>
      <c r="D887" s="106"/>
      <c r="E887" s="87"/>
    </row>
    <row r="888" spans="1:5" ht="14.25">
      <c r="A888" s="145"/>
      <c r="B888" s="87"/>
      <c r="C888" s="19"/>
      <c r="D888" s="106"/>
      <c r="E888" s="87"/>
    </row>
    <row r="889" spans="1:5" ht="14.25">
      <c r="A889" s="145"/>
      <c r="B889" s="87"/>
      <c r="C889" s="19"/>
      <c r="D889" s="106"/>
      <c r="E889" s="87"/>
    </row>
    <row r="890" spans="1:5" ht="14.25">
      <c r="A890" s="145"/>
      <c r="B890" s="87"/>
      <c r="C890" s="19"/>
      <c r="D890" s="106"/>
      <c r="E890" s="87"/>
    </row>
    <row r="891" spans="1:5" ht="14.25">
      <c r="A891" s="145"/>
      <c r="B891" s="87"/>
      <c r="C891" s="19"/>
      <c r="D891" s="106"/>
      <c r="E891" s="87"/>
    </row>
    <row r="892" spans="1:5" ht="14.25">
      <c r="A892" s="145"/>
      <c r="B892" s="87"/>
      <c r="C892" s="19"/>
      <c r="D892" s="106"/>
      <c r="E892" s="87"/>
    </row>
    <row r="893" spans="1:5" ht="14.25">
      <c r="A893" s="145"/>
      <c r="B893" s="87"/>
      <c r="C893" s="19"/>
      <c r="D893" s="106"/>
      <c r="E893" s="87"/>
    </row>
    <row r="894" spans="1:5" ht="14.25">
      <c r="A894" s="145"/>
      <c r="B894" s="87"/>
      <c r="C894" s="19"/>
      <c r="D894" s="106"/>
      <c r="E894" s="87"/>
    </row>
    <row r="895" spans="1:5" ht="14.25">
      <c r="A895" s="145"/>
      <c r="B895" s="87"/>
      <c r="C895" s="19"/>
      <c r="D895" s="106"/>
      <c r="E895" s="87"/>
    </row>
    <row r="896" spans="1:5" ht="14.25">
      <c r="A896" s="145"/>
      <c r="B896" s="87"/>
      <c r="C896" s="19"/>
      <c r="D896" s="106"/>
      <c r="E896" s="87"/>
    </row>
    <row r="897" spans="1:5" ht="14.25">
      <c r="A897" s="145"/>
      <c r="B897" s="87"/>
      <c r="C897" s="19"/>
      <c r="D897" s="106"/>
      <c r="E897" s="87"/>
    </row>
    <row r="898" spans="1:5" ht="14.25">
      <c r="A898" s="145"/>
      <c r="B898" s="87"/>
      <c r="C898" s="19"/>
      <c r="D898" s="106"/>
      <c r="E898" s="87"/>
    </row>
    <row r="899" spans="1:5" ht="14.25">
      <c r="A899" s="145"/>
      <c r="B899" s="87"/>
      <c r="C899" s="19"/>
      <c r="D899" s="106"/>
      <c r="E899" s="87"/>
    </row>
    <row r="900" spans="1:5" ht="14.25">
      <c r="A900" s="145"/>
      <c r="B900" s="87"/>
      <c r="C900" s="19"/>
      <c r="D900" s="106"/>
      <c r="E900" s="87"/>
    </row>
    <row r="901" spans="1:5" ht="14.25">
      <c r="A901" s="145"/>
      <c r="B901" s="87"/>
      <c r="C901" s="19"/>
      <c r="D901" s="106"/>
      <c r="E901" s="87"/>
    </row>
    <row r="902" spans="1:5" ht="14.25">
      <c r="A902" s="145"/>
      <c r="B902" s="87"/>
      <c r="C902" s="19"/>
      <c r="D902" s="106"/>
      <c r="E902" s="87"/>
    </row>
    <row r="903" spans="1:5" ht="14.25">
      <c r="A903" s="145"/>
      <c r="B903" s="87"/>
      <c r="C903" s="19"/>
      <c r="D903" s="106"/>
      <c r="E903" s="87"/>
    </row>
    <row r="904" spans="1:5" ht="14.25">
      <c r="A904" s="145"/>
      <c r="B904" s="87"/>
      <c r="C904" s="19"/>
      <c r="D904" s="106"/>
      <c r="E904" s="87"/>
    </row>
    <row r="905" spans="1:5" ht="14.25">
      <c r="A905" s="145"/>
      <c r="B905" s="87"/>
      <c r="C905" s="19"/>
      <c r="D905" s="106"/>
      <c r="E905" s="87"/>
    </row>
    <row r="906" spans="1:5" ht="14.25">
      <c r="A906" s="145"/>
      <c r="B906" s="87"/>
      <c r="C906" s="19"/>
      <c r="D906" s="106"/>
      <c r="E906" s="87"/>
    </row>
    <row r="907" spans="1:5" ht="14.25">
      <c r="A907" s="145"/>
      <c r="B907" s="87"/>
      <c r="C907" s="19"/>
      <c r="D907" s="106"/>
      <c r="E907" s="87"/>
    </row>
    <row r="908" spans="1:5" ht="14.25">
      <c r="A908" s="145"/>
      <c r="B908" s="87"/>
      <c r="C908" s="19"/>
      <c r="D908" s="106"/>
      <c r="E908" s="87"/>
    </row>
    <row r="909" spans="1:5" ht="14.25">
      <c r="A909" s="145"/>
      <c r="B909" s="87"/>
      <c r="C909" s="19"/>
      <c r="D909" s="106"/>
      <c r="E909" s="87"/>
    </row>
    <row r="910" spans="1:5" ht="14.25">
      <c r="A910" s="145"/>
      <c r="B910" s="87"/>
      <c r="C910" s="19"/>
      <c r="D910" s="106"/>
      <c r="E910" s="87"/>
    </row>
    <row r="911" spans="1:5" ht="14.25">
      <c r="A911" s="145"/>
      <c r="B911" s="87"/>
      <c r="C911" s="19"/>
      <c r="D911" s="106"/>
      <c r="E911" s="87"/>
    </row>
    <row r="912" spans="1:5" ht="14.25">
      <c r="A912" s="145"/>
      <c r="B912" s="87"/>
      <c r="C912" s="19"/>
      <c r="D912" s="106"/>
      <c r="E912" s="87"/>
    </row>
    <row r="913" spans="1:5" ht="14.25">
      <c r="A913" s="145"/>
      <c r="B913" s="87"/>
      <c r="C913" s="19"/>
      <c r="D913" s="106"/>
      <c r="E913" s="87"/>
    </row>
    <row r="914" spans="1:5" ht="14.25">
      <c r="A914" s="145"/>
      <c r="B914" s="87"/>
      <c r="C914" s="19"/>
      <c r="D914" s="106"/>
      <c r="E914" s="87"/>
    </row>
    <row r="915" spans="1:5" ht="14.25">
      <c r="A915" s="145"/>
      <c r="B915" s="87"/>
      <c r="C915" s="19"/>
      <c r="D915" s="106"/>
      <c r="E915" s="87"/>
    </row>
    <row r="916" spans="1:5" ht="14.25">
      <c r="A916" s="145"/>
      <c r="B916" s="87"/>
      <c r="C916" s="19"/>
      <c r="D916" s="106"/>
      <c r="E916" s="87"/>
    </row>
    <row r="917" spans="1:5" ht="14.25">
      <c r="A917" s="145"/>
      <c r="B917" s="87"/>
      <c r="C917" s="19"/>
      <c r="D917" s="106"/>
      <c r="E917" s="87"/>
    </row>
    <row r="918" spans="1:5" ht="14.25">
      <c r="A918" s="145"/>
      <c r="B918" s="87"/>
      <c r="C918" s="19"/>
      <c r="D918" s="106"/>
      <c r="E918" s="87"/>
    </row>
    <row r="919" spans="1:5" ht="14.25">
      <c r="A919" s="145"/>
      <c r="B919" s="87"/>
      <c r="C919" s="19"/>
      <c r="D919" s="106"/>
      <c r="E919" s="87"/>
    </row>
    <row r="920" spans="1:5" ht="14.25">
      <c r="A920" s="145"/>
      <c r="B920" s="87"/>
      <c r="C920" s="19"/>
      <c r="D920" s="106"/>
      <c r="E920" s="87"/>
    </row>
    <row r="921" spans="1:5" ht="14.25">
      <c r="A921" s="145"/>
      <c r="B921" s="87"/>
      <c r="C921" s="19"/>
      <c r="D921" s="106"/>
      <c r="E921" s="87"/>
    </row>
    <row r="922" spans="1:5" ht="14.25">
      <c r="A922" s="145"/>
      <c r="B922" s="87"/>
      <c r="C922" s="19"/>
      <c r="D922" s="106"/>
      <c r="E922" s="87"/>
    </row>
    <row r="923" spans="1:5" ht="14.25">
      <c r="A923" s="145"/>
      <c r="B923" s="87"/>
      <c r="C923" s="19"/>
      <c r="D923" s="106"/>
      <c r="E923" s="87"/>
    </row>
    <row r="924" spans="1:5" ht="14.25">
      <c r="A924" s="145"/>
      <c r="B924" s="87"/>
      <c r="C924" s="19"/>
      <c r="D924" s="106"/>
      <c r="E924" s="87"/>
    </row>
    <row r="925" spans="1:5" ht="14.25">
      <c r="A925" s="145"/>
      <c r="B925" s="87"/>
      <c r="C925" s="19"/>
      <c r="D925" s="106"/>
      <c r="E925" s="87"/>
    </row>
    <row r="926" spans="1:5" ht="14.25">
      <c r="A926" s="145"/>
      <c r="B926" s="87"/>
      <c r="C926" s="19"/>
      <c r="D926" s="106"/>
      <c r="E926" s="87"/>
    </row>
    <row r="927" spans="1:5" ht="14.25">
      <c r="A927" s="145"/>
      <c r="B927" s="87"/>
      <c r="C927" s="19"/>
      <c r="D927" s="106"/>
      <c r="E927" s="87"/>
    </row>
    <row r="928" spans="1:5" ht="14.25">
      <c r="A928" s="145"/>
      <c r="B928" s="87"/>
      <c r="C928" s="19"/>
      <c r="D928" s="106"/>
      <c r="E928" s="87"/>
    </row>
    <row r="929" spans="1:5" ht="14.25">
      <c r="A929" s="145"/>
      <c r="B929" s="87"/>
      <c r="C929" s="19"/>
      <c r="D929" s="106"/>
      <c r="E929" s="87"/>
    </row>
    <row r="930" spans="1:5" ht="14.25">
      <c r="A930" s="145"/>
      <c r="B930" s="87"/>
      <c r="C930" s="19"/>
      <c r="D930" s="106"/>
      <c r="E930" s="87"/>
    </row>
    <row r="931" spans="1:5" ht="14.25">
      <c r="A931" s="145"/>
      <c r="B931" s="87"/>
      <c r="C931" s="19"/>
      <c r="D931" s="106"/>
      <c r="E931" s="87"/>
    </row>
    <row r="932" spans="1:5" ht="14.25">
      <c r="A932" s="145"/>
      <c r="B932" s="87"/>
      <c r="C932" s="19"/>
      <c r="D932" s="106"/>
      <c r="E932" s="87"/>
    </row>
    <row r="933" spans="1:5" ht="14.25">
      <c r="A933" s="145"/>
      <c r="B933" s="87"/>
      <c r="C933" s="19"/>
      <c r="D933" s="106"/>
      <c r="E933" s="87"/>
    </row>
    <row r="934" spans="1:5" ht="14.25">
      <c r="A934" s="145"/>
      <c r="B934" s="87"/>
      <c r="C934" s="19"/>
      <c r="D934" s="106"/>
      <c r="E934" s="87"/>
    </row>
    <row r="935" spans="1:5" ht="14.25">
      <c r="A935" s="145"/>
      <c r="B935" s="87"/>
      <c r="C935" s="19"/>
      <c r="D935" s="106"/>
      <c r="E935" s="87"/>
    </row>
    <row r="936" spans="1:5" ht="14.25">
      <c r="A936" s="145"/>
      <c r="B936" s="87"/>
      <c r="C936" s="19"/>
      <c r="D936" s="106"/>
      <c r="E936" s="87"/>
    </row>
    <row r="937" spans="1:5" ht="14.25">
      <c r="A937" s="145"/>
      <c r="B937" s="87"/>
      <c r="C937" s="19"/>
      <c r="D937" s="106"/>
      <c r="E937" s="87"/>
    </row>
    <row r="938" spans="1:5" ht="14.25">
      <c r="A938" s="145"/>
      <c r="B938" s="87"/>
      <c r="C938" s="19"/>
      <c r="D938" s="106"/>
      <c r="E938" s="87"/>
    </row>
    <row r="939" spans="1:5" ht="14.25">
      <c r="A939" s="145"/>
      <c r="B939" s="87"/>
      <c r="C939" s="19"/>
      <c r="D939" s="106"/>
      <c r="E939" s="87"/>
    </row>
    <row r="940" spans="1:5" ht="14.25">
      <c r="A940" s="145"/>
      <c r="B940" s="87"/>
      <c r="C940" s="19"/>
      <c r="D940" s="106"/>
      <c r="E940" s="87"/>
    </row>
    <row r="941" spans="1:5" ht="14.25">
      <c r="A941" s="145"/>
      <c r="B941" s="87"/>
      <c r="C941" s="19"/>
      <c r="D941" s="106"/>
      <c r="E941" s="87"/>
    </row>
    <row r="942" spans="1:5" ht="14.25">
      <c r="A942" s="145"/>
      <c r="B942" s="87"/>
      <c r="C942" s="19"/>
      <c r="D942" s="106"/>
      <c r="E942" s="87"/>
    </row>
    <row r="943" spans="1:5" ht="14.25">
      <c r="A943" s="145"/>
      <c r="B943" s="87"/>
      <c r="C943" s="19"/>
      <c r="D943" s="106"/>
      <c r="E943" s="87"/>
    </row>
    <row r="944" spans="1:5" ht="14.25">
      <c r="A944" s="145"/>
      <c r="B944" s="87"/>
      <c r="C944" s="19"/>
      <c r="D944" s="106"/>
      <c r="E944" s="87"/>
    </row>
    <row r="945" spans="1:5" ht="14.25">
      <c r="A945" s="145"/>
      <c r="B945" s="87"/>
      <c r="C945" s="19"/>
      <c r="D945" s="106"/>
      <c r="E945" s="87"/>
    </row>
    <row r="946" spans="1:5" ht="14.25">
      <c r="A946" s="145"/>
      <c r="B946" s="87"/>
      <c r="C946" s="19"/>
      <c r="D946" s="106"/>
      <c r="E946" s="87"/>
    </row>
    <row r="947" spans="1:5" ht="14.25">
      <c r="A947" s="145"/>
      <c r="B947" s="87"/>
      <c r="C947" s="19"/>
      <c r="D947" s="106"/>
      <c r="E947" s="87"/>
    </row>
    <row r="948" spans="1:5" ht="14.25">
      <c r="A948" s="145"/>
      <c r="B948" s="87"/>
      <c r="C948" s="19"/>
      <c r="D948" s="106"/>
      <c r="E948" s="87"/>
    </row>
    <row r="949" spans="1:5" ht="14.25">
      <c r="A949" s="145"/>
      <c r="B949" s="87"/>
      <c r="C949" s="19"/>
      <c r="D949" s="106"/>
      <c r="E949" s="87"/>
    </row>
    <row r="950" spans="1:5" ht="14.25">
      <c r="A950" s="145"/>
      <c r="B950" s="87"/>
      <c r="C950" s="19"/>
      <c r="D950" s="106"/>
      <c r="E950" s="87"/>
    </row>
    <row r="951" spans="1:5" ht="14.25">
      <c r="A951" s="145"/>
      <c r="B951" s="87"/>
      <c r="C951" s="19"/>
      <c r="D951" s="106"/>
      <c r="E951" s="87"/>
    </row>
    <row r="952" spans="1:5" ht="14.25">
      <c r="A952" s="145"/>
      <c r="B952" s="87"/>
      <c r="C952" s="19"/>
      <c r="D952" s="106"/>
      <c r="E952" s="87"/>
    </row>
    <row r="953" spans="1:5" ht="14.25">
      <c r="A953" s="145"/>
      <c r="B953" s="87"/>
      <c r="C953" s="19"/>
      <c r="D953" s="106"/>
      <c r="E953" s="87"/>
    </row>
    <row r="954" spans="1:5" ht="14.25">
      <c r="A954" s="145"/>
      <c r="B954" s="87"/>
      <c r="C954" s="19"/>
      <c r="D954" s="106"/>
      <c r="E954" s="87"/>
    </row>
    <row r="955" spans="1:5" ht="14.25">
      <c r="A955" s="145"/>
      <c r="B955" s="87"/>
      <c r="C955" s="19"/>
      <c r="D955" s="106"/>
      <c r="E955" s="87"/>
    </row>
    <row r="956" spans="1:5" ht="14.25">
      <c r="A956" s="145"/>
      <c r="B956" s="87"/>
      <c r="C956" s="19"/>
      <c r="D956" s="106"/>
      <c r="E956" s="87"/>
    </row>
    <row r="957" spans="1:5" ht="14.25">
      <c r="A957" s="145"/>
      <c r="B957" s="87"/>
      <c r="C957" s="19"/>
      <c r="D957" s="106"/>
      <c r="E957" s="87"/>
    </row>
    <row r="958" spans="1:5" ht="14.25">
      <c r="A958" s="145"/>
      <c r="B958" s="87"/>
      <c r="C958" s="19"/>
      <c r="D958" s="106"/>
      <c r="E958" s="87"/>
    </row>
    <row r="959" spans="1:5" ht="14.25">
      <c r="A959" s="145"/>
      <c r="B959" s="87"/>
      <c r="C959" s="19"/>
      <c r="D959" s="106"/>
      <c r="E959" s="87"/>
    </row>
    <row r="960" spans="1:5" ht="14.25">
      <c r="A960" s="145"/>
      <c r="B960" s="87"/>
      <c r="C960" s="19"/>
      <c r="D960" s="106"/>
      <c r="E960" s="87"/>
    </row>
    <row r="961" spans="1:5" ht="14.25">
      <c r="A961" s="145"/>
      <c r="B961" s="87"/>
      <c r="C961" s="19"/>
      <c r="D961" s="106"/>
      <c r="E961" s="87"/>
    </row>
    <row r="962" spans="1:5" ht="14.25">
      <c r="A962" s="145"/>
      <c r="B962" s="87"/>
      <c r="C962" s="19"/>
      <c r="D962" s="106"/>
      <c r="E962" s="87"/>
    </row>
    <row r="963" spans="1:5" ht="14.25">
      <c r="A963" s="145"/>
      <c r="B963" s="87"/>
      <c r="C963" s="19"/>
      <c r="D963" s="106"/>
      <c r="E963" s="87"/>
    </row>
    <row r="964" spans="1:5" ht="14.25">
      <c r="A964" s="145"/>
      <c r="B964" s="87"/>
      <c r="C964" s="19"/>
      <c r="D964" s="106"/>
      <c r="E964" s="87"/>
    </row>
    <row r="965" spans="1:5" ht="14.25">
      <c r="A965" s="145"/>
      <c r="B965" s="87"/>
      <c r="C965" s="19"/>
      <c r="D965" s="106"/>
      <c r="E965" s="87"/>
    </row>
    <row r="966" spans="1:5" ht="14.25">
      <c r="A966" s="145"/>
      <c r="B966" s="87"/>
      <c r="C966" s="19"/>
      <c r="D966" s="106"/>
      <c r="E966" s="87"/>
    </row>
    <row r="967" spans="1:5" ht="14.25">
      <c r="A967" s="145"/>
      <c r="B967" s="87"/>
      <c r="C967" s="19"/>
      <c r="D967" s="106"/>
      <c r="E967" s="87"/>
    </row>
    <row r="968" spans="1:5" ht="14.25">
      <c r="A968" s="145"/>
      <c r="B968" s="87"/>
      <c r="C968" s="19"/>
      <c r="D968" s="106"/>
      <c r="E968" s="87"/>
    </row>
    <row r="969" spans="1:5" ht="14.25">
      <c r="A969" s="145"/>
      <c r="B969" s="87"/>
      <c r="C969" s="19"/>
      <c r="D969" s="106"/>
      <c r="E969" s="87"/>
    </row>
    <row r="970" spans="1:5" ht="14.25">
      <c r="A970" s="145"/>
      <c r="B970" s="87"/>
      <c r="C970" s="19"/>
      <c r="D970" s="106"/>
      <c r="E970" s="87"/>
    </row>
    <row r="971" spans="1:5" ht="14.25">
      <c r="A971" s="145"/>
      <c r="B971" s="87"/>
      <c r="C971" s="19"/>
      <c r="D971" s="106"/>
      <c r="E971" s="87"/>
    </row>
    <row r="972" spans="1:5" ht="14.25">
      <c r="A972" s="145"/>
      <c r="B972" s="87"/>
      <c r="C972" s="19"/>
      <c r="D972" s="106"/>
      <c r="E972" s="87"/>
    </row>
    <row r="973" spans="1:5" ht="14.25">
      <c r="A973" s="145"/>
      <c r="B973" s="87"/>
      <c r="C973" s="19"/>
      <c r="D973" s="106"/>
      <c r="E973" s="87"/>
    </row>
    <row r="974" spans="1:5" ht="14.25">
      <c r="A974" s="145"/>
      <c r="B974" s="87"/>
      <c r="C974" s="19"/>
      <c r="D974" s="106"/>
      <c r="E974" s="87"/>
    </row>
    <row r="975" spans="1:5" ht="14.25">
      <c r="A975" s="145"/>
      <c r="B975" s="87"/>
      <c r="C975" s="19"/>
      <c r="D975" s="106"/>
      <c r="E975" s="87"/>
    </row>
    <row r="976" spans="1:5" ht="14.25">
      <c r="A976" s="145"/>
      <c r="B976" s="87"/>
      <c r="C976" s="19"/>
      <c r="D976" s="106"/>
      <c r="E976" s="87"/>
    </row>
    <row r="977" spans="1:5" ht="14.25">
      <c r="A977" s="145"/>
      <c r="B977" s="87"/>
      <c r="C977" s="19"/>
      <c r="D977" s="106"/>
      <c r="E977" s="87"/>
    </row>
    <row r="978" spans="1:5" ht="14.25">
      <c r="A978" s="145"/>
      <c r="B978" s="87"/>
      <c r="C978" s="19"/>
      <c r="D978" s="106"/>
      <c r="E978" s="87"/>
    </row>
    <row r="979" spans="1:5" ht="14.25">
      <c r="A979" s="145"/>
      <c r="B979" s="87"/>
      <c r="C979" s="19"/>
      <c r="D979" s="106"/>
      <c r="E979" s="87"/>
    </row>
    <row r="980" spans="1:5" ht="14.25">
      <c r="A980" s="145"/>
      <c r="B980" s="87"/>
      <c r="C980" s="19"/>
      <c r="D980" s="106"/>
      <c r="E980" s="87"/>
    </row>
    <row r="981" spans="1:5" ht="14.25">
      <c r="A981" s="145"/>
      <c r="B981" s="87"/>
      <c r="C981" s="19"/>
      <c r="D981" s="106"/>
      <c r="E981" s="87"/>
    </row>
    <row r="982" spans="1:5" ht="14.25">
      <c r="A982" s="145"/>
      <c r="B982" s="87"/>
      <c r="C982" s="19"/>
      <c r="D982" s="106"/>
      <c r="E982" s="87"/>
    </row>
    <row r="983" spans="1:5" ht="14.25">
      <c r="A983" s="145"/>
      <c r="B983" s="87"/>
      <c r="C983" s="19"/>
      <c r="D983" s="106"/>
      <c r="E983" s="87"/>
    </row>
    <row r="984" spans="1:5" ht="14.25">
      <c r="A984" s="145"/>
      <c r="B984" s="87"/>
      <c r="C984" s="19"/>
      <c r="D984" s="106"/>
      <c r="E984" s="87"/>
    </row>
    <row r="985" spans="1:5" ht="14.25">
      <c r="A985" s="145"/>
      <c r="B985" s="87"/>
      <c r="C985" s="19"/>
      <c r="D985" s="106"/>
      <c r="E985" s="87"/>
    </row>
    <row r="986" spans="1:5" ht="14.25">
      <c r="A986" s="145"/>
      <c r="B986" s="87"/>
      <c r="C986" s="19"/>
      <c r="D986" s="106"/>
      <c r="E986" s="87"/>
    </row>
    <row r="987" spans="1:5" ht="14.25">
      <c r="A987" s="145"/>
      <c r="B987" s="87"/>
      <c r="C987" s="19"/>
      <c r="D987" s="106"/>
      <c r="E987" s="87"/>
    </row>
    <row r="988" spans="1:5" ht="14.25">
      <c r="A988" s="145"/>
      <c r="B988" s="87"/>
      <c r="C988" s="19"/>
      <c r="D988" s="106"/>
      <c r="E988" s="87"/>
    </row>
    <row r="989" spans="1:5" ht="14.25">
      <c r="A989" s="145"/>
      <c r="B989" s="87"/>
      <c r="C989" s="19"/>
      <c r="D989" s="106"/>
      <c r="E989" s="87"/>
    </row>
    <row r="990" spans="1:5" ht="14.25">
      <c r="A990" s="145"/>
      <c r="B990" s="87"/>
      <c r="C990" s="19"/>
      <c r="D990" s="106"/>
      <c r="E990" s="87"/>
    </row>
    <row r="991" spans="1:5" ht="14.25">
      <c r="A991" s="145"/>
      <c r="B991" s="87"/>
      <c r="C991" s="19"/>
      <c r="D991" s="106"/>
      <c r="E991" s="87"/>
    </row>
    <row r="992" spans="1:5" ht="14.25">
      <c r="A992" s="145"/>
      <c r="B992" s="87"/>
      <c r="C992" s="19"/>
      <c r="D992" s="106"/>
      <c r="E992" s="87"/>
    </row>
    <row r="993" spans="1:5" ht="14.25">
      <c r="A993" s="145"/>
      <c r="B993" s="87"/>
      <c r="C993" s="19"/>
      <c r="D993" s="106"/>
      <c r="E993" s="87"/>
    </row>
    <row r="994" spans="1:5" ht="14.25">
      <c r="A994" s="145"/>
      <c r="B994" s="87"/>
      <c r="C994" s="19"/>
      <c r="D994" s="106"/>
      <c r="E994" s="87"/>
    </row>
    <row r="995" spans="1:5" ht="14.25">
      <c r="A995" s="145"/>
      <c r="B995" s="87"/>
      <c r="C995" s="19"/>
      <c r="D995" s="106"/>
      <c r="E995" s="87"/>
    </row>
    <row r="996" spans="1:5" ht="14.25">
      <c r="A996" s="145"/>
      <c r="B996" s="87"/>
      <c r="C996" s="19"/>
      <c r="D996" s="106"/>
      <c r="E996" s="87"/>
    </row>
    <row r="997" spans="1:5" ht="14.25">
      <c r="A997" s="145"/>
      <c r="B997" s="87"/>
      <c r="C997" s="19"/>
      <c r="D997" s="106"/>
      <c r="E997" s="87"/>
    </row>
    <row r="998" spans="1:5" ht="14.25">
      <c r="A998" s="145"/>
      <c r="B998" s="87"/>
      <c r="C998" s="19"/>
      <c r="D998" s="106"/>
      <c r="E998" s="87"/>
    </row>
    <row r="999" spans="1:5" ht="14.25">
      <c r="A999" s="145"/>
      <c r="B999" s="87"/>
      <c r="C999" s="19"/>
      <c r="D999" s="106"/>
      <c r="E999" s="87"/>
    </row>
    <row r="1000" spans="1:5" ht="14.25">
      <c r="A1000" s="145"/>
      <c r="B1000" s="87"/>
      <c r="C1000" s="19"/>
      <c r="D1000" s="106"/>
      <c r="E1000" s="87"/>
    </row>
    <row r="1001" spans="1:5" ht="14.25">
      <c r="A1001" s="145"/>
      <c r="B1001" s="87"/>
      <c r="C1001" s="19"/>
      <c r="D1001" s="106"/>
      <c r="E1001" s="87"/>
    </row>
    <row r="1002" spans="1:5" ht="14.25">
      <c r="A1002" s="145"/>
      <c r="B1002" s="87"/>
      <c r="C1002" s="19"/>
      <c r="D1002" s="106"/>
      <c r="E1002" s="87"/>
    </row>
    <row r="1003" spans="1:5" ht="14.25">
      <c r="A1003" s="145"/>
      <c r="B1003" s="87"/>
      <c r="C1003" s="19"/>
      <c r="D1003" s="106"/>
      <c r="E1003" s="87"/>
    </row>
    <row r="1004" spans="1:5" ht="14.25">
      <c r="A1004" s="145"/>
      <c r="B1004" s="87"/>
      <c r="C1004" s="19"/>
      <c r="D1004" s="106"/>
      <c r="E1004" s="87"/>
    </row>
    <row r="1005" spans="1:5" ht="14.25">
      <c r="A1005" s="145"/>
      <c r="B1005" s="87"/>
      <c r="C1005" s="19"/>
      <c r="D1005" s="106"/>
      <c r="E1005" s="87"/>
    </row>
    <row r="1006" spans="1:5" ht="14.25">
      <c r="A1006" s="145"/>
      <c r="B1006" s="87"/>
      <c r="C1006" s="19"/>
      <c r="D1006" s="106"/>
      <c r="E1006" s="87"/>
    </row>
    <row r="1007" spans="1:5" ht="14.25">
      <c r="A1007" s="145"/>
      <c r="B1007" s="87"/>
      <c r="C1007" s="19"/>
      <c r="D1007" s="106"/>
      <c r="E1007" s="87"/>
    </row>
    <row r="1008" spans="1:5" ht="14.25">
      <c r="A1008" s="145"/>
      <c r="B1008" s="87"/>
      <c r="C1008" s="19"/>
      <c r="D1008" s="106"/>
      <c r="E1008" s="87"/>
    </row>
    <row r="1009" spans="1:5" ht="14.25">
      <c r="A1009" s="145"/>
      <c r="B1009" s="87"/>
      <c r="C1009" s="19"/>
      <c r="D1009" s="106"/>
      <c r="E1009" s="87"/>
    </row>
    <row r="1010" spans="1:5" ht="14.25">
      <c r="A1010" s="145"/>
      <c r="B1010" s="87"/>
      <c r="C1010" s="19"/>
      <c r="D1010" s="106"/>
      <c r="E1010" s="87"/>
    </row>
    <row r="1011" spans="1:5" ht="14.25">
      <c r="A1011" s="145"/>
      <c r="B1011" s="87"/>
      <c r="C1011" s="19"/>
      <c r="D1011" s="106"/>
      <c r="E1011" s="87"/>
    </row>
    <row r="1012" spans="1:5" ht="14.25">
      <c r="A1012" s="145"/>
      <c r="B1012" s="87"/>
      <c r="C1012" s="19"/>
      <c r="D1012" s="106"/>
      <c r="E1012" s="87"/>
    </row>
    <row r="1013" spans="1:5" ht="14.25">
      <c r="A1013" s="145"/>
      <c r="B1013" s="87"/>
      <c r="C1013" s="19"/>
      <c r="D1013" s="106"/>
      <c r="E1013" s="87"/>
    </row>
    <row r="1014" spans="1:5" ht="14.25">
      <c r="A1014" s="145"/>
      <c r="B1014" s="87"/>
      <c r="C1014" s="19"/>
      <c r="D1014" s="106"/>
      <c r="E1014" s="87"/>
    </row>
    <row r="1015" spans="1:5" ht="14.25">
      <c r="A1015" s="145"/>
      <c r="B1015" s="87"/>
      <c r="C1015" s="19"/>
      <c r="D1015" s="106"/>
      <c r="E1015" s="87"/>
    </row>
    <row r="1016" spans="1:5" ht="14.25">
      <c r="A1016" s="145"/>
      <c r="B1016" s="87"/>
      <c r="C1016" s="19"/>
      <c r="D1016" s="106"/>
      <c r="E1016" s="87"/>
    </row>
    <row r="1017" spans="1:5" ht="14.25">
      <c r="A1017" s="145"/>
      <c r="B1017" s="87"/>
      <c r="C1017" s="19"/>
      <c r="D1017" s="106"/>
      <c r="E1017" s="87"/>
    </row>
    <row r="1018" spans="1:5" ht="14.25">
      <c r="A1018" s="145"/>
      <c r="B1018" s="87"/>
      <c r="C1018" s="19"/>
      <c r="D1018" s="106"/>
      <c r="E1018" s="87"/>
    </row>
    <row r="1019" spans="1:5" ht="14.25">
      <c r="A1019" s="145"/>
      <c r="B1019" s="87"/>
      <c r="C1019" s="19"/>
      <c r="D1019" s="106"/>
      <c r="E1019" s="87"/>
    </row>
    <row r="1020" spans="1:5" ht="14.25">
      <c r="A1020" s="145"/>
      <c r="B1020" s="87"/>
      <c r="C1020" s="19"/>
      <c r="D1020" s="106"/>
      <c r="E1020" s="87"/>
    </row>
    <row r="1021" spans="1:5" ht="14.25">
      <c r="A1021" s="145"/>
      <c r="B1021" s="87"/>
      <c r="C1021" s="19"/>
      <c r="D1021" s="106"/>
      <c r="E1021" s="87"/>
    </row>
    <row r="1022" spans="1:5" ht="14.25">
      <c r="A1022" s="145"/>
      <c r="B1022" s="87"/>
      <c r="C1022" s="19"/>
      <c r="D1022" s="106"/>
      <c r="E1022" s="87"/>
    </row>
    <row r="1023" spans="1:5" ht="14.25">
      <c r="A1023" s="145"/>
      <c r="B1023" s="87"/>
      <c r="C1023" s="19"/>
      <c r="D1023" s="106"/>
      <c r="E1023" s="87"/>
    </row>
    <row r="1024" spans="1:5" ht="14.25">
      <c r="A1024" s="145"/>
      <c r="B1024" s="87"/>
      <c r="C1024" s="19"/>
      <c r="D1024" s="106"/>
      <c r="E1024" s="87"/>
    </row>
    <row r="1025" spans="1:5" ht="14.25">
      <c r="A1025" s="145"/>
      <c r="B1025" s="87"/>
      <c r="C1025" s="19"/>
      <c r="D1025" s="106"/>
      <c r="E1025" s="87"/>
    </row>
    <row r="1026" spans="1:5" ht="14.25">
      <c r="A1026" s="145"/>
      <c r="B1026" s="87"/>
      <c r="C1026" s="19"/>
      <c r="D1026" s="106"/>
      <c r="E1026" s="87"/>
    </row>
    <row r="1027" spans="1:5" ht="14.25">
      <c r="A1027" s="145"/>
      <c r="B1027" s="87"/>
      <c r="C1027" s="19"/>
      <c r="D1027" s="106"/>
      <c r="E1027" s="87"/>
    </row>
    <row r="1028" spans="1:5" ht="14.25">
      <c r="A1028" s="145"/>
      <c r="B1028" s="87"/>
      <c r="C1028" s="19"/>
      <c r="D1028" s="106"/>
      <c r="E1028" s="87"/>
    </row>
    <row r="1029" spans="1:5" ht="14.25">
      <c r="A1029" s="145"/>
      <c r="B1029" s="87"/>
      <c r="C1029" s="19"/>
      <c r="D1029" s="106"/>
      <c r="E1029" s="87"/>
    </row>
    <row r="1030" spans="1:5" ht="14.25">
      <c r="A1030" s="145"/>
      <c r="B1030" s="87"/>
      <c r="C1030" s="19"/>
      <c r="D1030" s="106"/>
      <c r="E1030" s="87"/>
    </row>
    <row r="1031" spans="1:5" ht="14.25">
      <c r="A1031" s="145"/>
      <c r="B1031" s="87"/>
      <c r="C1031" s="19"/>
      <c r="D1031" s="106"/>
      <c r="E1031" s="87"/>
    </row>
    <row r="1032" spans="1:5" ht="14.25">
      <c r="A1032" s="145"/>
      <c r="B1032" s="87"/>
      <c r="C1032" s="19"/>
      <c r="D1032" s="106"/>
      <c r="E1032" s="87"/>
    </row>
    <row r="1033" spans="1:5" ht="14.25">
      <c r="A1033" s="145"/>
      <c r="B1033" s="87"/>
      <c r="C1033" s="19"/>
      <c r="D1033" s="106"/>
      <c r="E1033" s="87"/>
    </row>
    <row r="1034" spans="1:5" ht="14.25">
      <c r="A1034" s="145"/>
      <c r="B1034" s="87"/>
      <c r="C1034" s="19"/>
      <c r="D1034" s="106"/>
      <c r="E1034" s="87"/>
    </row>
    <row r="1035" spans="1:5" ht="14.25">
      <c r="A1035" s="145"/>
      <c r="B1035" s="87"/>
      <c r="C1035" s="19"/>
      <c r="D1035" s="106"/>
      <c r="E1035" s="87"/>
    </row>
    <row r="1036" spans="1:5" ht="14.25">
      <c r="A1036" s="145"/>
      <c r="B1036" s="87"/>
      <c r="C1036" s="19"/>
      <c r="D1036" s="106"/>
      <c r="E1036" s="87"/>
    </row>
    <row r="1037" spans="1:5" ht="14.25">
      <c r="A1037" s="145"/>
      <c r="B1037" s="87"/>
      <c r="C1037" s="19"/>
      <c r="D1037" s="106"/>
      <c r="E1037" s="87"/>
    </row>
    <row r="1038" spans="1:5" ht="14.25">
      <c r="A1038" s="145"/>
      <c r="B1038" s="87"/>
      <c r="C1038" s="19"/>
      <c r="D1038" s="106"/>
      <c r="E1038" s="87"/>
    </row>
    <row r="1039" spans="1:5" ht="14.25">
      <c r="A1039" s="145"/>
      <c r="B1039" s="87"/>
      <c r="C1039" s="19"/>
      <c r="D1039" s="106"/>
      <c r="E1039" s="87"/>
    </row>
    <row r="1040" spans="1:5" ht="14.25">
      <c r="A1040" s="145"/>
      <c r="B1040" s="87"/>
      <c r="C1040" s="19"/>
      <c r="D1040" s="106"/>
      <c r="E1040" s="87"/>
    </row>
    <row r="1041" spans="1:5" ht="14.25">
      <c r="A1041" s="145"/>
      <c r="B1041" s="87"/>
      <c r="C1041" s="19"/>
      <c r="D1041" s="106"/>
      <c r="E1041" s="87"/>
    </row>
    <row r="1042" spans="1:5" ht="14.25">
      <c r="A1042" s="145"/>
      <c r="B1042" s="87"/>
      <c r="C1042" s="19"/>
      <c r="D1042" s="106"/>
      <c r="E1042" s="87"/>
    </row>
    <row r="1043" spans="1:5" ht="14.25">
      <c r="A1043" s="145"/>
      <c r="B1043" s="87"/>
      <c r="C1043" s="19"/>
      <c r="D1043" s="106"/>
      <c r="E1043" s="87"/>
    </row>
    <row r="1044" spans="1:5" ht="14.25">
      <c r="A1044" s="145"/>
      <c r="B1044" s="87"/>
      <c r="C1044" s="19"/>
      <c r="D1044" s="106"/>
      <c r="E1044" s="87"/>
    </row>
    <row r="1045" spans="1:5" ht="14.25">
      <c r="A1045" s="145"/>
      <c r="B1045" s="87"/>
      <c r="C1045" s="19"/>
      <c r="D1045" s="106"/>
      <c r="E1045" s="87"/>
    </row>
    <row r="1046" spans="1:5" ht="14.25">
      <c r="A1046" s="145"/>
      <c r="B1046" s="87"/>
      <c r="C1046" s="19"/>
      <c r="D1046" s="106"/>
      <c r="E1046" s="87"/>
    </row>
    <row r="1047" spans="1:5" ht="14.25">
      <c r="A1047" s="145"/>
      <c r="B1047" s="87"/>
      <c r="C1047" s="19"/>
      <c r="D1047" s="106"/>
      <c r="E1047" s="87"/>
    </row>
    <row r="1048" spans="1:5" ht="14.25">
      <c r="A1048" s="145"/>
      <c r="B1048" s="87"/>
      <c r="C1048" s="19"/>
      <c r="D1048" s="106"/>
      <c r="E1048" s="87"/>
    </row>
    <row r="1049" spans="1:5" ht="14.25">
      <c r="A1049" s="145"/>
      <c r="B1049" s="87"/>
      <c r="C1049" s="19"/>
      <c r="D1049" s="106"/>
      <c r="E1049" s="87"/>
    </row>
    <row r="1050" spans="1:5" ht="14.25">
      <c r="A1050" s="145"/>
      <c r="B1050" s="87"/>
      <c r="C1050" s="19"/>
      <c r="D1050" s="106"/>
      <c r="E1050" s="87"/>
    </row>
    <row r="1051" spans="1:5" ht="14.25">
      <c r="A1051" s="145"/>
      <c r="B1051" s="87"/>
      <c r="C1051" s="19"/>
      <c r="D1051" s="106"/>
      <c r="E1051" s="87"/>
    </row>
    <row r="1052" spans="1:5" ht="14.25">
      <c r="A1052" s="145"/>
      <c r="B1052" s="87"/>
      <c r="C1052" s="19"/>
      <c r="D1052" s="106"/>
      <c r="E1052" s="87"/>
    </row>
    <row r="1053" spans="1:5" ht="14.25">
      <c r="A1053" s="145"/>
      <c r="B1053" s="87"/>
      <c r="C1053" s="19"/>
      <c r="D1053" s="106"/>
      <c r="E1053" s="87"/>
    </row>
    <row r="1054" spans="1:5" ht="14.25">
      <c r="A1054" s="145"/>
      <c r="B1054" s="87"/>
      <c r="C1054" s="19"/>
      <c r="D1054" s="106"/>
      <c r="E1054" s="87"/>
    </row>
    <row r="1055" spans="1:5" ht="14.25">
      <c r="A1055" s="145"/>
      <c r="B1055" s="87"/>
      <c r="C1055" s="19"/>
      <c r="D1055" s="106"/>
      <c r="E1055" s="87"/>
    </row>
    <row r="1056" spans="1:5" ht="14.25">
      <c r="A1056" s="145"/>
      <c r="B1056" s="87"/>
      <c r="C1056" s="19"/>
      <c r="D1056" s="106"/>
      <c r="E1056" s="87"/>
    </row>
    <row r="1057" spans="1:5" ht="14.25">
      <c r="A1057" s="145"/>
      <c r="B1057" s="87"/>
      <c r="C1057" s="19"/>
      <c r="D1057" s="106"/>
      <c r="E1057" s="87"/>
    </row>
    <row r="1058" spans="1:5" ht="14.25">
      <c r="A1058" s="145"/>
      <c r="B1058" s="87"/>
      <c r="C1058" s="19"/>
      <c r="D1058" s="106"/>
      <c r="E1058" s="87"/>
    </row>
    <row r="1059" spans="1:5" ht="14.25">
      <c r="A1059" s="145"/>
      <c r="B1059" s="87"/>
      <c r="C1059" s="19"/>
      <c r="D1059" s="106"/>
      <c r="E1059" s="87"/>
    </row>
    <row r="1060" spans="1:5" ht="14.25">
      <c r="A1060" s="145"/>
      <c r="B1060" s="87"/>
      <c r="C1060" s="19"/>
      <c r="D1060" s="106"/>
      <c r="E1060" s="87"/>
    </row>
    <row r="1061" spans="1:5" ht="14.25">
      <c r="A1061" s="145"/>
      <c r="B1061" s="87"/>
      <c r="C1061" s="19"/>
      <c r="D1061" s="106"/>
      <c r="E1061" s="87"/>
    </row>
    <row r="1062" spans="1:5" ht="14.25">
      <c r="A1062" s="145"/>
      <c r="B1062" s="87"/>
      <c r="C1062" s="19"/>
      <c r="D1062" s="106"/>
      <c r="E1062" s="87"/>
    </row>
    <row r="1063" spans="1:5" ht="14.25">
      <c r="A1063" s="145"/>
      <c r="B1063" s="87"/>
      <c r="C1063" s="19"/>
      <c r="D1063" s="106"/>
      <c r="E1063" s="87"/>
    </row>
    <row r="1064" spans="1:5" ht="14.25">
      <c r="A1064" s="145"/>
      <c r="B1064" s="87"/>
      <c r="C1064" s="19"/>
      <c r="D1064" s="106"/>
      <c r="E1064" s="87"/>
    </row>
    <row r="1065" spans="1:5" ht="14.25">
      <c r="A1065" s="145"/>
      <c r="B1065" s="87"/>
      <c r="C1065" s="19"/>
      <c r="D1065" s="106"/>
      <c r="E1065" s="87"/>
    </row>
    <row r="1066" spans="1:5" ht="14.25">
      <c r="A1066" s="145"/>
      <c r="B1066" s="87"/>
      <c r="C1066" s="19"/>
      <c r="D1066" s="106"/>
      <c r="E1066" s="87"/>
    </row>
    <row r="1067" spans="1:5" ht="14.25">
      <c r="A1067" s="145"/>
      <c r="B1067" s="87"/>
      <c r="C1067" s="19"/>
      <c r="D1067" s="106"/>
      <c r="E1067" s="87"/>
    </row>
    <row r="1068" spans="1:5" ht="14.25">
      <c r="A1068" s="145"/>
      <c r="B1068" s="87"/>
      <c r="C1068" s="19"/>
      <c r="D1068" s="106"/>
      <c r="E1068" s="87"/>
    </row>
    <row r="1069" spans="1:5" ht="14.25">
      <c r="A1069" s="145"/>
      <c r="B1069" s="87"/>
      <c r="C1069" s="19"/>
      <c r="D1069" s="106"/>
      <c r="E1069" s="87"/>
    </row>
    <row r="1070" spans="1:5" ht="14.25">
      <c r="A1070" s="145"/>
      <c r="B1070" s="87"/>
      <c r="C1070" s="19"/>
      <c r="D1070" s="106"/>
      <c r="E1070" s="87"/>
    </row>
    <row r="1071" spans="1:5" ht="14.25">
      <c r="A1071" s="145"/>
      <c r="B1071" s="87"/>
      <c r="C1071" s="19"/>
      <c r="D1071" s="106"/>
      <c r="E1071" s="87"/>
    </row>
    <row r="1072" spans="1:5" ht="14.25">
      <c r="A1072" s="145"/>
      <c r="B1072" s="87"/>
      <c r="C1072" s="19"/>
      <c r="D1072" s="106"/>
      <c r="E1072" s="87"/>
    </row>
    <row r="1073" spans="1:5" ht="14.25">
      <c r="A1073" s="145"/>
      <c r="B1073" s="87"/>
      <c r="C1073" s="19"/>
      <c r="D1073" s="106"/>
      <c r="E1073" s="87"/>
    </row>
    <row r="1074" spans="1:5" ht="14.25">
      <c r="A1074" s="145"/>
      <c r="B1074" s="87"/>
      <c r="C1074" s="19"/>
      <c r="D1074" s="106"/>
      <c r="E1074" s="87"/>
    </row>
    <row r="1075" spans="1:5" ht="14.25">
      <c r="A1075" s="145"/>
      <c r="B1075" s="87"/>
      <c r="C1075" s="19"/>
      <c r="D1075" s="106"/>
      <c r="E1075" s="87"/>
    </row>
    <row r="1076" spans="1:5" ht="14.25">
      <c r="A1076" s="145"/>
      <c r="B1076" s="87"/>
      <c r="C1076" s="19"/>
      <c r="D1076" s="106"/>
      <c r="E1076" s="87"/>
    </row>
    <row r="1077" spans="1:5" ht="14.25">
      <c r="A1077" s="145"/>
      <c r="B1077" s="87"/>
      <c r="C1077" s="19"/>
      <c r="D1077" s="106"/>
      <c r="E1077" s="87"/>
    </row>
    <row r="1078" spans="1:5" ht="14.25">
      <c r="A1078" s="145"/>
      <c r="B1078" s="87"/>
      <c r="C1078" s="19"/>
      <c r="D1078" s="106"/>
      <c r="E1078" s="87"/>
    </row>
    <row r="1079" spans="1:5" ht="14.25">
      <c r="A1079" s="145"/>
      <c r="B1079" s="87"/>
      <c r="C1079" s="19"/>
      <c r="D1079" s="106"/>
      <c r="E1079" s="87"/>
    </row>
    <row r="1080" spans="1:5" ht="14.25">
      <c r="A1080" s="145"/>
      <c r="B1080" s="87"/>
      <c r="C1080" s="19"/>
      <c r="D1080" s="106"/>
      <c r="E1080" s="87"/>
    </row>
    <row r="1081" spans="1:5" ht="14.25">
      <c r="A1081" s="145"/>
      <c r="B1081" s="87"/>
      <c r="C1081" s="19"/>
      <c r="D1081" s="106"/>
      <c r="E1081" s="87"/>
    </row>
    <row r="1082" spans="1:5" ht="14.25">
      <c r="A1082" s="145"/>
      <c r="B1082" s="87"/>
      <c r="C1082" s="19"/>
      <c r="D1082" s="106"/>
      <c r="E1082" s="87"/>
    </row>
    <row r="1083" spans="1:5" ht="14.25">
      <c r="A1083" s="145"/>
      <c r="B1083" s="87"/>
      <c r="C1083" s="19"/>
      <c r="D1083" s="106"/>
      <c r="E1083" s="87"/>
    </row>
    <row r="1084" spans="1:5" ht="14.25">
      <c r="A1084" s="145"/>
      <c r="B1084" s="87"/>
      <c r="C1084" s="19"/>
      <c r="D1084" s="106"/>
      <c r="E1084" s="87"/>
    </row>
    <row r="1085" spans="1:5" ht="14.25">
      <c r="A1085" s="145"/>
      <c r="B1085" s="87"/>
      <c r="C1085" s="19"/>
      <c r="D1085" s="106"/>
      <c r="E1085" s="87"/>
    </row>
    <row r="1086" spans="1:5" ht="14.25">
      <c r="A1086" s="145"/>
      <c r="B1086" s="87"/>
      <c r="C1086" s="19"/>
      <c r="D1086" s="106"/>
      <c r="E1086" s="87"/>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137"/>
  <sheetViews>
    <sheetView topLeftCell="A219" workbookViewId="0"/>
  </sheetViews>
  <sheetFormatPr defaultColWidth="14.46484375" defaultRowHeight="15.75" customHeight="1"/>
  <cols>
    <col min="1" max="1" width="10.46484375" customWidth="1"/>
    <col min="2" max="2" width="41.46484375" customWidth="1"/>
    <col min="3" max="3" width="23.796875" customWidth="1"/>
    <col min="4" max="4" width="29.46484375" customWidth="1"/>
    <col min="5" max="5" width="59.33203125" customWidth="1"/>
  </cols>
  <sheetData>
    <row r="1" spans="1:26" ht="15.75" customHeight="1">
      <c r="A1" s="88" t="s">
        <v>64</v>
      </c>
      <c r="B1" s="71" t="s">
        <v>1450</v>
      </c>
      <c r="C1" s="89" t="s">
        <v>1451</v>
      </c>
      <c r="D1" s="70" t="s">
        <v>1413</v>
      </c>
      <c r="E1" s="71" t="s">
        <v>1452</v>
      </c>
      <c r="F1" s="69"/>
      <c r="G1" s="69"/>
      <c r="H1" s="69"/>
      <c r="I1" s="69"/>
      <c r="J1" s="69"/>
      <c r="K1" s="69"/>
      <c r="L1" s="69"/>
      <c r="M1" s="69"/>
      <c r="N1" s="69"/>
      <c r="O1" s="69"/>
      <c r="P1" s="69"/>
      <c r="Q1" s="69"/>
      <c r="R1" s="69"/>
      <c r="S1" s="69"/>
      <c r="T1" s="69"/>
      <c r="U1" s="69"/>
      <c r="V1" s="69"/>
      <c r="W1" s="69"/>
      <c r="X1" s="69"/>
      <c r="Y1" s="69"/>
      <c r="Z1" s="69"/>
    </row>
    <row r="2" spans="1:26" ht="14.25">
      <c r="A2" s="88" t="s">
        <v>94</v>
      </c>
      <c r="B2" s="65" t="s">
        <v>1774</v>
      </c>
      <c r="C2" s="187" t="s">
        <v>1775</v>
      </c>
      <c r="D2" s="122"/>
      <c r="E2" s="122"/>
    </row>
    <row r="3" spans="1:26" ht="14.25">
      <c r="A3" s="88"/>
      <c r="B3" s="65"/>
      <c r="C3" s="188"/>
      <c r="D3" s="122"/>
      <c r="E3" s="122"/>
    </row>
    <row r="4" spans="1:26" ht="14.25">
      <c r="A4" s="88"/>
      <c r="B4" s="65"/>
      <c r="C4" s="188"/>
      <c r="D4" s="122"/>
      <c r="E4" s="122"/>
    </row>
    <row r="5" spans="1:26" ht="14.25">
      <c r="A5" s="88"/>
      <c r="B5" s="65"/>
      <c r="C5" s="188"/>
      <c r="D5" s="122"/>
      <c r="E5" s="122"/>
    </row>
    <row r="6" spans="1:26" ht="14.25">
      <c r="A6" s="88"/>
      <c r="B6" s="65"/>
      <c r="C6" s="188"/>
      <c r="D6" s="122"/>
      <c r="E6" s="122"/>
    </row>
    <row r="7" spans="1:26" ht="14.25">
      <c r="A7" s="88"/>
      <c r="B7" s="65"/>
      <c r="C7" s="188"/>
      <c r="D7" s="122"/>
      <c r="E7" s="122"/>
    </row>
    <row r="8" spans="1:26" ht="14.25">
      <c r="A8" s="88"/>
      <c r="B8" s="65"/>
      <c r="C8" s="188"/>
      <c r="D8" s="122"/>
      <c r="E8" s="122"/>
    </row>
    <row r="9" spans="1:26" ht="14.25">
      <c r="A9" s="189"/>
      <c r="B9" s="138"/>
      <c r="C9" s="188"/>
      <c r="D9" s="122"/>
      <c r="E9" s="122"/>
    </row>
    <row r="10" spans="1:26" ht="14.25">
      <c r="A10" s="129"/>
      <c r="B10" s="131"/>
      <c r="C10" s="188"/>
      <c r="D10" s="122"/>
      <c r="E10" s="122"/>
    </row>
    <row r="11" spans="1:26" ht="14.25">
      <c r="A11" s="129" t="s">
        <v>102</v>
      </c>
      <c r="B11" s="131" t="s">
        <v>103</v>
      </c>
      <c r="C11" s="188"/>
      <c r="D11" s="122"/>
      <c r="E11" s="122"/>
    </row>
    <row r="12" spans="1:26" ht="14.25">
      <c r="A12" s="190"/>
      <c r="B12" s="65" t="s">
        <v>1776</v>
      </c>
      <c r="C12" s="188"/>
      <c r="D12" s="122"/>
      <c r="E12" s="122"/>
    </row>
    <row r="13" spans="1:26" ht="14.25">
      <c r="A13" s="190"/>
      <c r="B13" s="87"/>
      <c r="C13" s="188"/>
      <c r="D13" s="122"/>
      <c r="E13" s="122"/>
    </row>
    <row r="14" spans="1:26" ht="14.25">
      <c r="A14" s="88"/>
      <c r="B14" s="65"/>
      <c r="C14" s="188"/>
      <c r="D14" s="122"/>
      <c r="E14" s="122"/>
    </row>
    <row r="15" spans="1:26" ht="14.25">
      <c r="A15" s="88"/>
      <c r="B15" s="65"/>
      <c r="C15" s="188"/>
      <c r="D15" s="122"/>
      <c r="E15" s="122"/>
    </row>
    <row r="16" spans="1:26" ht="14.25">
      <c r="A16" s="88"/>
      <c r="B16" s="65"/>
      <c r="C16" s="188"/>
      <c r="D16" s="122"/>
      <c r="E16" s="122"/>
    </row>
    <row r="17" spans="1:5" ht="14.25">
      <c r="A17" s="88"/>
      <c r="B17" s="65"/>
      <c r="C17" s="188"/>
      <c r="D17" s="122"/>
      <c r="E17" s="122"/>
    </row>
    <row r="18" spans="1:5" ht="14.25">
      <c r="A18" s="88"/>
      <c r="B18" s="65"/>
      <c r="C18" s="188"/>
      <c r="D18" s="122"/>
      <c r="E18" s="122"/>
    </row>
    <row r="19" spans="1:5" ht="14.25">
      <c r="A19" s="88"/>
      <c r="B19" s="65"/>
      <c r="C19" s="188"/>
      <c r="D19" s="122"/>
      <c r="E19" s="122"/>
    </row>
    <row r="20" spans="1:5" ht="14.25">
      <c r="A20" s="88"/>
      <c r="B20" s="65"/>
      <c r="C20" s="188"/>
      <c r="D20" s="122"/>
      <c r="E20" s="122"/>
    </row>
    <row r="21" spans="1:5" ht="14.25">
      <c r="A21" s="129"/>
      <c r="B21" s="131"/>
      <c r="C21" s="188"/>
      <c r="D21" s="122"/>
      <c r="E21" s="122"/>
    </row>
    <row r="22" spans="1:5" ht="14.25">
      <c r="A22" s="129" t="s">
        <v>110</v>
      </c>
      <c r="B22" s="131" t="s">
        <v>1777</v>
      </c>
      <c r="C22" s="188"/>
      <c r="D22" s="122"/>
      <c r="E22" s="122"/>
    </row>
    <row r="23" spans="1:5" ht="14.25">
      <c r="A23" s="88"/>
      <c r="B23" s="65" t="s">
        <v>1778</v>
      </c>
      <c r="C23" s="188"/>
      <c r="D23" s="122"/>
      <c r="E23" s="122"/>
    </row>
    <row r="24" spans="1:5" ht="14.25">
      <c r="A24" s="88"/>
      <c r="B24" s="65"/>
      <c r="C24" s="188"/>
      <c r="D24" s="122"/>
      <c r="E24" s="122"/>
    </row>
    <row r="25" spans="1:5" ht="14.25">
      <c r="A25" s="88"/>
      <c r="B25" s="65"/>
      <c r="C25" s="188"/>
      <c r="D25" s="122"/>
      <c r="E25" s="122"/>
    </row>
    <row r="26" spans="1:5" ht="14.25">
      <c r="A26" s="88"/>
      <c r="B26" s="65"/>
      <c r="C26" s="188"/>
      <c r="D26" s="122"/>
      <c r="E26" s="122"/>
    </row>
    <row r="27" spans="1:5" ht="14.25">
      <c r="A27" s="135"/>
      <c r="B27" s="136"/>
      <c r="C27" s="188"/>
      <c r="D27" s="122"/>
      <c r="E27" s="122"/>
    </row>
    <row r="28" spans="1:5" ht="14.25">
      <c r="A28" s="135"/>
      <c r="B28" s="136"/>
      <c r="C28" s="188"/>
      <c r="D28" s="122"/>
      <c r="E28" s="122"/>
    </row>
    <row r="29" spans="1:5" ht="14.25">
      <c r="A29" s="135"/>
      <c r="B29" s="136"/>
      <c r="C29" s="188"/>
      <c r="D29" s="122"/>
      <c r="E29" s="122"/>
    </row>
    <row r="30" spans="1:5" ht="14.25">
      <c r="A30" s="135"/>
      <c r="B30" s="136"/>
      <c r="C30" s="188"/>
      <c r="D30" s="122"/>
      <c r="E30" s="122"/>
    </row>
    <row r="31" spans="1:5" ht="14.25">
      <c r="A31" s="135"/>
      <c r="B31" s="136"/>
      <c r="C31" s="188"/>
      <c r="D31" s="122"/>
      <c r="E31" s="122"/>
    </row>
    <row r="32" spans="1:5" ht="14.25">
      <c r="A32" s="135"/>
      <c r="B32" s="136"/>
      <c r="C32" s="188"/>
      <c r="D32" s="122"/>
      <c r="E32" s="122"/>
    </row>
    <row r="33" spans="1:5" ht="14.25">
      <c r="A33" s="135"/>
      <c r="B33" s="136"/>
      <c r="C33" s="188"/>
      <c r="D33" s="122"/>
      <c r="E33" s="122"/>
    </row>
    <row r="34" spans="1:5" ht="14.25">
      <c r="A34" s="135"/>
      <c r="B34" s="136"/>
      <c r="C34" s="188"/>
      <c r="D34" s="122"/>
      <c r="E34" s="122"/>
    </row>
    <row r="35" spans="1:5" ht="14.25">
      <c r="A35" s="135"/>
      <c r="B35" s="136"/>
      <c r="C35" s="188"/>
      <c r="D35" s="122"/>
      <c r="E35" s="122"/>
    </row>
    <row r="36" spans="1:5" ht="14.25">
      <c r="A36" s="160" t="s">
        <v>118</v>
      </c>
      <c r="B36" s="161" t="s">
        <v>119</v>
      </c>
      <c r="C36" s="188"/>
      <c r="D36" s="122"/>
      <c r="E36" s="122"/>
    </row>
    <row r="37" spans="1:5" ht="28.5">
      <c r="A37" s="88"/>
      <c r="B37" s="65" t="s">
        <v>1779</v>
      </c>
      <c r="C37" s="188"/>
      <c r="D37" s="122"/>
      <c r="E37" s="122"/>
    </row>
    <row r="38" spans="1:5" ht="14.25">
      <c r="A38" s="88"/>
      <c r="B38" s="65"/>
      <c r="C38" s="188"/>
      <c r="D38" s="122"/>
      <c r="E38" s="122"/>
    </row>
    <row r="39" spans="1:5" ht="14.25">
      <c r="A39" s="88"/>
      <c r="B39" s="65"/>
      <c r="C39" s="188"/>
      <c r="D39" s="122"/>
      <c r="E39" s="122"/>
    </row>
    <row r="40" spans="1:5" ht="14.25">
      <c r="A40" s="88"/>
      <c r="B40" s="65"/>
      <c r="C40" s="188"/>
      <c r="D40" s="122"/>
      <c r="E40" s="122"/>
    </row>
    <row r="41" spans="1:5" ht="14.25">
      <c r="A41" s="88"/>
      <c r="B41" s="65"/>
      <c r="C41" s="188"/>
      <c r="D41" s="122"/>
      <c r="E41" s="122"/>
    </row>
    <row r="42" spans="1:5" ht="14.25">
      <c r="A42" s="88"/>
      <c r="B42" s="65"/>
      <c r="C42" s="188"/>
      <c r="D42" s="122"/>
      <c r="E42" s="122"/>
    </row>
    <row r="43" spans="1:5" ht="14.25">
      <c r="A43" s="88"/>
      <c r="B43" s="65"/>
      <c r="C43" s="188"/>
      <c r="D43" s="122"/>
      <c r="E43" s="122"/>
    </row>
    <row r="44" spans="1:5" ht="14.25">
      <c r="A44" s="88"/>
      <c r="B44" s="65"/>
      <c r="C44" s="188"/>
      <c r="D44" s="122"/>
      <c r="E44" s="122"/>
    </row>
    <row r="45" spans="1:5" ht="14.25">
      <c r="A45" s="88"/>
      <c r="B45" s="65"/>
      <c r="C45" s="188"/>
      <c r="D45" s="122"/>
      <c r="E45" s="122"/>
    </row>
    <row r="46" spans="1:5" ht="14.25">
      <c r="A46" s="88"/>
      <c r="B46" s="65"/>
      <c r="C46" s="188"/>
      <c r="D46" s="122"/>
      <c r="E46" s="122"/>
    </row>
    <row r="47" spans="1:5" ht="14.25">
      <c r="A47" s="88"/>
      <c r="B47" s="65"/>
      <c r="C47" s="188"/>
      <c r="D47" s="122"/>
      <c r="E47" s="122"/>
    </row>
    <row r="48" spans="1:5" ht="14.25">
      <c r="A48" s="88"/>
      <c r="B48" s="65"/>
      <c r="C48" s="188"/>
      <c r="D48" s="122"/>
      <c r="E48" s="122"/>
    </row>
    <row r="49" spans="1:5" ht="14.25">
      <c r="A49" s="88"/>
      <c r="B49" s="65"/>
      <c r="C49" s="188"/>
      <c r="D49" s="122"/>
      <c r="E49" s="122"/>
    </row>
    <row r="50" spans="1:5" ht="14.25">
      <c r="A50" s="88"/>
      <c r="B50" s="65"/>
      <c r="C50" s="188"/>
      <c r="D50" s="122"/>
      <c r="E50" s="122"/>
    </row>
    <row r="51" spans="1:5" ht="14.25">
      <c r="A51" s="88"/>
      <c r="B51" s="65"/>
      <c r="C51" s="188"/>
      <c r="D51" s="122"/>
      <c r="E51" s="122"/>
    </row>
    <row r="52" spans="1:5" ht="14.25">
      <c r="A52" s="88"/>
      <c r="B52" s="65"/>
      <c r="C52" s="188"/>
      <c r="D52" s="122"/>
      <c r="E52" s="122"/>
    </row>
    <row r="53" spans="1:5" ht="14.25">
      <c r="A53" s="88"/>
      <c r="B53" s="65"/>
      <c r="C53" s="188"/>
      <c r="D53" s="122"/>
      <c r="E53" s="122"/>
    </row>
    <row r="54" spans="1:5" ht="14.25">
      <c r="A54" s="88"/>
      <c r="B54" s="65"/>
      <c r="C54" s="188"/>
      <c r="D54" s="122"/>
      <c r="E54" s="122"/>
    </row>
    <row r="55" spans="1:5" ht="14.25">
      <c r="A55" s="88"/>
      <c r="B55" s="65"/>
      <c r="C55" s="188"/>
      <c r="D55" s="122"/>
      <c r="E55" s="122"/>
    </row>
    <row r="56" spans="1:5" ht="14.25">
      <c r="A56" s="88"/>
      <c r="B56" s="65"/>
      <c r="C56" s="188"/>
      <c r="D56" s="122"/>
      <c r="E56" s="122"/>
    </row>
    <row r="57" spans="1:5" ht="14.25">
      <c r="A57" s="88"/>
      <c r="B57" s="65"/>
      <c r="C57" s="188"/>
      <c r="D57" s="122"/>
      <c r="E57" s="122"/>
    </row>
    <row r="58" spans="1:5" ht="14.25">
      <c r="A58" s="88"/>
      <c r="B58" s="65"/>
      <c r="C58" s="188"/>
      <c r="D58" s="122"/>
      <c r="E58" s="122"/>
    </row>
    <row r="59" spans="1:5" ht="14.25">
      <c r="A59" s="88"/>
      <c r="B59" s="65"/>
      <c r="C59" s="188"/>
      <c r="D59" s="122"/>
      <c r="E59" s="122"/>
    </row>
    <row r="60" spans="1:5" ht="14.25">
      <c r="A60" s="88"/>
      <c r="B60" s="65"/>
      <c r="C60" s="188"/>
      <c r="D60" s="122"/>
      <c r="E60" s="122"/>
    </row>
    <row r="61" spans="1:5" ht="14.25">
      <c r="A61" s="88" t="s">
        <v>141</v>
      </c>
      <c r="B61" s="71" t="s">
        <v>142</v>
      </c>
      <c r="C61" s="188"/>
      <c r="D61" s="122"/>
      <c r="E61" s="122"/>
    </row>
    <row r="62" spans="1:5" ht="14.25">
      <c r="A62" s="129" t="s">
        <v>1780</v>
      </c>
      <c r="B62" s="131" t="s">
        <v>1781</v>
      </c>
      <c r="C62" s="188"/>
      <c r="D62" s="122"/>
      <c r="E62" s="122"/>
    </row>
    <row r="63" spans="1:5" ht="28.5">
      <c r="A63" s="88"/>
      <c r="B63" s="65" t="s">
        <v>1782</v>
      </c>
      <c r="C63" s="188"/>
      <c r="D63" s="122"/>
      <c r="E63" s="122"/>
    </row>
    <row r="64" spans="1:5" ht="14.25">
      <c r="A64" s="88"/>
      <c r="B64" s="65"/>
      <c r="C64" s="188"/>
      <c r="D64" s="122"/>
      <c r="E64" s="122"/>
    </row>
    <row r="65" spans="1:5" ht="14.25">
      <c r="A65" s="88"/>
      <c r="B65" s="65"/>
      <c r="C65" s="188"/>
      <c r="D65" s="122"/>
      <c r="E65" s="122"/>
    </row>
    <row r="66" spans="1:5" ht="14.25">
      <c r="A66" s="88"/>
      <c r="B66" s="65"/>
      <c r="C66" s="188"/>
      <c r="D66" s="122"/>
      <c r="E66" s="122"/>
    </row>
    <row r="67" spans="1:5" ht="14.25">
      <c r="A67" s="88"/>
      <c r="B67" s="65"/>
      <c r="C67" s="188"/>
      <c r="D67" s="122"/>
      <c r="E67" s="122"/>
    </row>
    <row r="68" spans="1:5" ht="14.25">
      <c r="A68" s="88"/>
      <c r="B68" s="65"/>
      <c r="C68" s="188"/>
      <c r="D68" s="122"/>
      <c r="E68" s="122"/>
    </row>
    <row r="69" spans="1:5" ht="14.25">
      <c r="A69" s="88"/>
      <c r="B69" s="65"/>
      <c r="C69" s="188"/>
      <c r="D69" s="122"/>
      <c r="E69" s="122"/>
    </row>
    <row r="70" spans="1:5" ht="14.25">
      <c r="A70" s="88"/>
      <c r="B70" s="65"/>
      <c r="C70" s="188"/>
      <c r="D70" s="122"/>
      <c r="E70" s="122"/>
    </row>
    <row r="71" spans="1:5" ht="14.25">
      <c r="A71" s="88"/>
      <c r="B71" s="65"/>
      <c r="C71" s="188"/>
      <c r="D71" s="122"/>
      <c r="E71" s="122"/>
    </row>
    <row r="72" spans="1:5" ht="14.25">
      <c r="A72" s="88"/>
      <c r="B72" s="65"/>
      <c r="C72" s="188"/>
      <c r="D72" s="122"/>
      <c r="E72" s="122"/>
    </row>
    <row r="73" spans="1:5" ht="14.25">
      <c r="A73" s="88"/>
      <c r="B73" s="65"/>
      <c r="C73" s="188"/>
      <c r="D73" s="122"/>
      <c r="E73" s="122"/>
    </row>
    <row r="74" spans="1:5" ht="14.25">
      <c r="A74" s="88"/>
      <c r="B74" s="65"/>
      <c r="C74" s="188"/>
      <c r="D74" s="122"/>
      <c r="E74" s="122"/>
    </row>
    <row r="75" spans="1:5" ht="14.25">
      <c r="A75" s="88"/>
      <c r="B75" s="65"/>
      <c r="C75" s="188"/>
      <c r="D75" s="122"/>
      <c r="E75" s="122"/>
    </row>
    <row r="76" spans="1:5" ht="14.25">
      <c r="A76" s="88"/>
      <c r="B76" s="65"/>
      <c r="C76" s="188"/>
      <c r="D76" s="122"/>
      <c r="E76" s="122"/>
    </row>
    <row r="77" spans="1:5" ht="14.25">
      <c r="A77" s="88"/>
      <c r="B77" s="65"/>
      <c r="C77" s="188"/>
      <c r="D77" s="122"/>
      <c r="E77" s="122"/>
    </row>
    <row r="78" spans="1:5" ht="14.25">
      <c r="A78" s="88"/>
      <c r="B78" s="65"/>
      <c r="C78" s="188"/>
      <c r="D78" s="122"/>
      <c r="E78" s="122"/>
    </row>
    <row r="79" spans="1:5" ht="14.25">
      <c r="A79" s="88"/>
      <c r="B79" s="65"/>
      <c r="C79" s="188"/>
      <c r="D79" s="122"/>
      <c r="E79" s="122"/>
    </row>
    <row r="80" spans="1:5" ht="14.25">
      <c r="A80" s="88"/>
      <c r="B80" s="65"/>
      <c r="C80" s="188"/>
      <c r="D80" s="122"/>
      <c r="E80" s="122"/>
    </row>
    <row r="81" spans="1:5" ht="14.25">
      <c r="A81" s="88" t="s">
        <v>1456</v>
      </c>
      <c r="B81" s="71" t="s">
        <v>1783</v>
      </c>
      <c r="C81" s="188"/>
      <c r="D81" s="122"/>
      <c r="E81" s="122"/>
    </row>
    <row r="82" spans="1:5" ht="28.5">
      <c r="A82" s="88"/>
      <c r="B82" s="65" t="s">
        <v>1784</v>
      </c>
      <c r="C82" s="188"/>
      <c r="D82" s="122"/>
      <c r="E82" s="122"/>
    </row>
    <row r="83" spans="1:5" ht="14.25">
      <c r="A83" s="88"/>
      <c r="B83" s="65"/>
      <c r="C83" s="188"/>
      <c r="D83" s="122"/>
      <c r="E83" s="122"/>
    </row>
    <row r="84" spans="1:5" ht="14.25">
      <c r="A84" s="88"/>
      <c r="B84" s="65"/>
      <c r="C84" s="188"/>
      <c r="D84" s="122"/>
      <c r="E84" s="122"/>
    </row>
    <row r="85" spans="1:5" ht="14.25">
      <c r="A85" s="88"/>
      <c r="B85" s="65"/>
      <c r="C85" s="188"/>
      <c r="D85" s="122"/>
      <c r="E85" s="122"/>
    </row>
    <row r="86" spans="1:5" ht="14.25">
      <c r="A86" s="88"/>
      <c r="B86" s="65"/>
      <c r="C86" s="188"/>
      <c r="D86" s="122"/>
      <c r="E86" s="122"/>
    </row>
    <row r="87" spans="1:5" ht="14.25">
      <c r="A87" s="88"/>
      <c r="B87" s="65"/>
      <c r="C87" s="188"/>
      <c r="D87" s="122"/>
      <c r="E87" s="122"/>
    </row>
    <row r="88" spans="1:5" ht="14.25">
      <c r="A88" s="88"/>
      <c r="B88" s="65"/>
      <c r="C88" s="188"/>
      <c r="D88" s="122"/>
      <c r="E88" s="122"/>
    </row>
    <row r="89" spans="1:5" ht="14.25">
      <c r="A89" s="88"/>
      <c r="B89" s="65"/>
      <c r="C89" s="188"/>
      <c r="D89" s="122"/>
      <c r="E89" s="122"/>
    </row>
    <row r="90" spans="1:5" ht="14.25">
      <c r="A90" s="88"/>
      <c r="B90" s="65"/>
      <c r="C90" s="188"/>
      <c r="D90" s="122"/>
      <c r="E90" s="122"/>
    </row>
    <row r="91" spans="1:5" ht="14.25">
      <c r="A91" s="88"/>
      <c r="B91" s="65"/>
      <c r="C91" s="188"/>
      <c r="D91" s="122"/>
      <c r="E91" s="122"/>
    </row>
    <row r="92" spans="1:5" ht="14.25">
      <c r="A92" s="88"/>
      <c r="B92" s="65"/>
      <c r="C92" s="188"/>
      <c r="D92" s="122"/>
      <c r="E92" s="122"/>
    </row>
    <row r="93" spans="1:5" ht="14.25">
      <c r="A93" s="88"/>
      <c r="B93" s="65"/>
      <c r="C93" s="188"/>
      <c r="D93" s="122"/>
      <c r="E93" s="122"/>
    </row>
    <row r="94" spans="1:5" ht="14.25">
      <c r="A94" s="88"/>
      <c r="B94" s="65"/>
      <c r="C94" s="188"/>
      <c r="D94" s="122"/>
      <c r="E94" s="122"/>
    </row>
    <row r="95" spans="1:5" ht="14.25">
      <c r="A95" s="88"/>
      <c r="B95" s="65"/>
      <c r="C95" s="188"/>
      <c r="D95" s="122"/>
      <c r="E95" s="122"/>
    </row>
    <row r="96" spans="1:5" ht="14.25">
      <c r="A96" s="88"/>
      <c r="B96" s="65"/>
      <c r="C96" s="188"/>
      <c r="D96" s="122"/>
      <c r="E96" s="122"/>
    </row>
    <row r="97" spans="1:5" ht="14.25">
      <c r="A97" s="88"/>
      <c r="B97" s="65"/>
      <c r="C97" s="188"/>
      <c r="D97" s="122"/>
      <c r="E97" s="122"/>
    </row>
    <row r="98" spans="1:5" ht="14.25">
      <c r="A98" s="88"/>
      <c r="B98" s="65"/>
      <c r="C98" s="188"/>
      <c r="D98" s="122"/>
      <c r="E98" s="122"/>
    </row>
    <row r="99" spans="1:5" ht="14.25">
      <c r="A99" s="88"/>
      <c r="B99" s="65"/>
      <c r="C99" s="188"/>
      <c r="D99" s="122"/>
      <c r="E99" s="122"/>
    </row>
    <row r="100" spans="1:5" ht="14.25">
      <c r="A100" s="88"/>
      <c r="B100" s="65"/>
      <c r="C100" s="188"/>
      <c r="D100" s="122"/>
      <c r="E100" s="122"/>
    </row>
    <row r="101" spans="1:5" ht="14.25">
      <c r="A101" s="88"/>
      <c r="B101" s="65"/>
      <c r="C101" s="188"/>
      <c r="D101" s="122"/>
      <c r="E101" s="122"/>
    </row>
    <row r="102" spans="1:5" ht="14.25">
      <c r="A102" s="88"/>
      <c r="B102" s="65"/>
      <c r="C102" s="188"/>
      <c r="D102" s="122"/>
      <c r="E102" s="122"/>
    </row>
    <row r="103" spans="1:5" ht="14.25">
      <c r="A103" s="88"/>
      <c r="B103" s="65"/>
      <c r="C103" s="188"/>
      <c r="D103" s="122"/>
      <c r="E103" s="122"/>
    </row>
    <row r="104" spans="1:5" ht="14.25">
      <c r="A104" s="88"/>
      <c r="B104" s="65"/>
      <c r="C104" s="188"/>
      <c r="D104" s="122"/>
      <c r="E104" s="122"/>
    </row>
    <row r="105" spans="1:5" ht="14.25">
      <c r="A105" s="88"/>
      <c r="B105" s="65"/>
      <c r="C105" s="188"/>
      <c r="D105" s="122"/>
      <c r="E105" s="122"/>
    </row>
    <row r="106" spans="1:5" ht="14.25">
      <c r="A106" s="88"/>
      <c r="B106" s="65"/>
      <c r="C106" s="188"/>
      <c r="D106" s="122"/>
      <c r="E106" s="122"/>
    </row>
    <row r="107" spans="1:5" ht="14.25">
      <c r="A107" s="88"/>
      <c r="B107" s="65"/>
      <c r="C107" s="188"/>
      <c r="D107" s="122"/>
      <c r="E107" s="122"/>
    </row>
    <row r="108" spans="1:5" ht="14.25">
      <c r="A108" s="88"/>
      <c r="B108" s="65"/>
      <c r="C108" s="188"/>
      <c r="D108" s="122"/>
      <c r="E108" s="122"/>
    </row>
    <row r="109" spans="1:5" ht="14.25">
      <c r="A109" s="88"/>
      <c r="B109" s="65"/>
      <c r="C109" s="188"/>
      <c r="D109" s="122"/>
      <c r="E109" s="122"/>
    </row>
    <row r="110" spans="1:5" ht="14.25">
      <c r="A110" s="88"/>
      <c r="B110" s="65"/>
      <c r="C110" s="188"/>
      <c r="D110" s="122"/>
      <c r="E110" s="122"/>
    </row>
    <row r="111" spans="1:5" ht="14.25">
      <c r="A111" s="181" t="s">
        <v>148</v>
      </c>
      <c r="B111" s="191" t="s">
        <v>149</v>
      </c>
      <c r="C111" s="188"/>
      <c r="D111" s="122"/>
      <c r="E111" s="122"/>
    </row>
    <row r="112" spans="1:5" ht="14.25">
      <c r="A112" s="88"/>
      <c r="B112" s="65"/>
      <c r="C112" s="188"/>
      <c r="D112" s="122"/>
      <c r="E112" s="122"/>
    </row>
    <row r="113" spans="1:5" ht="14.25">
      <c r="A113" s="88"/>
      <c r="B113" s="65"/>
      <c r="C113" s="188"/>
      <c r="D113" s="122"/>
      <c r="E113" s="122"/>
    </row>
    <row r="114" spans="1:5" ht="14.25">
      <c r="A114" s="88" t="s">
        <v>165</v>
      </c>
      <c r="B114" s="65" t="s">
        <v>166</v>
      </c>
      <c r="C114" s="188"/>
      <c r="D114" s="122"/>
      <c r="E114" s="122"/>
    </row>
    <row r="115" spans="1:5" ht="14.25">
      <c r="A115" s="88" t="s">
        <v>1458</v>
      </c>
      <c r="B115" s="65" t="s">
        <v>1785</v>
      </c>
      <c r="C115" s="188"/>
      <c r="D115" s="122"/>
      <c r="E115" s="122"/>
    </row>
    <row r="116" spans="1:5" ht="14.25">
      <c r="A116" s="88" t="s">
        <v>198</v>
      </c>
      <c r="B116" s="65" t="s">
        <v>199</v>
      </c>
      <c r="C116" s="188"/>
      <c r="D116" s="122"/>
      <c r="E116" s="122"/>
    </row>
    <row r="117" spans="1:5" ht="14.25">
      <c r="A117" s="88"/>
      <c r="B117" s="65"/>
      <c r="C117" s="188"/>
      <c r="D117" s="122"/>
      <c r="E117" s="122"/>
    </row>
    <row r="118" spans="1:5" ht="14.25">
      <c r="A118" s="88"/>
      <c r="B118" s="65"/>
      <c r="C118" s="188"/>
      <c r="D118" s="122"/>
      <c r="E118" s="122"/>
    </row>
    <row r="119" spans="1:5" ht="14.25">
      <c r="A119" s="88"/>
      <c r="B119" s="65"/>
      <c r="C119" s="188"/>
      <c r="D119" s="122"/>
      <c r="E119" s="122"/>
    </row>
    <row r="120" spans="1:5" ht="14.25">
      <c r="A120" s="88"/>
      <c r="B120" s="65"/>
      <c r="C120" s="188"/>
      <c r="D120" s="122"/>
      <c r="E120" s="122"/>
    </row>
    <row r="121" spans="1:5" ht="14.25">
      <c r="A121" s="88"/>
      <c r="B121" s="65"/>
      <c r="C121" s="188"/>
      <c r="D121" s="122"/>
      <c r="E121" s="122"/>
    </row>
    <row r="122" spans="1:5" ht="14.25">
      <c r="A122" s="88"/>
      <c r="B122" s="65"/>
      <c r="C122" s="188"/>
      <c r="D122" s="122"/>
      <c r="E122" s="122"/>
    </row>
    <row r="123" spans="1:5" ht="14.25">
      <c r="A123" s="88"/>
      <c r="B123" s="65"/>
      <c r="C123" s="188"/>
      <c r="D123" s="122"/>
      <c r="E123" s="122"/>
    </row>
    <row r="124" spans="1:5" ht="14.25">
      <c r="A124" s="88"/>
      <c r="B124" s="65"/>
      <c r="C124" s="188"/>
      <c r="D124" s="122"/>
      <c r="E124" s="122"/>
    </row>
    <row r="125" spans="1:5" ht="14.25">
      <c r="A125" s="88"/>
      <c r="B125" s="65"/>
      <c r="C125" s="188"/>
      <c r="D125" s="122"/>
      <c r="E125" s="122"/>
    </row>
    <row r="126" spans="1:5" ht="14.25">
      <c r="A126" s="88"/>
      <c r="B126" s="65"/>
      <c r="C126" s="188"/>
      <c r="D126" s="122"/>
      <c r="E126" s="122"/>
    </row>
    <row r="127" spans="1:5" ht="14.25">
      <c r="A127" s="88" t="s">
        <v>205</v>
      </c>
      <c r="B127" s="65" t="s">
        <v>206</v>
      </c>
      <c r="C127" s="188"/>
      <c r="D127" s="122"/>
      <c r="E127" s="122"/>
    </row>
    <row r="128" spans="1:5" ht="14.25">
      <c r="A128" s="88"/>
      <c r="B128" s="65"/>
      <c r="C128" s="188"/>
      <c r="D128" s="122"/>
      <c r="E128" s="122"/>
    </row>
    <row r="129" spans="1:5" ht="14.25">
      <c r="A129" s="88"/>
      <c r="B129" s="65"/>
      <c r="C129" s="188"/>
      <c r="D129" s="122"/>
      <c r="E129" s="122"/>
    </row>
    <row r="130" spans="1:5" ht="14.25">
      <c r="A130" s="88"/>
      <c r="B130" s="65"/>
      <c r="C130" s="188"/>
      <c r="D130" s="122"/>
      <c r="E130" s="122"/>
    </row>
    <row r="131" spans="1:5" ht="14.25">
      <c r="A131" s="88"/>
      <c r="B131" s="65"/>
      <c r="C131" s="188"/>
      <c r="D131" s="122"/>
      <c r="E131" s="122"/>
    </row>
    <row r="132" spans="1:5" ht="14.25">
      <c r="A132" s="88"/>
      <c r="B132" s="65"/>
      <c r="C132" s="188"/>
      <c r="D132" s="122"/>
      <c r="E132" s="122"/>
    </row>
    <row r="133" spans="1:5" ht="14.25">
      <c r="A133" s="88"/>
      <c r="B133" s="65"/>
      <c r="C133" s="188"/>
      <c r="D133" s="122"/>
      <c r="E133" s="122"/>
    </row>
    <row r="134" spans="1:5" ht="14.25">
      <c r="A134" s="88"/>
      <c r="B134" s="65"/>
      <c r="C134" s="188"/>
      <c r="D134" s="122"/>
      <c r="E134" s="122"/>
    </row>
    <row r="135" spans="1:5" ht="14.25">
      <c r="A135" s="88"/>
      <c r="B135" s="65"/>
      <c r="C135" s="188"/>
      <c r="D135" s="122"/>
      <c r="E135" s="122"/>
    </row>
    <row r="136" spans="1:5" ht="14.25">
      <c r="A136" s="88"/>
      <c r="B136" s="65"/>
      <c r="C136" s="188"/>
      <c r="D136" s="122"/>
      <c r="E136" s="122"/>
    </row>
    <row r="137" spans="1:5" ht="14.25">
      <c r="A137" s="88"/>
      <c r="B137" s="65"/>
      <c r="C137" s="188"/>
      <c r="D137" s="122"/>
      <c r="E137" s="122"/>
    </row>
    <row r="138" spans="1:5" ht="14.25">
      <c r="A138" s="88"/>
      <c r="B138" s="65"/>
      <c r="C138" s="188"/>
      <c r="D138" s="122"/>
      <c r="E138" s="122"/>
    </row>
    <row r="139" spans="1:5" ht="14.25">
      <c r="A139" s="88"/>
      <c r="B139" s="65"/>
      <c r="C139" s="188"/>
      <c r="D139" s="122"/>
      <c r="E139" s="122"/>
    </row>
    <row r="140" spans="1:5" ht="14.25">
      <c r="A140" s="88"/>
      <c r="B140" s="65"/>
      <c r="C140" s="188"/>
      <c r="D140" s="122"/>
      <c r="E140" s="122"/>
    </row>
    <row r="141" spans="1:5" ht="14.25">
      <c r="A141" s="88"/>
      <c r="B141" s="65"/>
      <c r="C141" s="188"/>
      <c r="D141" s="122"/>
      <c r="E141" s="122"/>
    </row>
    <row r="142" spans="1:5" ht="14.25">
      <c r="A142" s="88" t="s">
        <v>1459</v>
      </c>
      <c r="B142" s="65" t="s">
        <v>194</v>
      </c>
      <c r="C142" s="188"/>
      <c r="D142" s="122"/>
      <c r="E142" s="122"/>
    </row>
    <row r="143" spans="1:5" ht="14.25">
      <c r="A143" s="88" t="s">
        <v>212</v>
      </c>
      <c r="B143" s="65" t="s">
        <v>213</v>
      </c>
      <c r="C143" s="188"/>
      <c r="D143" s="122"/>
      <c r="E143" s="122"/>
    </row>
    <row r="144" spans="1:5" ht="14.25">
      <c r="A144" s="88" t="s">
        <v>1786</v>
      </c>
      <c r="B144" s="65" t="s">
        <v>1787</v>
      </c>
      <c r="C144" s="188"/>
      <c r="D144" s="122"/>
      <c r="E144" s="122"/>
    </row>
    <row r="145" spans="1:5" ht="14.25">
      <c r="A145" s="88" t="s">
        <v>1788</v>
      </c>
      <c r="B145" s="65" t="s">
        <v>1789</v>
      </c>
      <c r="C145" s="188"/>
      <c r="D145" s="122"/>
      <c r="E145" s="122"/>
    </row>
    <row r="146" spans="1:5" ht="14.25">
      <c r="A146" s="88" t="s">
        <v>1790</v>
      </c>
      <c r="B146" s="65" t="s">
        <v>1791</v>
      </c>
      <c r="C146" s="188"/>
      <c r="D146" s="122"/>
      <c r="E146" s="122"/>
    </row>
    <row r="147" spans="1:5" ht="14.25">
      <c r="A147" s="88" t="s">
        <v>1792</v>
      </c>
      <c r="B147" s="65" t="s">
        <v>1793</v>
      </c>
      <c r="C147" s="188"/>
      <c r="D147" s="122"/>
      <c r="E147" s="122"/>
    </row>
    <row r="148" spans="1:5" ht="14.25">
      <c r="A148" s="88"/>
      <c r="B148" s="65"/>
      <c r="C148" s="188"/>
      <c r="D148" s="122"/>
      <c r="E148" s="122"/>
    </row>
    <row r="149" spans="1:5" ht="14.25">
      <c r="A149" s="88"/>
      <c r="B149" s="65"/>
      <c r="C149" s="188"/>
      <c r="D149" s="122"/>
      <c r="E149" s="122"/>
    </row>
    <row r="150" spans="1:5" ht="14.25">
      <c r="A150" s="88"/>
      <c r="B150" s="65"/>
      <c r="C150" s="188"/>
      <c r="D150" s="122"/>
      <c r="E150" s="122"/>
    </row>
    <row r="151" spans="1:5" ht="14.25">
      <c r="A151" s="88"/>
      <c r="B151" s="65"/>
      <c r="C151" s="188"/>
      <c r="D151" s="122"/>
      <c r="E151" s="122"/>
    </row>
    <row r="152" spans="1:5" ht="14.25">
      <c r="A152" s="141" t="s">
        <v>1794</v>
      </c>
      <c r="B152" s="192" t="s">
        <v>1795</v>
      </c>
      <c r="C152" s="188"/>
      <c r="D152" s="122"/>
      <c r="E152" s="122"/>
    </row>
    <row r="153" spans="1:5" ht="14.25">
      <c r="A153" s="88"/>
      <c r="B153" s="65"/>
      <c r="C153" s="188"/>
      <c r="D153" s="122"/>
      <c r="E153" s="122"/>
    </row>
    <row r="154" spans="1:5" ht="14.25">
      <c r="A154" s="88" t="s">
        <v>1796</v>
      </c>
      <c r="B154" s="65" t="s">
        <v>1797</v>
      </c>
      <c r="C154" s="188"/>
      <c r="D154" s="122"/>
      <c r="E154" s="122"/>
    </row>
    <row r="155" spans="1:5" ht="14.25">
      <c r="A155" s="88" t="s">
        <v>1798</v>
      </c>
      <c r="B155" s="65" t="s">
        <v>1799</v>
      </c>
      <c r="C155" s="188"/>
      <c r="D155" s="122"/>
      <c r="E155" s="122"/>
    </row>
    <row r="156" spans="1:5" ht="14.25">
      <c r="A156" s="88" t="s">
        <v>1800</v>
      </c>
      <c r="B156" s="65" t="s">
        <v>1801</v>
      </c>
      <c r="C156" s="188"/>
      <c r="D156" s="122"/>
      <c r="E156" s="122"/>
    </row>
    <row r="157" spans="1:5" ht="14.25">
      <c r="A157" s="88" t="s">
        <v>1802</v>
      </c>
      <c r="B157" s="65" t="s">
        <v>54</v>
      </c>
      <c r="C157" s="188"/>
      <c r="D157" s="122"/>
      <c r="E157" s="122"/>
    </row>
    <row r="158" spans="1:5" ht="14.25">
      <c r="A158" s="181" t="s">
        <v>1478</v>
      </c>
      <c r="B158" s="191" t="s">
        <v>1710</v>
      </c>
      <c r="C158" s="188"/>
      <c r="D158" s="122"/>
      <c r="E158" s="122"/>
    </row>
    <row r="159" spans="1:5" ht="14.25">
      <c r="A159" s="145"/>
      <c r="B159" s="87"/>
      <c r="C159" s="188"/>
      <c r="D159" s="122"/>
      <c r="E159" s="122"/>
    </row>
    <row r="160" spans="1:5" ht="14.25">
      <c r="A160" s="145"/>
      <c r="B160" s="87"/>
      <c r="C160" s="188"/>
      <c r="D160" s="122"/>
      <c r="E160" s="122"/>
    </row>
    <row r="161" spans="1:5" ht="14.25">
      <c r="A161" s="145"/>
      <c r="B161" s="87"/>
      <c r="C161" s="188"/>
      <c r="D161" s="122"/>
      <c r="E161" s="122"/>
    </row>
    <row r="162" spans="1:5" ht="14.25">
      <c r="A162" s="145"/>
      <c r="B162" s="87"/>
      <c r="C162" s="188"/>
      <c r="D162" s="122"/>
      <c r="E162" s="122"/>
    </row>
    <row r="163" spans="1:5" ht="14.25">
      <c r="A163" s="145"/>
      <c r="B163" s="87"/>
      <c r="C163" s="188"/>
      <c r="D163" s="122"/>
      <c r="E163" s="122"/>
    </row>
    <row r="164" spans="1:5" ht="14.25">
      <c r="A164" s="145"/>
      <c r="B164" s="87"/>
      <c r="C164" s="188"/>
      <c r="D164" s="122"/>
      <c r="E164" s="122"/>
    </row>
    <row r="165" spans="1:5" ht="14.25">
      <c r="A165" s="88"/>
      <c r="B165" s="65"/>
      <c r="C165" s="188"/>
      <c r="D165" s="122"/>
      <c r="E165" s="122"/>
    </row>
    <row r="166" spans="1:5" ht="14.25">
      <c r="A166" s="88"/>
      <c r="B166" s="65" t="s">
        <v>1725</v>
      </c>
      <c r="C166" s="188"/>
      <c r="D166" s="122"/>
      <c r="E166" s="122"/>
    </row>
    <row r="167" spans="1:5" ht="14.25">
      <c r="A167" s="145"/>
      <c r="B167" s="87"/>
      <c r="C167" s="188"/>
      <c r="D167" s="122"/>
      <c r="E167" s="122"/>
    </row>
    <row r="168" spans="1:5" ht="14.25">
      <c r="A168" s="145"/>
      <c r="B168" s="65" t="s">
        <v>1728</v>
      </c>
      <c r="C168" s="188"/>
      <c r="D168" s="122"/>
      <c r="E168" s="122"/>
    </row>
    <row r="169" spans="1:5" ht="14.25">
      <c r="A169" s="145"/>
      <c r="B169" s="87"/>
      <c r="C169" s="188"/>
      <c r="D169" s="122"/>
      <c r="E169" s="122"/>
    </row>
    <row r="170" spans="1:5" ht="14.25">
      <c r="A170" s="145"/>
      <c r="B170" s="87"/>
      <c r="C170" s="188"/>
      <c r="D170" s="122"/>
      <c r="E170" s="122"/>
    </row>
    <row r="171" spans="1:5" ht="14.25">
      <c r="A171" s="145"/>
      <c r="B171" s="87"/>
      <c r="C171" s="188"/>
      <c r="D171" s="122"/>
      <c r="E171" s="122"/>
    </row>
    <row r="172" spans="1:5" ht="14.25">
      <c r="A172" s="145"/>
      <c r="B172" s="65" t="s">
        <v>1733</v>
      </c>
      <c r="C172" s="188"/>
      <c r="D172" s="122"/>
      <c r="E172" s="122"/>
    </row>
    <row r="173" spans="1:5" ht="14.25">
      <c r="A173" s="145"/>
      <c r="B173" s="87"/>
      <c r="C173" s="188"/>
      <c r="D173" s="122"/>
      <c r="E173" s="122"/>
    </row>
    <row r="174" spans="1:5" ht="14.25">
      <c r="A174" s="145"/>
      <c r="B174" s="87"/>
      <c r="C174" s="188"/>
      <c r="D174" s="122"/>
      <c r="E174" s="122"/>
    </row>
    <row r="175" spans="1:5" ht="14.25">
      <c r="A175" s="145"/>
      <c r="B175" s="87"/>
      <c r="C175" s="188"/>
      <c r="D175" s="122"/>
      <c r="E175" s="122"/>
    </row>
    <row r="176" spans="1:5" ht="14.25">
      <c r="A176" s="145"/>
      <c r="B176" s="87"/>
      <c r="C176" s="188"/>
      <c r="D176" s="122"/>
      <c r="E176" s="122"/>
    </row>
    <row r="177" spans="1:5" ht="14.25">
      <c r="A177" s="145"/>
      <c r="B177" s="87"/>
      <c r="C177" s="188"/>
      <c r="D177" s="122"/>
      <c r="E177" s="122"/>
    </row>
    <row r="178" spans="1:5" ht="14.25">
      <c r="A178" s="145"/>
      <c r="B178" s="87"/>
      <c r="C178" s="188"/>
      <c r="D178" s="122"/>
      <c r="E178" s="122"/>
    </row>
    <row r="179" spans="1:5" ht="14.25">
      <c r="A179" s="145"/>
      <c r="B179" s="87"/>
      <c r="C179" s="188"/>
      <c r="D179" s="122"/>
      <c r="E179" s="122"/>
    </row>
    <row r="180" spans="1:5" ht="14.25">
      <c r="A180" s="145"/>
      <c r="B180" s="87"/>
      <c r="C180" s="188"/>
      <c r="D180" s="122"/>
      <c r="E180" s="122"/>
    </row>
    <row r="181" spans="1:5" ht="14.25">
      <c r="A181" s="145"/>
      <c r="B181" s="87"/>
      <c r="C181" s="188"/>
      <c r="D181" s="122"/>
      <c r="E181" s="122"/>
    </row>
    <row r="182" spans="1:5" ht="14.25">
      <c r="A182" s="145"/>
      <c r="B182" s="87"/>
      <c r="C182" s="188"/>
      <c r="D182" s="122"/>
      <c r="E182" s="122"/>
    </row>
    <row r="183" spans="1:5" ht="14.25">
      <c r="A183" s="145"/>
      <c r="B183" s="87"/>
      <c r="C183" s="188"/>
      <c r="D183" s="122"/>
      <c r="E183" s="122"/>
    </row>
    <row r="184" spans="1:5" ht="14.25">
      <c r="A184" s="145"/>
      <c r="B184" s="87"/>
      <c r="C184" s="188"/>
      <c r="D184" s="122"/>
      <c r="E184" s="122"/>
    </row>
    <row r="185" spans="1:5" ht="14.25">
      <c r="A185" s="145"/>
      <c r="B185" s="87"/>
      <c r="C185" s="188"/>
      <c r="D185" s="122"/>
      <c r="E185" s="122"/>
    </row>
    <row r="186" spans="1:5" ht="14.25">
      <c r="A186" s="145"/>
      <c r="B186" s="87"/>
      <c r="C186" s="188"/>
      <c r="D186" s="122"/>
      <c r="E186" s="122"/>
    </row>
    <row r="187" spans="1:5" ht="14.25">
      <c r="A187" s="145"/>
      <c r="B187" s="87"/>
      <c r="C187" s="188"/>
      <c r="D187" s="122"/>
      <c r="E187" s="122"/>
    </row>
    <row r="188" spans="1:5" ht="14.25">
      <c r="A188" s="145"/>
      <c r="B188" s="87"/>
      <c r="C188" s="188"/>
      <c r="D188" s="122"/>
      <c r="E188" s="122"/>
    </row>
    <row r="189" spans="1:5" ht="14.25">
      <c r="A189" s="145"/>
      <c r="B189" s="87"/>
      <c r="C189" s="188"/>
      <c r="D189" s="122"/>
      <c r="E189" s="122"/>
    </row>
    <row r="190" spans="1:5" ht="14.25">
      <c r="A190" s="145"/>
      <c r="B190" s="87"/>
      <c r="C190" s="188"/>
      <c r="D190" s="122"/>
      <c r="E190" s="122"/>
    </row>
    <row r="191" spans="1:5" ht="14.25">
      <c r="A191" s="145"/>
      <c r="B191" s="87"/>
      <c r="C191" s="188"/>
      <c r="D191" s="122"/>
      <c r="E191" s="122"/>
    </row>
    <row r="192" spans="1:5" ht="14.25">
      <c r="A192" s="145"/>
      <c r="B192" s="87"/>
      <c r="C192" s="188"/>
      <c r="D192" s="122"/>
      <c r="E192" s="122"/>
    </row>
    <row r="193" spans="1:5" ht="14.25">
      <c r="A193" s="145"/>
      <c r="B193" s="87"/>
      <c r="C193" s="188"/>
      <c r="D193" s="122"/>
      <c r="E193" s="122"/>
    </row>
    <row r="194" spans="1:5" ht="14.25">
      <c r="A194" s="145"/>
      <c r="B194" s="87"/>
      <c r="C194" s="188"/>
      <c r="D194" s="122"/>
      <c r="E194" s="122"/>
    </row>
    <row r="195" spans="1:5" ht="14.25">
      <c r="A195" s="145"/>
      <c r="B195" s="87"/>
      <c r="C195" s="188"/>
      <c r="D195" s="122"/>
      <c r="E195" s="122"/>
    </row>
    <row r="196" spans="1:5" ht="14.25">
      <c r="A196" s="145"/>
      <c r="B196" s="87"/>
      <c r="C196" s="188"/>
      <c r="D196" s="122"/>
      <c r="E196" s="122"/>
    </row>
    <row r="197" spans="1:5" ht="14.25">
      <c r="A197" s="145"/>
      <c r="B197" s="87"/>
      <c r="C197" s="188"/>
      <c r="D197" s="122"/>
      <c r="E197" s="122"/>
    </row>
    <row r="198" spans="1:5" ht="14.25">
      <c r="A198" s="145"/>
      <c r="B198" s="87"/>
      <c r="C198" s="188"/>
      <c r="D198" s="122"/>
      <c r="E198" s="122"/>
    </row>
    <row r="199" spans="1:5" ht="14.25">
      <c r="A199" s="145"/>
      <c r="B199" s="87"/>
      <c r="C199" s="188"/>
      <c r="D199" s="122"/>
      <c r="E199" s="122"/>
    </row>
    <row r="200" spans="1:5" ht="14.25">
      <c r="A200" s="145"/>
      <c r="B200" s="87"/>
      <c r="C200" s="188"/>
      <c r="D200" s="122"/>
      <c r="E200" s="122"/>
    </row>
    <row r="201" spans="1:5" ht="14.25">
      <c r="A201" s="145"/>
      <c r="B201" s="87"/>
      <c r="C201" s="188"/>
      <c r="D201" s="122"/>
      <c r="E201" s="122"/>
    </row>
    <row r="202" spans="1:5" ht="14.25">
      <c r="A202" s="145"/>
      <c r="B202" s="87"/>
      <c r="C202" s="188"/>
      <c r="D202" s="122"/>
      <c r="E202" s="122"/>
    </row>
    <row r="203" spans="1:5" ht="14.25">
      <c r="A203" s="145"/>
      <c r="B203" s="87"/>
      <c r="C203" s="188"/>
      <c r="D203" s="122"/>
      <c r="E203" s="122"/>
    </row>
    <row r="204" spans="1:5" ht="14.25">
      <c r="A204" s="145"/>
      <c r="B204" s="87"/>
      <c r="C204" s="188"/>
      <c r="D204" s="122"/>
      <c r="E204" s="122"/>
    </row>
    <row r="205" spans="1:5" ht="14.25">
      <c r="A205" s="145"/>
      <c r="B205" s="87"/>
      <c r="C205" s="188"/>
      <c r="D205" s="122"/>
      <c r="E205" s="122"/>
    </row>
    <row r="206" spans="1:5" ht="14.25">
      <c r="A206" s="145"/>
      <c r="B206" s="87"/>
      <c r="C206" s="188"/>
      <c r="D206" s="122"/>
      <c r="E206" s="122"/>
    </row>
    <row r="207" spans="1:5" ht="14.25">
      <c r="A207" s="145"/>
      <c r="B207" s="87"/>
      <c r="C207" s="188"/>
      <c r="D207" s="122"/>
      <c r="E207" s="122"/>
    </row>
    <row r="208" spans="1:5" ht="14.25">
      <c r="A208" s="145"/>
      <c r="B208" s="87"/>
      <c r="C208" s="188"/>
      <c r="D208" s="122"/>
      <c r="E208" s="122"/>
    </row>
    <row r="209" spans="1:5" ht="14.25">
      <c r="A209" s="145"/>
      <c r="B209" s="87"/>
      <c r="C209" s="188"/>
      <c r="D209" s="122"/>
      <c r="E209" s="122"/>
    </row>
    <row r="210" spans="1:5" ht="14.25">
      <c r="A210" s="145"/>
      <c r="B210" s="87"/>
      <c r="C210" s="188"/>
      <c r="D210" s="122"/>
      <c r="E210" s="122"/>
    </row>
    <row r="211" spans="1:5" ht="14.25">
      <c r="A211" s="145"/>
      <c r="B211" s="87"/>
      <c r="C211" s="188"/>
      <c r="D211" s="122"/>
      <c r="E211" s="122"/>
    </row>
    <row r="212" spans="1:5" ht="14.25">
      <c r="A212" s="145"/>
      <c r="B212" s="87"/>
      <c r="C212" s="188"/>
      <c r="D212" s="122"/>
      <c r="E212" s="122"/>
    </row>
    <row r="213" spans="1:5" ht="14.25">
      <c r="A213" s="145"/>
      <c r="B213" s="87"/>
      <c r="C213" s="188"/>
      <c r="D213" s="122"/>
      <c r="E213" s="122"/>
    </row>
    <row r="214" spans="1:5" ht="14.25">
      <c r="A214" s="145"/>
      <c r="B214" s="87"/>
      <c r="C214" s="188"/>
      <c r="D214" s="122"/>
      <c r="E214" s="122"/>
    </row>
    <row r="215" spans="1:5" ht="14.25">
      <c r="A215" s="145"/>
      <c r="B215" s="87"/>
      <c r="C215" s="188"/>
      <c r="D215" s="122"/>
      <c r="E215" s="122"/>
    </row>
    <row r="216" spans="1:5" ht="14.25">
      <c r="A216" s="145"/>
      <c r="B216" s="87"/>
      <c r="C216" s="188"/>
      <c r="D216" s="122"/>
      <c r="E216" s="122"/>
    </row>
    <row r="217" spans="1:5" ht="14.25">
      <c r="A217" s="145"/>
      <c r="B217" s="87"/>
      <c r="C217" s="188"/>
      <c r="D217" s="122"/>
      <c r="E217" s="122"/>
    </row>
    <row r="218" spans="1:5" ht="14.25">
      <c r="A218" s="145"/>
      <c r="B218" s="87"/>
      <c r="C218" s="188"/>
      <c r="D218" s="122"/>
      <c r="E218" s="122"/>
    </row>
    <row r="219" spans="1:5" ht="14.25">
      <c r="A219" s="145"/>
      <c r="B219" s="87"/>
      <c r="C219" s="188"/>
      <c r="D219" s="122"/>
      <c r="E219" s="122"/>
    </row>
    <row r="220" spans="1:5" ht="14.25">
      <c r="A220" s="145"/>
      <c r="B220" s="87"/>
      <c r="C220" s="188"/>
      <c r="D220" s="122"/>
      <c r="E220" s="122"/>
    </row>
    <row r="221" spans="1:5" ht="14.25">
      <c r="A221" s="145"/>
      <c r="B221" s="87"/>
      <c r="C221" s="188"/>
      <c r="D221" s="122"/>
      <c r="E221" s="122"/>
    </row>
    <row r="222" spans="1:5" ht="14.25">
      <c r="A222" s="145"/>
      <c r="B222" s="87"/>
      <c r="C222" s="188"/>
      <c r="D222" s="122"/>
      <c r="E222" s="122"/>
    </row>
    <row r="223" spans="1:5" ht="14.25">
      <c r="A223" s="145"/>
      <c r="B223" s="87"/>
      <c r="C223" s="188"/>
      <c r="D223" s="122"/>
      <c r="E223" s="122"/>
    </row>
    <row r="224" spans="1:5" ht="14.25">
      <c r="A224" s="145"/>
      <c r="B224" s="87"/>
      <c r="C224" s="188"/>
      <c r="D224" s="122"/>
      <c r="E224" s="122"/>
    </row>
    <row r="225" spans="1:5" ht="14.25">
      <c r="A225" s="145"/>
      <c r="B225" s="87"/>
      <c r="C225" s="188"/>
      <c r="D225" s="122"/>
      <c r="E225" s="122"/>
    </row>
    <row r="226" spans="1:5" ht="14.25">
      <c r="A226" s="145"/>
      <c r="B226" s="87"/>
      <c r="C226" s="188"/>
      <c r="D226" s="122"/>
      <c r="E226" s="122"/>
    </row>
    <row r="227" spans="1:5" ht="14.25">
      <c r="A227" s="145"/>
      <c r="B227" s="87"/>
      <c r="C227" s="188"/>
      <c r="D227" s="122"/>
      <c r="E227" s="122"/>
    </row>
    <row r="228" spans="1:5" ht="14.25">
      <c r="A228" s="145"/>
      <c r="B228" s="87"/>
      <c r="C228" s="188"/>
      <c r="D228" s="122"/>
      <c r="E228" s="122"/>
    </row>
    <row r="229" spans="1:5" ht="14.25">
      <c r="A229" s="145"/>
      <c r="B229" s="87"/>
      <c r="C229" s="188"/>
      <c r="D229" s="122"/>
      <c r="E229" s="122"/>
    </row>
    <row r="230" spans="1:5" ht="14.25">
      <c r="A230" s="145"/>
      <c r="B230" s="87"/>
      <c r="C230" s="188"/>
      <c r="D230" s="122"/>
      <c r="E230" s="122"/>
    </row>
    <row r="231" spans="1:5" ht="14.25">
      <c r="A231" s="145"/>
      <c r="B231" s="87"/>
      <c r="C231" s="188"/>
      <c r="D231" s="122"/>
      <c r="E231" s="122"/>
    </row>
    <row r="232" spans="1:5" ht="14.25">
      <c r="A232" s="145"/>
      <c r="B232" s="87"/>
      <c r="C232" s="188"/>
      <c r="D232" s="122"/>
      <c r="E232" s="122"/>
    </row>
    <row r="233" spans="1:5" ht="14.25">
      <c r="A233" s="145"/>
      <c r="B233" s="87"/>
      <c r="C233" s="188"/>
      <c r="D233" s="122"/>
      <c r="E233" s="122"/>
    </row>
    <row r="234" spans="1:5" ht="14.25">
      <c r="A234" s="145"/>
      <c r="B234" s="87"/>
      <c r="C234" s="188"/>
      <c r="D234" s="122"/>
      <c r="E234" s="122"/>
    </row>
    <row r="235" spans="1:5" ht="14.25">
      <c r="A235" s="145"/>
      <c r="B235" s="87"/>
      <c r="C235" s="188"/>
      <c r="D235" s="122"/>
      <c r="E235" s="122"/>
    </row>
    <row r="236" spans="1:5" ht="14.25">
      <c r="A236" s="145"/>
      <c r="B236" s="87"/>
      <c r="C236" s="188"/>
      <c r="D236" s="122"/>
      <c r="E236" s="122"/>
    </row>
    <row r="237" spans="1:5" ht="14.25">
      <c r="A237" s="145"/>
      <c r="B237" s="87"/>
      <c r="C237" s="188"/>
      <c r="D237" s="122"/>
      <c r="E237" s="122"/>
    </row>
    <row r="238" spans="1:5" ht="14.25">
      <c r="A238" s="145"/>
      <c r="B238" s="87"/>
      <c r="C238" s="188"/>
      <c r="D238" s="122"/>
      <c r="E238" s="122"/>
    </row>
    <row r="239" spans="1:5" ht="14.25">
      <c r="A239" s="145"/>
      <c r="B239" s="87"/>
      <c r="C239" s="188"/>
      <c r="D239" s="122"/>
      <c r="E239" s="122"/>
    </row>
    <row r="240" spans="1:5" ht="14.25">
      <c r="A240" s="145"/>
      <c r="B240" s="87"/>
      <c r="C240" s="188"/>
      <c r="D240" s="122"/>
      <c r="E240" s="122"/>
    </row>
    <row r="241" spans="1:5" ht="14.25">
      <c r="A241" s="145"/>
      <c r="B241" s="87"/>
      <c r="C241" s="188"/>
      <c r="D241" s="122"/>
      <c r="E241" s="122"/>
    </row>
    <row r="242" spans="1:5" ht="14.25">
      <c r="A242" s="145"/>
      <c r="B242" s="87"/>
      <c r="C242" s="188"/>
      <c r="D242" s="122"/>
      <c r="E242" s="122"/>
    </row>
    <row r="243" spans="1:5" ht="14.25">
      <c r="A243" s="145"/>
      <c r="B243" s="87"/>
      <c r="C243" s="188"/>
      <c r="D243" s="122"/>
      <c r="E243" s="122"/>
    </row>
    <row r="244" spans="1:5" ht="14.25">
      <c r="A244" s="145"/>
      <c r="B244" s="87"/>
      <c r="C244" s="188"/>
      <c r="D244" s="122"/>
      <c r="E244" s="122"/>
    </row>
    <row r="245" spans="1:5" ht="14.25">
      <c r="A245" s="145"/>
      <c r="B245" s="87"/>
      <c r="C245" s="188"/>
      <c r="D245" s="122"/>
      <c r="E245" s="122"/>
    </row>
    <row r="246" spans="1:5" ht="14.25">
      <c r="A246" s="145"/>
      <c r="B246" s="87"/>
      <c r="C246" s="188"/>
      <c r="D246" s="122"/>
      <c r="E246" s="122"/>
    </row>
    <row r="247" spans="1:5" ht="14.25">
      <c r="A247" s="145"/>
      <c r="B247" s="87"/>
      <c r="C247" s="188"/>
      <c r="D247" s="122"/>
      <c r="E247" s="122"/>
    </row>
    <row r="248" spans="1:5" ht="14.25">
      <c r="A248" s="145"/>
      <c r="B248" s="87"/>
      <c r="C248" s="188"/>
      <c r="D248" s="122"/>
      <c r="E248" s="122"/>
    </row>
    <row r="249" spans="1:5" ht="14.25">
      <c r="A249" s="145"/>
      <c r="B249" s="87"/>
      <c r="C249" s="188"/>
      <c r="D249" s="122"/>
      <c r="E249" s="122"/>
    </row>
    <row r="250" spans="1:5" ht="14.25">
      <c r="A250" s="145"/>
      <c r="B250" s="87"/>
      <c r="C250" s="188"/>
      <c r="D250" s="122"/>
      <c r="E250" s="122"/>
    </row>
    <row r="251" spans="1:5" ht="14.25">
      <c r="A251" s="145"/>
      <c r="B251" s="87"/>
      <c r="C251" s="188"/>
      <c r="D251" s="122"/>
      <c r="E251" s="122"/>
    </row>
    <row r="252" spans="1:5" ht="14.25">
      <c r="A252" s="145"/>
      <c r="B252" s="87"/>
      <c r="C252" s="188"/>
      <c r="D252" s="122"/>
      <c r="E252" s="122"/>
    </row>
    <row r="253" spans="1:5" ht="14.25">
      <c r="A253" s="145"/>
      <c r="B253" s="87"/>
      <c r="C253" s="188"/>
      <c r="D253" s="122"/>
      <c r="E253" s="122"/>
    </row>
    <row r="254" spans="1:5" ht="14.25">
      <c r="A254" s="145"/>
      <c r="B254" s="87"/>
      <c r="C254" s="188"/>
      <c r="D254" s="122"/>
      <c r="E254" s="122"/>
    </row>
    <row r="255" spans="1:5" ht="14.25">
      <c r="A255" s="145"/>
      <c r="B255" s="87"/>
      <c r="C255" s="188"/>
      <c r="D255" s="122"/>
      <c r="E255" s="122"/>
    </row>
    <row r="256" spans="1:5" ht="14.25">
      <c r="A256" s="145"/>
      <c r="B256" s="87"/>
      <c r="C256" s="188"/>
      <c r="D256" s="122"/>
      <c r="E256" s="122"/>
    </row>
    <row r="257" spans="1:5" ht="14.25">
      <c r="A257" s="145"/>
      <c r="B257" s="87"/>
      <c r="C257" s="188"/>
      <c r="D257" s="122"/>
      <c r="E257" s="122"/>
    </row>
    <row r="258" spans="1:5" ht="14.25">
      <c r="A258" s="145"/>
      <c r="B258" s="87"/>
      <c r="C258" s="188"/>
      <c r="D258" s="122"/>
      <c r="E258" s="122"/>
    </row>
    <row r="259" spans="1:5" ht="14.25">
      <c r="A259" s="145"/>
      <c r="B259" s="87"/>
      <c r="C259" s="188"/>
      <c r="D259" s="122"/>
      <c r="E259" s="122"/>
    </row>
    <row r="260" spans="1:5" ht="14.25">
      <c r="A260" s="145"/>
      <c r="B260" s="87"/>
      <c r="C260" s="188"/>
      <c r="D260" s="122"/>
      <c r="E260" s="122"/>
    </row>
    <row r="261" spans="1:5" ht="14.25">
      <c r="A261" s="145"/>
      <c r="B261" s="87"/>
      <c r="C261" s="188"/>
      <c r="D261" s="122"/>
      <c r="E261" s="122"/>
    </row>
    <row r="262" spans="1:5" ht="14.25">
      <c r="A262" s="145"/>
      <c r="B262" s="87"/>
      <c r="C262" s="188"/>
      <c r="D262" s="122"/>
      <c r="E262" s="122"/>
    </row>
    <row r="263" spans="1:5" ht="14.25">
      <c r="A263" s="145"/>
      <c r="B263" s="87"/>
      <c r="C263" s="188"/>
      <c r="D263" s="122"/>
      <c r="E263" s="122"/>
    </row>
    <row r="264" spans="1:5" ht="14.25">
      <c r="A264" s="145"/>
      <c r="B264" s="87"/>
      <c r="C264" s="188"/>
      <c r="D264" s="122"/>
      <c r="E264" s="122"/>
    </row>
    <row r="265" spans="1:5" ht="14.25">
      <c r="A265" s="145"/>
      <c r="B265" s="87"/>
      <c r="C265" s="188"/>
      <c r="D265" s="122"/>
      <c r="E265" s="122"/>
    </row>
    <row r="266" spans="1:5" ht="14.25">
      <c r="A266" s="145"/>
      <c r="B266" s="87"/>
      <c r="C266" s="188"/>
      <c r="D266" s="122"/>
      <c r="E266" s="122"/>
    </row>
    <row r="267" spans="1:5" ht="14.25">
      <c r="A267" s="145"/>
      <c r="B267" s="87"/>
      <c r="C267" s="188"/>
      <c r="D267" s="122"/>
      <c r="E267" s="122"/>
    </row>
    <row r="268" spans="1:5" ht="14.25">
      <c r="A268" s="145"/>
      <c r="B268" s="87"/>
      <c r="C268" s="188"/>
      <c r="D268" s="122"/>
      <c r="E268" s="122"/>
    </row>
    <row r="269" spans="1:5" ht="14.25">
      <c r="A269" s="145"/>
      <c r="B269" s="87"/>
      <c r="C269" s="188"/>
      <c r="D269" s="122"/>
      <c r="E269" s="122"/>
    </row>
    <row r="270" spans="1:5" ht="14.25">
      <c r="A270" s="145"/>
      <c r="B270" s="87"/>
      <c r="C270" s="188"/>
      <c r="D270" s="122"/>
      <c r="E270" s="122"/>
    </row>
    <row r="271" spans="1:5" ht="14.25">
      <c r="A271" s="145"/>
      <c r="B271" s="87"/>
      <c r="C271" s="188"/>
      <c r="D271" s="122"/>
      <c r="E271" s="122"/>
    </row>
    <row r="272" spans="1:5" ht="14.25">
      <c r="A272" s="145"/>
      <c r="B272" s="87"/>
      <c r="C272" s="188"/>
      <c r="D272" s="122"/>
      <c r="E272" s="122"/>
    </row>
    <row r="273" spans="1:5" ht="14.25">
      <c r="A273" s="145"/>
      <c r="B273" s="87"/>
      <c r="C273" s="188"/>
      <c r="D273" s="122"/>
      <c r="E273" s="122"/>
    </row>
    <row r="274" spans="1:5" ht="14.25">
      <c r="A274" s="145"/>
      <c r="B274" s="87"/>
      <c r="C274" s="188"/>
      <c r="D274" s="122"/>
      <c r="E274" s="122"/>
    </row>
    <row r="275" spans="1:5" ht="14.25">
      <c r="A275" s="145"/>
      <c r="B275" s="87"/>
      <c r="C275" s="188"/>
      <c r="D275" s="122"/>
      <c r="E275" s="122"/>
    </row>
    <row r="276" spans="1:5" ht="14.25">
      <c r="A276" s="145"/>
      <c r="B276" s="87"/>
      <c r="C276" s="188"/>
      <c r="D276" s="122"/>
      <c r="E276" s="122"/>
    </row>
    <row r="277" spans="1:5" ht="14.25">
      <c r="A277" s="145"/>
      <c r="B277" s="87"/>
      <c r="C277" s="188"/>
      <c r="D277" s="122"/>
      <c r="E277" s="122"/>
    </row>
    <row r="278" spans="1:5" ht="14.25">
      <c r="A278" s="145"/>
      <c r="B278" s="87"/>
      <c r="C278" s="188"/>
      <c r="D278" s="122"/>
      <c r="E278" s="122"/>
    </row>
    <row r="279" spans="1:5" ht="14.25">
      <c r="A279" s="145"/>
      <c r="B279" s="87"/>
      <c r="C279" s="188"/>
      <c r="D279" s="122"/>
      <c r="E279" s="122"/>
    </row>
    <row r="280" spans="1:5" ht="14.25">
      <c r="A280" s="145"/>
      <c r="B280" s="87"/>
      <c r="C280" s="188"/>
      <c r="D280" s="122"/>
      <c r="E280" s="122"/>
    </row>
    <row r="281" spans="1:5" ht="14.25">
      <c r="A281" s="145"/>
      <c r="B281" s="87"/>
      <c r="C281" s="188"/>
      <c r="D281" s="122"/>
      <c r="E281" s="122"/>
    </row>
    <row r="282" spans="1:5" ht="14.25">
      <c r="A282" s="145"/>
      <c r="B282" s="87"/>
      <c r="C282" s="188"/>
      <c r="D282" s="122"/>
      <c r="E282" s="122"/>
    </row>
    <row r="283" spans="1:5" ht="14.25">
      <c r="A283" s="145"/>
      <c r="B283" s="87"/>
      <c r="C283" s="188"/>
      <c r="D283" s="122"/>
      <c r="E283" s="122"/>
    </row>
    <row r="284" spans="1:5" ht="14.25">
      <c r="A284" s="145"/>
      <c r="B284" s="87"/>
      <c r="C284" s="188"/>
      <c r="D284" s="122"/>
      <c r="E284" s="122"/>
    </row>
    <row r="285" spans="1:5" ht="14.25">
      <c r="A285" s="145"/>
      <c r="B285" s="87"/>
      <c r="C285" s="188"/>
      <c r="D285" s="122"/>
      <c r="E285" s="122"/>
    </row>
    <row r="286" spans="1:5" ht="14.25">
      <c r="A286" s="145"/>
      <c r="B286" s="87"/>
      <c r="C286" s="188"/>
      <c r="D286" s="122"/>
      <c r="E286" s="122"/>
    </row>
    <row r="287" spans="1:5" ht="14.25">
      <c r="A287" s="145"/>
      <c r="B287" s="87"/>
      <c r="C287" s="188"/>
      <c r="D287" s="122"/>
      <c r="E287" s="122"/>
    </row>
    <row r="288" spans="1:5" ht="14.25">
      <c r="A288" s="145"/>
      <c r="B288" s="87"/>
      <c r="C288" s="188"/>
      <c r="D288" s="122"/>
      <c r="E288" s="122"/>
    </row>
    <row r="289" spans="1:5" ht="14.25">
      <c r="A289" s="145"/>
      <c r="B289" s="87"/>
      <c r="C289" s="188"/>
      <c r="D289" s="122"/>
      <c r="E289" s="122"/>
    </row>
    <row r="290" spans="1:5" ht="14.25">
      <c r="A290" s="145"/>
      <c r="B290" s="87"/>
      <c r="C290" s="188"/>
      <c r="D290" s="122"/>
      <c r="E290" s="122"/>
    </row>
    <row r="291" spans="1:5" ht="14.25">
      <c r="A291" s="145"/>
      <c r="B291" s="87"/>
      <c r="C291" s="188"/>
      <c r="D291" s="122"/>
      <c r="E291" s="122"/>
    </row>
    <row r="292" spans="1:5" ht="14.25">
      <c r="A292" s="145"/>
      <c r="B292" s="87"/>
      <c r="C292" s="188"/>
      <c r="D292" s="122"/>
      <c r="E292" s="122"/>
    </row>
    <row r="293" spans="1:5" ht="14.25">
      <c r="A293" s="145"/>
      <c r="B293" s="87"/>
      <c r="C293" s="188"/>
      <c r="D293" s="122"/>
      <c r="E293" s="122"/>
    </row>
    <row r="294" spans="1:5" ht="14.25">
      <c r="A294" s="145"/>
      <c r="B294" s="87"/>
      <c r="C294" s="188"/>
      <c r="D294" s="122"/>
      <c r="E294" s="122"/>
    </row>
    <row r="295" spans="1:5" ht="14.25">
      <c r="A295" s="145"/>
      <c r="B295" s="87"/>
      <c r="C295" s="188"/>
      <c r="D295" s="122"/>
      <c r="E295" s="122"/>
    </row>
    <row r="296" spans="1:5" ht="14.25">
      <c r="A296" s="145"/>
      <c r="B296" s="87"/>
      <c r="C296" s="188"/>
      <c r="D296" s="122"/>
      <c r="E296" s="122"/>
    </row>
    <row r="297" spans="1:5" ht="14.25">
      <c r="A297" s="145"/>
      <c r="B297" s="87"/>
      <c r="C297" s="188"/>
      <c r="D297" s="122"/>
      <c r="E297" s="122"/>
    </row>
    <row r="298" spans="1:5" ht="14.25">
      <c r="A298" s="145"/>
      <c r="B298" s="87"/>
      <c r="C298" s="188"/>
      <c r="D298" s="122"/>
      <c r="E298" s="122"/>
    </row>
    <row r="299" spans="1:5" ht="14.25">
      <c r="A299" s="145"/>
      <c r="B299" s="87"/>
      <c r="C299" s="188"/>
      <c r="D299" s="122"/>
      <c r="E299" s="122"/>
    </row>
    <row r="300" spans="1:5" ht="14.25">
      <c r="A300" s="145"/>
      <c r="B300" s="87"/>
      <c r="C300" s="188"/>
      <c r="D300" s="122"/>
      <c r="E300" s="122"/>
    </row>
    <row r="301" spans="1:5" ht="14.25">
      <c r="A301" s="145"/>
      <c r="B301" s="87"/>
      <c r="C301" s="188"/>
      <c r="D301" s="122"/>
      <c r="E301" s="122"/>
    </row>
    <row r="302" spans="1:5" ht="14.25">
      <c r="A302" s="145"/>
      <c r="B302" s="87"/>
      <c r="C302" s="188"/>
      <c r="D302" s="122"/>
      <c r="E302" s="122"/>
    </row>
    <row r="303" spans="1:5" ht="14.25">
      <c r="A303" s="145"/>
      <c r="B303" s="87"/>
      <c r="C303" s="188"/>
      <c r="D303" s="122"/>
      <c r="E303" s="122"/>
    </row>
    <row r="304" spans="1:5" ht="14.25">
      <c r="A304" s="145"/>
      <c r="B304" s="87"/>
      <c r="C304" s="188"/>
      <c r="D304" s="122"/>
      <c r="E304" s="122"/>
    </row>
    <row r="305" spans="1:5" ht="14.25">
      <c r="A305" s="145"/>
      <c r="B305" s="87"/>
      <c r="C305" s="188"/>
      <c r="D305" s="122"/>
      <c r="E305" s="122"/>
    </row>
    <row r="306" spans="1:5" ht="14.25">
      <c r="A306" s="145"/>
      <c r="B306" s="87"/>
      <c r="C306" s="188"/>
      <c r="D306" s="122"/>
      <c r="E306" s="122"/>
    </row>
    <row r="307" spans="1:5" ht="14.25">
      <c r="A307" s="145"/>
      <c r="B307" s="87"/>
      <c r="C307" s="188"/>
      <c r="D307" s="122"/>
      <c r="E307" s="122"/>
    </row>
    <row r="308" spans="1:5" ht="14.25">
      <c r="A308" s="145"/>
      <c r="B308" s="87"/>
      <c r="C308" s="188"/>
      <c r="D308" s="122"/>
      <c r="E308" s="122"/>
    </row>
    <row r="309" spans="1:5" ht="14.25">
      <c r="A309" s="145"/>
      <c r="B309" s="87"/>
      <c r="C309" s="188"/>
      <c r="D309" s="122"/>
      <c r="E309" s="122"/>
    </row>
    <row r="310" spans="1:5" ht="14.25">
      <c r="A310" s="145"/>
      <c r="B310" s="87"/>
      <c r="C310" s="188"/>
      <c r="D310" s="122"/>
      <c r="E310" s="122"/>
    </row>
    <row r="311" spans="1:5" ht="14.25">
      <c r="A311" s="145"/>
      <c r="B311" s="87"/>
      <c r="C311" s="188"/>
      <c r="D311" s="122"/>
      <c r="E311" s="122"/>
    </row>
    <row r="312" spans="1:5" ht="14.25">
      <c r="A312" s="145"/>
      <c r="B312" s="87"/>
      <c r="C312" s="188"/>
      <c r="D312" s="122"/>
      <c r="E312" s="122"/>
    </row>
    <row r="313" spans="1:5" ht="14.25">
      <c r="A313" s="145"/>
      <c r="B313" s="87"/>
      <c r="C313" s="188"/>
      <c r="D313" s="122"/>
      <c r="E313" s="122"/>
    </row>
    <row r="314" spans="1:5" ht="14.25">
      <c r="A314" s="145"/>
      <c r="B314" s="87"/>
      <c r="C314" s="188"/>
      <c r="D314" s="122"/>
      <c r="E314" s="122"/>
    </row>
    <row r="315" spans="1:5" ht="14.25">
      <c r="A315" s="145"/>
      <c r="B315" s="87"/>
      <c r="C315" s="188"/>
      <c r="D315" s="122"/>
      <c r="E315" s="122"/>
    </row>
    <row r="316" spans="1:5" ht="14.25">
      <c r="A316" s="145"/>
      <c r="B316" s="87"/>
      <c r="C316" s="188"/>
      <c r="D316" s="122"/>
      <c r="E316" s="122"/>
    </row>
    <row r="317" spans="1:5" ht="14.25">
      <c r="A317" s="145"/>
      <c r="B317" s="87"/>
      <c r="C317" s="188"/>
      <c r="D317" s="122"/>
      <c r="E317" s="122"/>
    </row>
    <row r="318" spans="1:5" ht="14.25">
      <c r="A318" s="145"/>
      <c r="B318" s="87"/>
      <c r="C318" s="188"/>
      <c r="D318" s="122"/>
      <c r="E318" s="122"/>
    </row>
    <row r="319" spans="1:5" ht="14.25">
      <c r="A319" s="145"/>
      <c r="B319" s="87"/>
      <c r="C319" s="188"/>
      <c r="D319" s="122"/>
      <c r="E319" s="122"/>
    </row>
    <row r="320" spans="1:5" ht="14.25">
      <c r="A320" s="145"/>
      <c r="B320" s="87"/>
      <c r="C320" s="188"/>
      <c r="D320" s="122"/>
      <c r="E320" s="122"/>
    </row>
    <row r="321" spans="1:5" ht="14.25">
      <c r="A321" s="145"/>
      <c r="B321" s="87"/>
      <c r="C321" s="188"/>
      <c r="D321" s="122"/>
      <c r="E321" s="122"/>
    </row>
    <row r="322" spans="1:5" ht="14.25">
      <c r="A322" s="145"/>
      <c r="B322" s="87"/>
      <c r="C322" s="188"/>
      <c r="D322" s="122"/>
      <c r="E322" s="122"/>
    </row>
    <row r="323" spans="1:5" ht="14.25">
      <c r="A323" s="145"/>
      <c r="B323" s="87"/>
      <c r="C323" s="188"/>
      <c r="D323" s="122"/>
      <c r="E323" s="122"/>
    </row>
    <row r="324" spans="1:5" ht="14.25">
      <c r="A324" s="145"/>
      <c r="B324" s="87"/>
      <c r="C324" s="188"/>
      <c r="D324" s="122"/>
      <c r="E324" s="122"/>
    </row>
    <row r="325" spans="1:5" ht="14.25">
      <c r="A325" s="145"/>
      <c r="B325" s="87"/>
      <c r="C325" s="188"/>
      <c r="D325" s="122"/>
      <c r="E325" s="122"/>
    </row>
    <row r="326" spans="1:5" ht="14.25">
      <c r="A326" s="145"/>
      <c r="B326" s="87"/>
      <c r="C326" s="188"/>
      <c r="D326" s="122"/>
      <c r="E326" s="122"/>
    </row>
    <row r="327" spans="1:5" ht="14.25">
      <c r="A327" s="145"/>
      <c r="B327" s="87"/>
      <c r="C327" s="188"/>
      <c r="D327" s="122"/>
      <c r="E327" s="122"/>
    </row>
    <row r="328" spans="1:5" ht="14.25">
      <c r="A328" s="145"/>
      <c r="B328" s="87"/>
      <c r="C328" s="188"/>
      <c r="D328" s="122"/>
      <c r="E328" s="122"/>
    </row>
    <row r="329" spans="1:5" ht="14.25">
      <c r="A329" s="145"/>
      <c r="B329" s="87"/>
      <c r="C329" s="188"/>
      <c r="D329" s="122"/>
      <c r="E329" s="122"/>
    </row>
    <row r="330" spans="1:5" ht="14.25">
      <c r="A330" s="145"/>
      <c r="B330" s="87"/>
      <c r="C330" s="188"/>
      <c r="D330" s="122"/>
      <c r="E330" s="122"/>
    </row>
    <row r="331" spans="1:5" ht="14.25">
      <c r="A331" s="145"/>
      <c r="B331" s="87"/>
      <c r="C331" s="188"/>
      <c r="D331" s="122"/>
      <c r="E331" s="122"/>
    </row>
    <row r="332" spans="1:5" ht="14.25">
      <c r="A332" s="145"/>
      <c r="B332" s="87"/>
      <c r="C332" s="188"/>
      <c r="D332" s="122"/>
      <c r="E332" s="122"/>
    </row>
    <row r="333" spans="1:5" ht="14.25">
      <c r="A333" s="145"/>
      <c r="B333" s="87"/>
      <c r="C333" s="188"/>
      <c r="D333" s="122"/>
      <c r="E333" s="122"/>
    </row>
    <row r="334" spans="1:5" ht="14.25">
      <c r="A334" s="145"/>
      <c r="B334" s="87"/>
      <c r="C334" s="188"/>
      <c r="D334" s="122"/>
      <c r="E334" s="122"/>
    </row>
    <row r="335" spans="1:5" ht="14.25">
      <c r="A335" s="145"/>
      <c r="B335" s="87"/>
      <c r="C335" s="188"/>
      <c r="D335" s="122"/>
      <c r="E335" s="122"/>
    </row>
    <row r="336" spans="1:5" ht="14.25">
      <c r="A336" s="145"/>
      <c r="B336" s="87"/>
      <c r="C336" s="188"/>
      <c r="D336" s="122"/>
      <c r="E336" s="122"/>
    </row>
    <row r="337" spans="1:5" ht="14.25">
      <c r="A337" s="145"/>
      <c r="B337" s="87"/>
      <c r="C337" s="188"/>
      <c r="D337" s="122"/>
      <c r="E337" s="122"/>
    </row>
    <row r="338" spans="1:5" ht="14.25">
      <c r="A338" s="145"/>
      <c r="B338" s="87"/>
      <c r="C338" s="188"/>
      <c r="D338" s="122"/>
      <c r="E338" s="122"/>
    </row>
    <row r="339" spans="1:5" ht="14.25">
      <c r="A339" s="145"/>
      <c r="B339" s="87"/>
      <c r="C339" s="188"/>
      <c r="D339" s="122"/>
      <c r="E339" s="122"/>
    </row>
    <row r="340" spans="1:5" ht="14.25">
      <c r="A340" s="145"/>
      <c r="B340" s="87"/>
      <c r="C340" s="188"/>
      <c r="D340" s="122"/>
      <c r="E340" s="122"/>
    </row>
    <row r="341" spans="1:5" ht="14.25">
      <c r="A341" s="145"/>
      <c r="B341" s="87"/>
      <c r="C341" s="188"/>
      <c r="D341" s="122"/>
      <c r="E341" s="122"/>
    </row>
    <row r="342" spans="1:5" ht="14.25">
      <c r="A342" s="145"/>
      <c r="B342" s="87"/>
      <c r="C342" s="188"/>
      <c r="D342" s="122"/>
      <c r="E342" s="122"/>
    </row>
    <row r="343" spans="1:5" ht="14.25">
      <c r="A343" s="145"/>
      <c r="B343" s="87"/>
      <c r="C343" s="188"/>
      <c r="D343" s="122"/>
      <c r="E343" s="122"/>
    </row>
    <row r="344" spans="1:5" ht="14.25">
      <c r="A344" s="145"/>
      <c r="B344" s="87"/>
      <c r="C344" s="188"/>
      <c r="D344" s="122"/>
      <c r="E344" s="122"/>
    </row>
    <row r="345" spans="1:5" ht="14.25">
      <c r="A345" s="145"/>
      <c r="B345" s="87"/>
      <c r="C345" s="188"/>
      <c r="D345" s="122"/>
      <c r="E345" s="122"/>
    </row>
    <row r="346" spans="1:5" ht="14.25">
      <c r="A346" s="145"/>
      <c r="B346" s="87"/>
      <c r="C346" s="188"/>
      <c r="D346" s="122"/>
      <c r="E346" s="122"/>
    </row>
    <row r="347" spans="1:5" ht="14.25">
      <c r="A347" s="145"/>
      <c r="B347" s="87"/>
      <c r="C347" s="188"/>
      <c r="D347" s="122"/>
      <c r="E347" s="122"/>
    </row>
    <row r="348" spans="1:5" ht="14.25">
      <c r="A348" s="145"/>
      <c r="B348" s="87"/>
      <c r="C348" s="188"/>
      <c r="D348" s="122"/>
      <c r="E348" s="122"/>
    </row>
    <row r="349" spans="1:5" ht="14.25">
      <c r="A349" s="145"/>
      <c r="B349" s="87"/>
      <c r="C349" s="188"/>
      <c r="D349" s="122"/>
      <c r="E349" s="122"/>
    </row>
    <row r="350" spans="1:5" ht="14.25">
      <c r="A350" s="145"/>
      <c r="B350" s="87"/>
      <c r="C350" s="188"/>
      <c r="D350" s="122"/>
      <c r="E350" s="122"/>
    </row>
    <row r="351" spans="1:5" ht="14.25">
      <c r="A351" s="145"/>
      <c r="B351" s="87"/>
      <c r="C351" s="188"/>
      <c r="D351" s="122"/>
      <c r="E351" s="122"/>
    </row>
    <row r="352" spans="1:5" ht="14.25">
      <c r="A352" s="145"/>
      <c r="B352" s="87"/>
      <c r="C352" s="188"/>
      <c r="D352" s="122"/>
      <c r="E352" s="122"/>
    </row>
    <row r="353" spans="1:5" ht="14.25">
      <c r="A353" s="145"/>
      <c r="B353" s="87"/>
      <c r="C353" s="188"/>
      <c r="D353" s="122"/>
      <c r="E353" s="122"/>
    </row>
    <row r="354" spans="1:5" ht="14.25">
      <c r="A354" s="145"/>
      <c r="B354" s="87"/>
      <c r="C354" s="188"/>
      <c r="D354" s="122"/>
      <c r="E354" s="122"/>
    </row>
    <row r="355" spans="1:5" ht="14.25">
      <c r="A355" s="145"/>
      <c r="B355" s="87"/>
      <c r="C355" s="188"/>
      <c r="D355" s="122"/>
      <c r="E355" s="122"/>
    </row>
    <row r="356" spans="1:5" ht="14.25">
      <c r="A356" s="145"/>
      <c r="B356" s="87"/>
      <c r="C356" s="188"/>
      <c r="D356" s="122"/>
      <c r="E356" s="122"/>
    </row>
    <row r="357" spans="1:5" ht="14.25">
      <c r="A357" s="145"/>
      <c r="B357" s="87"/>
      <c r="C357" s="188"/>
      <c r="D357" s="122"/>
      <c r="E357" s="122"/>
    </row>
    <row r="358" spans="1:5" ht="14.25">
      <c r="A358" s="145"/>
      <c r="B358" s="87"/>
      <c r="C358" s="188"/>
      <c r="D358" s="122"/>
      <c r="E358" s="122"/>
    </row>
    <row r="359" spans="1:5" ht="14.25">
      <c r="A359" s="145"/>
      <c r="B359" s="87"/>
      <c r="C359" s="188"/>
      <c r="D359" s="122"/>
      <c r="E359" s="122"/>
    </row>
    <row r="360" spans="1:5" ht="14.25">
      <c r="A360" s="145"/>
      <c r="B360" s="87"/>
      <c r="C360" s="188"/>
      <c r="D360" s="122"/>
      <c r="E360" s="122"/>
    </row>
    <row r="361" spans="1:5" ht="14.25">
      <c r="A361" s="145"/>
      <c r="B361" s="87"/>
      <c r="C361" s="188"/>
      <c r="D361" s="122"/>
      <c r="E361" s="122"/>
    </row>
    <row r="362" spans="1:5" ht="14.25">
      <c r="A362" s="145"/>
      <c r="B362" s="87"/>
      <c r="C362" s="188"/>
      <c r="D362" s="122"/>
      <c r="E362" s="122"/>
    </row>
    <row r="363" spans="1:5" ht="14.25">
      <c r="A363" s="145"/>
      <c r="B363" s="87"/>
      <c r="C363" s="188"/>
      <c r="D363" s="122"/>
      <c r="E363" s="122"/>
    </row>
    <row r="364" spans="1:5" ht="14.25">
      <c r="A364" s="145"/>
      <c r="B364" s="87"/>
      <c r="C364" s="188"/>
      <c r="D364" s="122"/>
      <c r="E364" s="122"/>
    </row>
    <row r="365" spans="1:5" ht="14.25">
      <c r="A365" s="145"/>
      <c r="B365" s="87"/>
      <c r="C365" s="188"/>
      <c r="D365" s="122"/>
      <c r="E365" s="122"/>
    </row>
    <row r="366" spans="1:5" ht="14.25">
      <c r="A366" s="145"/>
      <c r="B366" s="87"/>
      <c r="C366" s="188"/>
      <c r="D366" s="122"/>
      <c r="E366" s="122"/>
    </row>
    <row r="367" spans="1:5" ht="14.25">
      <c r="A367" s="145"/>
      <c r="B367" s="87"/>
      <c r="C367" s="188"/>
      <c r="D367" s="122"/>
      <c r="E367" s="122"/>
    </row>
    <row r="368" spans="1:5" ht="14.25">
      <c r="A368" s="145"/>
      <c r="B368" s="87"/>
      <c r="C368" s="188"/>
      <c r="D368" s="122"/>
      <c r="E368" s="122"/>
    </row>
    <row r="369" spans="1:5" ht="14.25">
      <c r="A369" s="145"/>
      <c r="B369" s="87"/>
      <c r="C369" s="188"/>
      <c r="D369" s="122"/>
      <c r="E369" s="122"/>
    </row>
    <row r="370" spans="1:5" ht="14.25">
      <c r="A370" s="145"/>
      <c r="B370" s="87"/>
      <c r="C370" s="188"/>
      <c r="D370" s="122"/>
      <c r="E370" s="122"/>
    </row>
    <row r="371" spans="1:5" ht="14.25">
      <c r="A371" s="145"/>
      <c r="B371" s="87"/>
      <c r="C371" s="188"/>
      <c r="D371" s="122"/>
      <c r="E371" s="122"/>
    </row>
    <row r="372" spans="1:5" ht="14.25">
      <c r="A372" s="145"/>
      <c r="B372" s="87"/>
      <c r="C372" s="188"/>
      <c r="D372" s="122"/>
      <c r="E372" s="122"/>
    </row>
    <row r="373" spans="1:5" ht="14.25">
      <c r="A373" s="145"/>
      <c r="B373" s="87"/>
      <c r="C373" s="188"/>
      <c r="D373" s="122"/>
      <c r="E373" s="122"/>
    </row>
    <row r="374" spans="1:5" ht="14.25">
      <c r="A374" s="145"/>
      <c r="B374" s="87"/>
      <c r="C374" s="188"/>
      <c r="D374" s="122"/>
      <c r="E374" s="122"/>
    </row>
    <row r="375" spans="1:5" ht="14.25">
      <c r="A375" s="145"/>
      <c r="B375" s="87"/>
      <c r="C375" s="188"/>
      <c r="D375" s="122"/>
      <c r="E375" s="122"/>
    </row>
    <row r="376" spans="1:5" ht="14.25">
      <c r="A376" s="145"/>
      <c r="B376" s="87"/>
      <c r="C376" s="188"/>
      <c r="D376" s="122"/>
      <c r="E376" s="122"/>
    </row>
    <row r="377" spans="1:5" ht="14.25">
      <c r="A377" s="145"/>
      <c r="B377" s="87"/>
      <c r="C377" s="188"/>
      <c r="D377" s="122"/>
      <c r="E377" s="122"/>
    </row>
    <row r="378" spans="1:5" ht="14.25">
      <c r="A378" s="145"/>
      <c r="B378" s="87"/>
      <c r="C378" s="188"/>
      <c r="D378" s="122"/>
      <c r="E378" s="122"/>
    </row>
    <row r="379" spans="1:5" ht="14.25">
      <c r="A379" s="145"/>
      <c r="B379" s="87"/>
      <c r="C379" s="188"/>
      <c r="D379" s="122"/>
      <c r="E379" s="122"/>
    </row>
    <row r="380" spans="1:5" ht="14.25">
      <c r="A380" s="145"/>
      <c r="B380" s="87"/>
      <c r="C380" s="188"/>
      <c r="D380" s="122"/>
      <c r="E380" s="122"/>
    </row>
    <row r="381" spans="1:5" ht="14.25">
      <c r="A381" s="145"/>
      <c r="B381" s="87"/>
      <c r="C381" s="188"/>
      <c r="D381" s="122"/>
      <c r="E381" s="122"/>
    </row>
    <row r="382" spans="1:5" ht="14.25">
      <c r="A382" s="145"/>
      <c r="B382" s="87"/>
      <c r="C382" s="188"/>
      <c r="D382" s="122"/>
      <c r="E382" s="122"/>
    </row>
    <row r="383" spans="1:5" ht="14.25">
      <c r="A383" s="145"/>
      <c r="B383" s="87"/>
      <c r="C383" s="188"/>
      <c r="D383" s="122"/>
      <c r="E383" s="122"/>
    </row>
    <row r="384" spans="1:5" ht="14.25">
      <c r="A384" s="145"/>
      <c r="B384" s="87"/>
      <c r="C384" s="188"/>
      <c r="D384" s="122"/>
      <c r="E384" s="122"/>
    </row>
    <row r="385" spans="1:5" ht="14.25">
      <c r="A385" s="145"/>
      <c r="B385" s="87"/>
      <c r="C385" s="188"/>
      <c r="D385" s="122"/>
      <c r="E385" s="122"/>
    </row>
    <row r="386" spans="1:5" ht="14.25">
      <c r="A386" s="145"/>
      <c r="B386" s="87"/>
      <c r="C386" s="188"/>
      <c r="D386" s="122"/>
      <c r="E386" s="122"/>
    </row>
    <row r="387" spans="1:5" ht="14.25">
      <c r="A387" s="145"/>
      <c r="B387" s="87"/>
      <c r="C387" s="188"/>
      <c r="D387" s="122"/>
      <c r="E387" s="122"/>
    </row>
    <row r="388" spans="1:5" ht="14.25">
      <c r="A388" s="145"/>
      <c r="B388" s="87"/>
      <c r="C388" s="188"/>
      <c r="D388" s="122"/>
      <c r="E388" s="122"/>
    </row>
    <row r="389" spans="1:5" ht="14.25">
      <c r="A389" s="145"/>
      <c r="B389" s="87"/>
      <c r="C389" s="188"/>
      <c r="D389" s="122"/>
      <c r="E389" s="122"/>
    </row>
    <row r="390" spans="1:5" ht="14.25">
      <c r="A390" s="145"/>
      <c r="B390" s="87"/>
      <c r="C390" s="188"/>
      <c r="D390" s="122"/>
      <c r="E390" s="122"/>
    </row>
    <row r="391" spans="1:5" ht="14.25">
      <c r="A391" s="145"/>
      <c r="B391" s="87"/>
      <c r="C391" s="188"/>
      <c r="D391" s="122"/>
      <c r="E391" s="122"/>
    </row>
    <row r="392" spans="1:5" ht="14.25">
      <c r="A392" s="145"/>
      <c r="B392" s="87"/>
      <c r="C392" s="188"/>
      <c r="D392" s="122"/>
      <c r="E392" s="122"/>
    </row>
    <row r="393" spans="1:5" ht="14.25">
      <c r="A393" s="145"/>
      <c r="B393" s="87"/>
      <c r="C393" s="188"/>
      <c r="D393" s="122"/>
      <c r="E393" s="122"/>
    </row>
    <row r="394" spans="1:5" ht="14.25">
      <c r="A394" s="145"/>
      <c r="B394" s="87"/>
      <c r="C394" s="188"/>
      <c r="D394" s="122"/>
      <c r="E394" s="122"/>
    </row>
    <row r="395" spans="1:5" ht="14.25">
      <c r="A395" s="145"/>
      <c r="B395" s="87"/>
      <c r="C395" s="188"/>
      <c r="D395" s="122"/>
      <c r="E395" s="122"/>
    </row>
    <row r="396" spans="1:5" ht="14.25">
      <c r="A396" s="145"/>
      <c r="B396" s="87"/>
      <c r="C396" s="188"/>
      <c r="D396" s="122"/>
      <c r="E396" s="122"/>
    </row>
    <row r="397" spans="1:5" ht="14.25">
      <c r="A397" s="145"/>
      <c r="B397" s="87"/>
      <c r="C397" s="188"/>
      <c r="D397" s="122"/>
      <c r="E397" s="122"/>
    </row>
    <row r="398" spans="1:5" ht="14.25">
      <c r="A398" s="145"/>
      <c r="B398" s="87"/>
      <c r="C398" s="188"/>
      <c r="D398" s="122"/>
      <c r="E398" s="122"/>
    </row>
    <row r="399" spans="1:5" ht="14.25">
      <c r="A399" s="145"/>
      <c r="B399" s="87"/>
      <c r="C399" s="188"/>
      <c r="D399" s="122"/>
      <c r="E399" s="122"/>
    </row>
    <row r="400" spans="1:5" ht="14.25">
      <c r="A400" s="145"/>
      <c r="B400" s="87"/>
      <c r="C400" s="188"/>
      <c r="D400" s="122"/>
      <c r="E400" s="122"/>
    </row>
    <row r="401" spans="1:5" ht="14.25">
      <c r="A401" s="145"/>
      <c r="B401" s="87"/>
      <c r="C401" s="188"/>
      <c r="D401" s="122"/>
      <c r="E401" s="122"/>
    </row>
    <row r="402" spans="1:5" ht="14.25">
      <c r="A402" s="145"/>
      <c r="B402" s="87"/>
      <c r="C402" s="188"/>
      <c r="D402" s="122"/>
      <c r="E402" s="122"/>
    </row>
    <row r="403" spans="1:5" ht="14.25">
      <c r="A403" s="145"/>
      <c r="B403" s="87"/>
      <c r="C403" s="188"/>
      <c r="D403" s="122"/>
      <c r="E403" s="122"/>
    </row>
    <row r="404" spans="1:5" ht="14.25">
      <c r="A404" s="145"/>
      <c r="B404" s="87"/>
      <c r="C404" s="188"/>
      <c r="D404" s="122"/>
      <c r="E404" s="122"/>
    </row>
    <row r="405" spans="1:5" ht="14.25">
      <c r="A405" s="145"/>
      <c r="B405" s="87"/>
      <c r="C405" s="188"/>
      <c r="D405" s="122"/>
      <c r="E405" s="122"/>
    </row>
    <row r="406" spans="1:5" ht="14.25">
      <c r="A406" s="145"/>
      <c r="B406" s="87"/>
      <c r="C406" s="188"/>
      <c r="D406" s="122"/>
      <c r="E406" s="122"/>
    </row>
    <row r="407" spans="1:5" ht="14.25">
      <c r="A407" s="145"/>
      <c r="B407" s="87"/>
      <c r="C407" s="188"/>
      <c r="D407" s="122"/>
      <c r="E407" s="122"/>
    </row>
    <row r="408" spans="1:5" ht="14.25">
      <c r="A408" s="145"/>
      <c r="B408" s="87"/>
      <c r="C408" s="188"/>
      <c r="D408" s="122"/>
      <c r="E408" s="122"/>
    </row>
    <row r="409" spans="1:5" ht="14.25">
      <c r="A409" s="145"/>
      <c r="B409" s="87"/>
      <c r="C409" s="188"/>
      <c r="D409" s="122"/>
      <c r="E409" s="122"/>
    </row>
    <row r="410" spans="1:5" ht="14.25">
      <c r="A410" s="145"/>
      <c r="B410" s="87"/>
      <c r="C410" s="188"/>
      <c r="D410" s="122"/>
      <c r="E410" s="122"/>
    </row>
    <row r="411" spans="1:5" ht="14.25">
      <c r="A411" s="145"/>
      <c r="B411" s="87"/>
      <c r="C411" s="188"/>
      <c r="D411" s="122"/>
      <c r="E411" s="122"/>
    </row>
    <row r="412" spans="1:5" ht="14.25">
      <c r="A412" s="145"/>
      <c r="B412" s="87"/>
      <c r="C412" s="188"/>
      <c r="D412" s="122"/>
      <c r="E412" s="122"/>
    </row>
    <row r="413" spans="1:5" ht="14.25">
      <c r="A413" s="145"/>
      <c r="B413" s="87"/>
      <c r="C413" s="188"/>
      <c r="D413" s="122"/>
      <c r="E413" s="122"/>
    </row>
    <row r="414" spans="1:5" ht="14.25">
      <c r="A414" s="145"/>
      <c r="B414" s="87"/>
      <c r="C414" s="188"/>
      <c r="D414" s="122"/>
      <c r="E414" s="122"/>
    </row>
    <row r="415" spans="1:5" ht="14.25">
      <c r="A415" s="145"/>
      <c r="B415" s="87"/>
      <c r="C415" s="188"/>
      <c r="D415" s="122"/>
      <c r="E415" s="122"/>
    </row>
    <row r="416" spans="1:5" ht="14.25">
      <c r="A416" s="145"/>
      <c r="B416" s="87"/>
      <c r="C416" s="188"/>
      <c r="D416" s="122"/>
      <c r="E416" s="122"/>
    </row>
    <row r="417" spans="1:5" ht="14.25">
      <c r="A417" s="145"/>
      <c r="B417" s="87"/>
      <c r="C417" s="188"/>
      <c r="D417" s="122"/>
      <c r="E417" s="122"/>
    </row>
    <row r="418" spans="1:5" ht="14.25">
      <c r="A418" s="145"/>
      <c r="B418" s="87"/>
      <c r="C418" s="188"/>
      <c r="D418" s="122"/>
      <c r="E418" s="122"/>
    </row>
    <row r="419" spans="1:5" ht="14.25">
      <c r="A419" s="145"/>
      <c r="B419" s="87"/>
      <c r="C419" s="188"/>
      <c r="D419" s="122"/>
      <c r="E419" s="122"/>
    </row>
    <row r="420" spans="1:5" ht="14.25">
      <c r="A420" s="145"/>
      <c r="B420" s="87"/>
      <c r="C420" s="188"/>
      <c r="D420" s="122"/>
      <c r="E420" s="122"/>
    </row>
    <row r="421" spans="1:5" ht="14.25">
      <c r="A421" s="145"/>
      <c r="B421" s="87"/>
      <c r="C421" s="188"/>
      <c r="D421" s="122"/>
      <c r="E421" s="122"/>
    </row>
    <row r="422" spans="1:5" ht="14.25">
      <c r="A422" s="145"/>
      <c r="B422" s="87"/>
      <c r="C422" s="188"/>
      <c r="D422" s="122"/>
      <c r="E422" s="122"/>
    </row>
    <row r="423" spans="1:5" ht="14.25">
      <c r="A423" s="145"/>
      <c r="B423" s="87"/>
      <c r="C423" s="188"/>
      <c r="D423" s="122"/>
      <c r="E423" s="122"/>
    </row>
    <row r="424" spans="1:5" ht="14.25">
      <c r="A424" s="145"/>
      <c r="B424" s="87"/>
      <c r="C424" s="188"/>
      <c r="D424" s="122"/>
      <c r="E424" s="122"/>
    </row>
    <row r="425" spans="1:5" ht="14.25">
      <c r="A425" s="145"/>
      <c r="B425" s="87"/>
      <c r="C425" s="188"/>
      <c r="D425" s="122"/>
      <c r="E425" s="122"/>
    </row>
    <row r="426" spans="1:5" ht="14.25">
      <c r="A426" s="145"/>
      <c r="B426" s="87"/>
      <c r="C426" s="188"/>
      <c r="D426" s="122"/>
      <c r="E426" s="122"/>
    </row>
    <row r="427" spans="1:5" ht="14.25">
      <c r="A427" s="145"/>
      <c r="B427" s="87"/>
      <c r="C427" s="188"/>
      <c r="D427" s="122"/>
      <c r="E427" s="122"/>
    </row>
    <row r="428" spans="1:5" ht="14.25">
      <c r="A428" s="145"/>
      <c r="B428" s="87"/>
      <c r="C428" s="188"/>
      <c r="D428" s="122"/>
      <c r="E428" s="122"/>
    </row>
    <row r="429" spans="1:5" ht="14.25">
      <c r="A429" s="145"/>
      <c r="B429" s="87"/>
      <c r="C429" s="188"/>
      <c r="D429" s="122"/>
      <c r="E429" s="122"/>
    </row>
    <row r="430" spans="1:5" ht="14.25">
      <c r="A430" s="145"/>
      <c r="B430" s="87"/>
      <c r="C430" s="188"/>
      <c r="D430" s="122"/>
      <c r="E430" s="122"/>
    </row>
    <row r="431" spans="1:5" ht="14.25">
      <c r="A431" s="145"/>
      <c r="B431" s="87"/>
      <c r="C431" s="188"/>
      <c r="D431" s="122"/>
      <c r="E431" s="122"/>
    </row>
    <row r="432" spans="1:5" ht="14.25">
      <c r="A432" s="145"/>
      <c r="B432" s="87"/>
      <c r="C432" s="188"/>
      <c r="D432" s="122"/>
      <c r="E432" s="122"/>
    </row>
    <row r="433" spans="1:5" ht="14.25">
      <c r="A433" s="145"/>
      <c r="B433" s="87"/>
      <c r="C433" s="188"/>
      <c r="D433" s="122"/>
      <c r="E433" s="122"/>
    </row>
    <row r="434" spans="1:5" ht="14.25">
      <c r="A434" s="145"/>
      <c r="B434" s="87"/>
      <c r="C434" s="188"/>
      <c r="D434" s="122"/>
      <c r="E434" s="122"/>
    </row>
    <row r="435" spans="1:5" ht="14.25">
      <c r="A435" s="145"/>
      <c r="B435" s="87"/>
      <c r="C435" s="188"/>
      <c r="D435" s="122"/>
      <c r="E435" s="122"/>
    </row>
    <row r="436" spans="1:5" ht="14.25">
      <c r="A436" s="145"/>
      <c r="B436" s="87"/>
      <c r="C436" s="188"/>
      <c r="D436" s="122"/>
      <c r="E436" s="122"/>
    </row>
    <row r="437" spans="1:5" ht="14.25">
      <c r="A437" s="145"/>
      <c r="B437" s="87"/>
      <c r="C437" s="188"/>
      <c r="D437" s="122"/>
      <c r="E437" s="122"/>
    </row>
    <row r="438" spans="1:5" ht="14.25">
      <c r="A438" s="145"/>
      <c r="B438" s="87"/>
      <c r="C438" s="188"/>
      <c r="D438" s="122"/>
      <c r="E438" s="122"/>
    </row>
    <row r="439" spans="1:5" ht="14.25">
      <c r="A439" s="145"/>
      <c r="B439" s="87"/>
      <c r="C439" s="188"/>
      <c r="D439" s="122"/>
      <c r="E439" s="122"/>
    </row>
    <row r="440" spans="1:5" ht="14.25">
      <c r="A440" s="145"/>
      <c r="B440" s="87"/>
      <c r="C440" s="188"/>
      <c r="D440" s="122"/>
      <c r="E440" s="122"/>
    </row>
    <row r="441" spans="1:5" ht="14.25">
      <c r="A441" s="145"/>
      <c r="B441" s="87"/>
      <c r="C441" s="188"/>
      <c r="D441" s="122"/>
      <c r="E441" s="122"/>
    </row>
    <row r="442" spans="1:5" ht="14.25">
      <c r="A442" s="145"/>
      <c r="B442" s="87"/>
      <c r="C442" s="188"/>
      <c r="D442" s="122"/>
      <c r="E442" s="122"/>
    </row>
    <row r="443" spans="1:5" ht="14.25">
      <c r="A443" s="145"/>
      <c r="B443" s="87"/>
      <c r="C443" s="188"/>
      <c r="D443" s="122"/>
      <c r="E443" s="122"/>
    </row>
    <row r="444" spans="1:5" ht="14.25">
      <c r="A444" s="145"/>
      <c r="B444" s="87"/>
      <c r="C444" s="188"/>
      <c r="D444" s="122"/>
      <c r="E444" s="122"/>
    </row>
    <row r="445" spans="1:5" ht="14.25">
      <c r="A445" s="145"/>
      <c r="B445" s="87"/>
      <c r="C445" s="188"/>
      <c r="D445" s="122"/>
      <c r="E445" s="122"/>
    </row>
    <row r="446" spans="1:5" ht="14.25">
      <c r="A446" s="145"/>
      <c r="B446" s="87"/>
      <c r="C446" s="188"/>
      <c r="D446" s="122"/>
      <c r="E446" s="122"/>
    </row>
    <row r="447" spans="1:5" ht="14.25">
      <c r="A447" s="145"/>
      <c r="B447" s="87"/>
      <c r="C447" s="188"/>
      <c r="D447" s="122"/>
      <c r="E447" s="122"/>
    </row>
    <row r="448" spans="1:5" ht="14.25">
      <c r="A448" s="145"/>
      <c r="B448" s="87"/>
      <c r="C448" s="188"/>
      <c r="D448" s="122"/>
      <c r="E448" s="122"/>
    </row>
    <row r="449" spans="1:5" ht="14.25">
      <c r="A449" s="145"/>
      <c r="B449" s="87"/>
      <c r="C449" s="188"/>
      <c r="D449" s="122"/>
      <c r="E449" s="122"/>
    </row>
    <row r="450" spans="1:5" ht="14.25">
      <c r="A450" s="145"/>
      <c r="B450" s="87"/>
      <c r="C450" s="188"/>
      <c r="D450" s="122"/>
      <c r="E450" s="122"/>
    </row>
    <row r="451" spans="1:5" ht="14.25">
      <c r="A451" s="145"/>
      <c r="B451" s="87"/>
      <c r="C451" s="188"/>
      <c r="D451" s="122"/>
      <c r="E451" s="122"/>
    </row>
    <row r="452" spans="1:5" ht="14.25">
      <c r="A452" s="145"/>
      <c r="B452" s="87"/>
      <c r="C452" s="188"/>
      <c r="D452" s="122"/>
      <c r="E452" s="122"/>
    </row>
    <row r="453" spans="1:5" ht="14.25">
      <c r="A453" s="145"/>
      <c r="B453" s="87"/>
      <c r="C453" s="188"/>
      <c r="D453" s="122"/>
      <c r="E453" s="122"/>
    </row>
    <row r="454" spans="1:5" ht="14.25">
      <c r="A454" s="145"/>
      <c r="B454" s="87"/>
      <c r="C454" s="188"/>
      <c r="D454" s="122"/>
      <c r="E454" s="122"/>
    </row>
    <row r="455" spans="1:5" ht="14.25">
      <c r="A455" s="145"/>
      <c r="B455" s="87"/>
      <c r="C455" s="188"/>
      <c r="D455" s="122"/>
      <c r="E455" s="122"/>
    </row>
    <row r="456" spans="1:5" ht="14.25">
      <c r="A456" s="145"/>
      <c r="B456" s="87"/>
      <c r="C456" s="188"/>
      <c r="D456" s="122"/>
      <c r="E456" s="122"/>
    </row>
    <row r="457" spans="1:5" ht="14.25">
      <c r="A457" s="145"/>
      <c r="B457" s="87"/>
      <c r="C457" s="188"/>
      <c r="D457" s="122"/>
      <c r="E457" s="122"/>
    </row>
    <row r="458" spans="1:5" ht="14.25">
      <c r="A458" s="145"/>
      <c r="B458" s="87"/>
      <c r="C458" s="188"/>
      <c r="D458" s="122"/>
      <c r="E458" s="122"/>
    </row>
    <row r="459" spans="1:5" ht="14.25">
      <c r="A459" s="145"/>
      <c r="B459" s="87"/>
      <c r="C459" s="188"/>
      <c r="D459" s="122"/>
      <c r="E459" s="122"/>
    </row>
    <row r="460" spans="1:5" ht="14.25">
      <c r="A460" s="145"/>
      <c r="B460" s="87"/>
      <c r="C460" s="188"/>
      <c r="D460" s="122"/>
      <c r="E460" s="122"/>
    </row>
    <row r="461" spans="1:5" ht="14.25">
      <c r="A461" s="145"/>
      <c r="B461" s="87"/>
      <c r="C461" s="188"/>
      <c r="D461" s="122"/>
      <c r="E461" s="122"/>
    </row>
    <row r="462" spans="1:5" ht="14.25">
      <c r="A462" s="145"/>
      <c r="B462" s="87"/>
      <c r="C462" s="188"/>
      <c r="D462" s="122"/>
      <c r="E462" s="122"/>
    </row>
    <row r="463" spans="1:5" ht="14.25">
      <c r="A463" s="145"/>
      <c r="B463" s="87"/>
      <c r="C463" s="188"/>
      <c r="D463" s="122"/>
      <c r="E463" s="122"/>
    </row>
    <row r="464" spans="1:5" ht="14.25">
      <c r="A464" s="145"/>
      <c r="B464" s="87"/>
      <c r="C464" s="188"/>
      <c r="D464" s="122"/>
      <c r="E464" s="122"/>
    </row>
    <row r="465" spans="1:5" ht="14.25">
      <c r="A465" s="145"/>
      <c r="B465" s="87"/>
      <c r="C465" s="188"/>
      <c r="D465" s="122"/>
      <c r="E465" s="122"/>
    </row>
    <row r="466" spans="1:5" ht="14.25">
      <c r="A466" s="145"/>
      <c r="B466" s="87"/>
      <c r="C466" s="188"/>
      <c r="D466" s="122"/>
      <c r="E466" s="122"/>
    </row>
    <row r="467" spans="1:5" ht="14.25">
      <c r="A467" s="145"/>
      <c r="B467" s="87"/>
      <c r="C467" s="188"/>
      <c r="D467" s="122"/>
      <c r="E467" s="122"/>
    </row>
    <row r="468" spans="1:5" ht="14.25">
      <c r="A468" s="145"/>
      <c r="B468" s="87"/>
      <c r="C468" s="188"/>
      <c r="D468" s="122"/>
      <c r="E468" s="122"/>
    </row>
    <row r="469" spans="1:5" ht="14.25">
      <c r="A469" s="145"/>
      <c r="B469" s="87"/>
      <c r="C469" s="188"/>
      <c r="D469" s="122"/>
      <c r="E469" s="122"/>
    </row>
    <row r="470" spans="1:5" ht="14.25">
      <c r="A470" s="145"/>
      <c r="B470" s="87"/>
      <c r="C470" s="188"/>
      <c r="D470" s="122"/>
      <c r="E470" s="122"/>
    </row>
    <row r="471" spans="1:5" ht="14.25">
      <c r="A471" s="145"/>
      <c r="B471" s="87"/>
      <c r="C471" s="188"/>
      <c r="D471" s="122"/>
      <c r="E471" s="122"/>
    </row>
    <row r="472" spans="1:5" ht="14.25">
      <c r="A472" s="145"/>
      <c r="B472" s="87"/>
      <c r="C472" s="188"/>
      <c r="D472" s="122"/>
      <c r="E472" s="122"/>
    </row>
    <row r="473" spans="1:5" ht="14.25">
      <c r="A473" s="145"/>
      <c r="B473" s="87"/>
      <c r="C473" s="188"/>
      <c r="D473" s="122"/>
      <c r="E473" s="122"/>
    </row>
    <row r="474" spans="1:5" ht="14.25">
      <c r="A474" s="145"/>
      <c r="B474" s="87"/>
      <c r="C474" s="188"/>
      <c r="D474" s="122"/>
      <c r="E474" s="122"/>
    </row>
    <row r="475" spans="1:5" ht="14.25">
      <c r="A475" s="145"/>
      <c r="B475" s="87"/>
      <c r="C475" s="188"/>
      <c r="D475" s="122"/>
      <c r="E475" s="122"/>
    </row>
    <row r="476" spans="1:5" ht="14.25">
      <c r="A476" s="145"/>
      <c r="B476" s="87"/>
      <c r="C476" s="188"/>
      <c r="D476" s="122"/>
      <c r="E476" s="122"/>
    </row>
    <row r="477" spans="1:5" ht="14.25">
      <c r="A477" s="145"/>
      <c r="B477" s="87"/>
      <c r="C477" s="188"/>
      <c r="D477" s="122"/>
      <c r="E477" s="122"/>
    </row>
    <row r="478" spans="1:5" ht="14.25">
      <c r="A478" s="145"/>
      <c r="B478" s="87"/>
      <c r="C478" s="188"/>
      <c r="D478" s="122"/>
      <c r="E478" s="122"/>
    </row>
    <row r="479" spans="1:5" ht="14.25">
      <c r="A479" s="145"/>
      <c r="B479" s="87"/>
      <c r="C479" s="188"/>
      <c r="D479" s="122"/>
      <c r="E479" s="122"/>
    </row>
    <row r="480" spans="1:5" ht="14.25">
      <c r="A480" s="145"/>
      <c r="B480" s="87"/>
      <c r="C480" s="188"/>
      <c r="D480" s="122"/>
      <c r="E480" s="122"/>
    </row>
    <row r="481" spans="1:5" ht="14.25">
      <c r="A481" s="145"/>
      <c r="B481" s="87"/>
      <c r="C481" s="188"/>
      <c r="D481" s="122"/>
      <c r="E481" s="122"/>
    </row>
    <row r="482" spans="1:5" ht="14.25">
      <c r="A482" s="145"/>
      <c r="B482" s="87"/>
      <c r="C482" s="188"/>
      <c r="D482" s="122"/>
      <c r="E482" s="122"/>
    </row>
    <row r="483" spans="1:5" ht="14.25">
      <c r="A483" s="145"/>
      <c r="B483" s="87"/>
      <c r="C483" s="188"/>
      <c r="D483" s="122"/>
      <c r="E483" s="122"/>
    </row>
    <row r="484" spans="1:5" ht="14.25">
      <c r="A484" s="145"/>
      <c r="B484" s="87"/>
      <c r="C484" s="188"/>
      <c r="D484" s="122"/>
      <c r="E484" s="122"/>
    </row>
    <row r="485" spans="1:5" ht="14.25">
      <c r="A485" s="145"/>
      <c r="B485" s="87"/>
      <c r="C485" s="188"/>
      <c r="D485" s="122"/>
      <c r="E485" s="122"/>
    </row>
    <row r="486" spans="1:5" ht="14.25">
      <c r="A486" s="145"/>
      <c r="B486" s="87"/>
      <c r="C486" s="188"/>
      <c r="D486" s="122"/>
      <c r="E486" s="122"/>
    </row>
    <row r="487" spans="1:5" ht="14.25">
      <c r="A487" s="145"/>
      <c r="B487" s="87"/>
      <c r="C487" s="188"/>
      <c r="D487" s="122"/>
      <c r="E487" s="122"/>
    </row>
    <row r="488" spans="1:5" ht="14.25">
      <c r="A488" s="145"/>
      <c r="B488" s="87"/>
      <c r="C488" s="188"/>
      <c r="D488" s="122"/>
      <c r="E488" s="122"/>
    </row>
    <row r="489" spans="1:5" ht="14.25">
      <c r="A489" s="145"/>
      <c r="B489" s="87"/>
      <c r="C489" s="188"/>
      <c r="D489" s="122"/>
      <c r="E489" s="122"/>
    </row>
    <row r="490" spans="1:5" ht="14.25">
      <c r="A490" s="145"/>
      <c r="B490" s="87"/>
      <c r="C490" s="188"/>
      <c r="D490" s="122"/>
      <c r="E490" s="122"/>
    </row>
    <row r="491" spans="1:5" ht="14.25">
      <c r="A491" s="145"/>
      <c r="B491" s="87"/>
      <c r="C491" s="188"/>
      <c r="D491" s="122"/>
      <c r="E491" s="122"/>
    </row>
    <row r="492" spans="1:5" ht="14.25">
      <c r="A492" s="145"/>
      <c r="B492" s="87"/>
      <c r="C492" s="188"/>
      <c r="D492" s="122"/>
      <c r="E492" s="122"/>
    </row>
    <row r="493" spans="1:5" ht="14.25">
      <c r="A493" s="145"/>
      <c r="B493" s="87"/>
      <c r="C493" s="188"/>
      <c r="D493" s="122"/>
      <c r="E493" s="122"/>
    </row>
    <row r="494" spans="1:5" ht="14.25">
      <c r="A494" s="145"/>
      <c r="B494" s="87"/>
      <c r="C494" s="188"/>
      <c r="D494" s="122"/>
      <c r="E494" s="122"/>
    </row>
    <row r="495" spans="1:5" ht="14.25">
      <c r="A495" s="145"/>
      <c r="B495" s="87"/>
      <c r="C495" s="188"/>
      <c r="D495" s="122"/>
      <c r="E495" s="122"/>
    </row>
    <row r="496" spans="1:5" ht="14.25">
      <c r="A496" s="145"/>
      <c r="B496" s="87"/>
      <c r="C496" s="188"/>
      <c r="D496" s="122"/>
      <c r="E496" s="122"/>
    </row>
    <row r="497" spans="1:5" ht="14.25">
      <c r="A497" s="145"/>
      <c r="B497" s="87"/>
      <c r="C497" s="188"/>
      <c r="D497" s="122"/>
      <c r="E497" s="122"/>
    </row>
    <row r="498" spans="1:5" ht="14.25">
      <c r="A498" s="145"/>
      <c r="B498" s="87"/>
      <c r="C498" s="188"/>
      <c r="D498" s="122"/>
      <c r="E498" s="122"/>
    </row>
    <row r="499" spans="1:5" ht="14.25">
      <c r="A499" s="145"/>
      <c r="B499" s="87"/>
      <c r="C499" s="188"/>
      <c r="D499" s="122"/>
      <c r="E499" s="122"/>
    </row>
    <row r="500" spans="1:5" ht="14.25">
      <c r="A500" s="145"/>
      <c r="B500" s="87"/>
      <c r="C500" s="188"/>
      <c r="D500" s="122"/>
      <c r="E500" s="122"/>
    </row>
    <row r="501" spans="1:5" ht="14.25">
      <c r="A501" s="145"/>
      <c r="B501" s="87"/>
      <c r="C501" s="188"/>
      <c r="D501" s="122"/>
      <c r="E501" s="122"/>
    </row>
    <row r="502" spans="1:5" ht="14.25">
      <c r="A502" s="145"/>
      <c r="B502" s="87"/>
      <c r="C502" s="188"/>
      <c r="D502" s="122"/>
      <c r="E502" s="122"/>
    </row>
    <row r="503" spans="1:5" ht="14.25">
      <c r="A503" s="145"/>
      <c r="B503" s="87"/>
      <c r="C503" s="188"/>
      <c r="D503" s="122"/>
      <c r="E503" s="122"/>
    </row>
    <row r="504" spans="1:5" ht="14.25">
      <c r="A504" s="145"/>
      <c r="B504" s="87"/>
      <c r="C504" s="188"/>
      <c r="D504" s="122"/>
      <c r="E504" s="122"/>
    </row>
    <row r="505" spans="1:5" ht="14.25">
      <c r="A505" s="145"/>
      <c r="B505" s="87"/>
      <c r="C505" s="188"/>
      <c r="D505" s="122"/>
      <c r="E505" s="122"/>
    </row>
    <row r="506" spans="1:5" ht="14.25">
      <c r="A506" s="145"/>
      <c r="B506" s="87"/>
      <c r="C506" s="188"/>
      <c r="D506" s="122"/>
      <c r="E506" s="122"/>
    </row>
    <row r="507" spans="1:5" ht="14.25">
      <c r="A507" s="145"/>
      <c r="B507" s="87"/>
      <c r="C507" s="188"/>
      <c r="D507" s="122"/>
      <c r="E507" s="122"/>
    </row>
    <row r="508" spans="1:5" ht="14.25">
      <c r="A508" s="145"/>
      <c r="B508" s="87"/>
      <c r="C508" s="188"/>
      <c r="D508" s="122"/>
      <c r="E508" s="122"/>
    </row>
    <row r="509" spans="1:5" ht="14.25">
      <c r="A509" s="145"/>
      <c r="B509" s="87"/>
      <c r="C509" s="188"/>
      <c r="D509" s="122"/>
      <c r="E509" s="122"/>
    </row>
    <row r="510" spans="1:5" ht="14.25">
      <c r="A510" s="145"/>
      <c r="B510" s="87"/>
      <c r="C510" s="188"/>
      <c r="D510" s="122"/>
      <c r="E510" s="122"/>
    </row>
    <row r="511" spans="1:5" ht="14.25">
      <c r="A511" s="145"/>
      <c r="B511" s="87"/>
      <c r="C511" s="188"/>
      <c r="D511" s="122"/>
      <c r="E511" s="122"/>
    </row>
    <row r="512" spans="1:5" ht="14.25">
      <c r="A512" s="145"/>
      <c r="B512" s="87"/>
      <c r="C512" s="188"/>
      <c r="D512" s="122"/>
      <c r="E512" s="122"/>
    </row>
    <row r="513" spans="1:5" ht="14.25">
      <c r="A513" s="145"/>
      <c r="B513" s="87"/>
      <c r="C513" s="188"/>
      <c r="D513" s="122"/>
      <c r="E513" s="122"/>
    </row>
    <row r="514" spans="1:5" ht="14.25">
      <c r="A514" s="145"/>
      <c r="B514" s="87"/>
      <c r="C514" s="188"/>
      <c r="D514" s="122"/>
      <c r="E514" s="122"/>
    </row>
    <row r="515" spans="1:5" ht="14.25">
      <c r="A515" s="145"/>
      <c r="B515" s="87"/>
      <c r="C515" s="188"/>
      <c r="D515" s="122"/>
      <c r="E515" s="122"/>
    </row>
    <row r="516" spans="1:5" ht="14.25">
      <c r="A516" s="145"/>
      <c r="B516" s="87"/>
      <c r="C516" s="188"/>
      <c r="D516" s="122"/>
      <c r="E516" s="122"/>
    </row>
    <row r="517" spans="1:5" ht="14.25">
      <c r="A517" s="145"/>
      <c r="B517" s="87"/>
      <c r="C517" s="188"/>
      <c r="D517" s="122"/>
      <c r="E517" s="122"/>
    </row>
    <row r="518" spans="1:5" ht="14.25">
      <c r="A518" s="145"/>
      <c r="B518" s="87"/>
      <c r="C518" s="188"/>
      <c r="D518" s="122"/>
      <c r="E518" s="122"/>
    </row>
    <row r="519" spans="1:5" ht="14.25">
      <c r="A519" s="145"/>
      <c r="B519" s="87"/>
      <c r="C519" s="188"/>
      <c r="D519" s="122"/>
      <c r="E519" s="122"/>
    </row>
    <row r="520" spans="1:5" ht="14.25">
      <c r="A520" s="145"/>
      <c r="B520" s="87"/>
      <c r="C520" s="188"/>
      <c r="D520" s="122"/>
      <c r="E520" s="122"/>
    </row>
    <row r="521" spans="1:5" ht="14.25">
      <c r="A521" s="145"/>
      <c r="B521" s="87"/>
      <c r="C521" s="188"/>
      <c r="D521" s="122"/>
      <c r="E521" s="122"/>
    </row>
    <row r="522" spans="1:5" ht="14.25">
      <c r="A522" s="145"/>
      <c r="B522" s="87"/>
      <c r="C522" s="188"/>
      <c r="D522" s="122"/>
      <c r="E522" s="122"/>
    </row>
    <row r="523" spans="1:5" ht="14.25">
      <c r="A523" s="145"/>
      <c r="B523" s="87"/>
      <c r="C523" s="188"/>
      <c r="D523" s="122"/>
      <c r="E523" s="122"/>
    </row>
    <row r="524" spans="1:5" ht="14.25">
      <c r="A524" s="145"/>
      <c r="B524" s="87"/>
      <c r="C524" s="188"/>
      <c r="D524" s="122"/>
      <c r="E524" s="122"/>
    </row>
    <row r="525" spans="1:5" ht="14.25">
      <c r="A525" s="145"/>
      <c r="B525" s="87"/>
      <c r="C525" s="188"/>
      <c r="D525" s="122"/>
      <c r="E525" s="122"/>
    </row>
    <row r="526" spans="1:5" ht="14.25">
      <c r="A526" s="145"/>
      <c r="B526" s="87"/>
      <c r="C526" s="188"/>
      <c r="D526" s="122"/>
      <c r="E526" s="122"/>
    </row>
    <row r="527" spans="1:5" ht="14.25">
      <c r="A527" s="145"/>
      <c r="B527" s="87"/>
      <c r="C527" s="188"/>
      <c r="D527" s="122"/>
      <c r="E527" s="122"/>
    </row>
    <row r="528" spans="1:5" ht="14.25">
      <c r="A528" s="145"/>
      <c r="B528" s="87"/>
      <c r="C528" s="188"/>
      <c r="D528" s="122"/>
      <c r="E528" s="122"/>
    </row>
    <row r="529" spans="1:5" ht="14.25">
      <c r="A529" s="145"/>
      <c r="B529" s="87"/>
      <c r="C529" s="188"/>
      <c r="D529" s="122"/>
      <c r="E529" s="122"/>
    </row>
    <row r="530" spans="1:5" ht="14.25">
      <c r="A530" s="145"/>
      <c r="B530" s="87"/>
      <c r="C530" s="188"/>
      <c r="D530" s="122"/>
      <c r="E530" s="122"/>
    </row>
    <row r="531" spans="1:5" ht="14.25">
      <c r="A531" s="145"/>
      <c r="B531" s="87"/>
      <c r="C531" s="188"/>
      <c r="D531" s="122"/>
      <c r="E531" s="122"/>
    </row>
    <row r="532" spans="1:5" ht="14.25">
      <c r="A532" s="145"/>
      <c r="B532" s="87"/>
      <c r="C532" s="188"/>
      <c r="D532" s="122"/>
      <c r="E532" s="122"/>
    </row>
    <row r="533" spans="1:5" ht="14.25">
      <c r="A533" s="145"/>
      <c r="B533" s="87"/>
      <c r="C533" s="188"/>
      <c r="D533" s="122"/>
      <c r="E533" s="122"/>
    </row>
    <row r="534" spans="1:5" ht="14.25">
      <c r="A534" s="145"/>
      <c r="B534" s="87"/>
      <c r="C534" s="188"/>
      <c r="D534" s="122"/>
      <c r="E534" s="122"/>
    </row>
    <row r="535" spans="1:5" ht="14.25">
      <c r="A535" s="145"/>
      <c r="B535" s="87"/>
      <c r="C535" s="188"/>
      <c r="D535" s="122"/>
      <c r="E535" s="122"/>
    </row>
    <row r="536" spans="1:5" ht="14.25">
      <c r="A536" s="145"/>
      <c r="B536" s="87"/>
      <c r="C536" s="188"/>
      <c r="D536" s="122"/>
      <c r="E536" s="122"/>
    </row>
    <row r="537" spans="1:5" ht="14.25">
      <c r="A537" s="145"/>
      <c r="B537" s="87"/>
      <c r="C537" s="188"/>
      <c r="D537" s="122"/>
      <c r="E537" s="122"/>
    </row>
    <row r="538" spans="1:5" ht="14.25">
      <c r="A538" s="145"/>
      <c r="B538" s="87"/>
      <c r="C538" s="188"/>
      <c r="D538" s="122"/>
      <c r="E538" s="122"/>
    </row>
    <row r="539" spans="1:5" ht="14.25">
      <c r="A539" s="145"/>
      <c r="B539" s="87"/>
      <c r="C539" s="188"/>
      <c r="D539" s="122"/>
      <c r="E539" s="122"/>
    </row>
    <row r="540" spans="1:5" ht="14.25">
      <c r="A540" s="145"/>
      <c r="B540" s="87"/>
      <c r="C540" s="188"/>
      <c r="D540" s="122"/>
      <c r="E540" s="122"/>
    </row>
    <row r="541" spans="1:5" ht="14.25">
      <c r="A541" s="145"/>
      <c r="B541" s="87"/>
      <c r="C541" s="188"/>
      <c r="D541" s="122"/>
      <c r="E541" s="122"/>
    </row>
    <row r="542" spans="1:5" ht="14.25">
      <c r="A542" s="145"/>
      <c r="B542" s="87"/>
      <c r="C542" s="188"/>
      <c r="D542" s="122"/>
      <c r="E542" s="122"/>
    </row>
    <row r="543" spans="1:5" ht="14.25">
      <c r="A543" s="145"/>
      <c r="B543" s="87"/>
      <c r="C543" s="188"/>
      <c r="D543" s="122"/>
      <c r="E543" s="122"/>
    </row>
    <row r="544" spans="1:5" ht="14.25">
      <c r="A544" s="145"/>
      <c r="B544" s="87"/>
      <c r="C544" s="188"/>
      <c r="D544" s="122"/>
      <c r="E544" s="122"/>
    </row>
    <row r="545" spans="1:5" ht="14.25">
      <c r="A545" s="145"/>
      <c r="B545" s="87"/>
      <c r="C545" s="188"/>
      <c r="D545" s="122"/>
      <c r="E545" s="122"/>
    </row>
    <row r="546" spans="1:5" ht="14.25">
      <c r="A546" s="145"/>
      <c r="B546" s="87"/>
      <c r="C546" s="188"/>
      <c r="D546" s="122"/>
      <c r="E546" s="122"/>
    </row>
    <row r="547" spans="1:5" ht="14.25">
      <c r="A547" s="145"/>
      <c r="B547" s="87"/>
      <c r="C547" s="188"/>
      <c r="D547" s="122"/>
      <c r="E547" s="122"/>
    </row>
    <row r="548" spans="1:5" ht="14.25">
      <c r="A548" s="145"/>
      <c r="B548" s="87"/>
      <c r="C548" s="188"/>
      <c r="D548" s="122"/>
      <c r="E548" s="122"/>
    </row>
    <row r="549" spans="1:5" ht="14.25">
      <c r="A549" s="145"/>
      <c r="B549" s="87"/>
      <c r="C549" s="188"/>
      <c r="D549" s="122"/>
      <c r="E549" s="122"/>
    </row>
    <row r="550" spans="1:5" ht="14.25">
      <c r="A550" s="145"/>
      <c r="B550" s="87"/>
      <c r="C550" s="188"/>
      <c r="D550" s="122"/>
      <c r="E550" s="122"/>
    </row>
    <row r="551" spans="1:5" ht="14.25">
      <c r="A551" s="145"/>
      <c r="B551" s="87"/>
      <c r="C551" s="188"/>
      <c r="D551" s="122"/>
      <c r="E551" s="122"/>
    </row>
    <row r="552" spans="1:5" ht="14.25">
      <c r="A552" s="145"/>
      <c r="B552" s="87"/>
      <c r="C552" s="188"/>
      <c r="D552" s="122"/>
      <c r="E552" s="122"/>
    </row>
    <row r="553" spans="1:5" ht="14.25">
      <c r="A553" s="145"/>
      <c r="B553" s="87"/>
      <c r="C553" s="188"/>
      <c r="D553" s="122"/>
      <c r="E553" s="122"/>
    </row>
    <row r="554" spans="1:5" ht="14.25">
      <c r="A554" s="145"/>
      <c r="B554" s="87"/>
      <c r="C554" s="188"/>
      <c r="D554" s="122"/>
      <c r="E554" s="122"/>
    </row>
    <row r="555" spans="1:5" ht="14.25">
      <c r="A555" s="145"/>
      <c r="B555" s="87"/>
      <c r="C555" s="188"/>
      <c r="D555" s="122"/>
      <c r="E555" s="122"/>
    </row>
    <row r="556" spans="1:5" ht="14.25">
      <c r="A556" s="145"/>
      <c r="B556" s="87"/>
      <c r="C556" s="188"/>
      <c r="D556" s="122"/>
      <c r="E556" s="122"/>
    </row>
    <row r="557" spans="1:5" ht="14.25">
      <c r="A557" s="145"/>
      <c r="B557" s="87"/>
      <c r="C557" s="188"/>
      <c r="D557" s="122"/>
      <c r="E557" s="122"/>
    </row>
    <row r="558" spans="1:5" ht="14.25">
      <c r="A558" s="145"/>
      <c r="B558" s="87"/>
      <c r="C558" s="188"/>
      <c r="D558" s="122"/>
      <c r="E558" s="122"/>
    </row>
    <row r="559" spans="1:5" ht="14.25">
      <c r="A559" s="145"/>
      <c r="B559" s="87"/>
      <c r="C559" s="188"/>
      <c r="D559" s="122"/>
      <c r="E559" s="122"/>
    </row>
    <row r="560" spans="1:5" ht="14.25">
      <c r="A560" s="145"/>
      <c r="B560" s="87"/>
      <c r="C560" s="188"/>
      <c r="D560" s="122"/>
      <c r="E560" s="122"/>
    </row>
    <row r="561" spans="1:5" ht="14.25">
      <c r="A561" s="145"/>
      <c r="B561" s="87"/>
      <c r="C561" s="188"/>
      <c r="D561" s="122"/>
      <c r="E561" s="122"/>
    </row>
    <row r="562" spans="1:5" ht="14.25">
      <c r="A562" s="145"/>
      <c r="B562" s="87"/>
      <c r="C562" s="188"/>
      <c r="D562" s="122"/>
      <c r="E562" s="122"/>
    </row>
    <row r="563" spans="1:5" ht="14.25">
      <c r="A563" s="145"/>
      <c r="B563" s="87"/>
      <c r="C563" s="188"/>
      <c r="D563" s="122"/>
      <c r="E563" s="122"/>
    </row>
    <row r="564" spans="1:5" ht="14.25">
      <c r="A564" s="145"/>
      <c r="B564" s="87"/>
      <c r="C564" s="188"/>
      <c r="D564" s="122"/>
      <c r="E564" s="122"/>
    </row>
    <row r="565" spans="1:5" ht="14.25">
      <c r="A565" s="145"/>
      <c r="B565" s="87"/>
      <c r="C565" s="188"/>
      <c r="D565" s="122"/>
      <c r="E565" s="122"/>
    </row>
    <row r="566" spans="1:5" ht="14.25">
      <c r="A566" s="145"/>
      <c r="B566" s="87"/>
      <c r="C566" s="188"/>
      <c r="D566" s="122"/>
      <c r="E566" s="122"/>
    </row>
    <row r="567" spans="1:5" ht="14.25">
      <c r="A567" s="145"/>
      <c r="B567" s="87"/>
      <c r="C567" s="188"/>
      <c r="D567" s="122"/>
      <c r="E567" s="122"/>
    </row>
    <row r="568" spans="1:5" ht="14.25">
      <c r="A568" s="145"/>
      <c r="B568" s="87"/>
      <c r="C568" s="188"/>
      <c r="D568" s="122"/>
      <c r="E568" s="122"/>
    </row>
    <row r="569" spans="1:5" ht="14.25">
      <c r="A569" s="145"/>
      <c r="B569" s="87"/>
      <c r="C569" s="188"/>
      <c r="D569" s="122"/>
      <c r="E569" s="122"/>
    </row>
    <row r="570" spans="1:5" ht="14.25">
      <c r="A570" s="145"/>
      <c r="B570" s="87"/>
      <c r="C570" s="188"/>
      <c r="D570" s="122"/>
      <c r="E570" s="122"/>
    </row>
    <row r="571" spans="1:5" ht="14.25">
      <c r="A571" s="145"/>
      <c r="B571" s="87"/>
      <c r="C571" s="188"/>
      <c r="D571" s="122"/>
      <c r="E571" s="122"/>
    </row>
    <row r="572" spans="1:5" ht="14.25">
      <c r="A572" s="145"/>
      <c r="B572" s="87"/>
      <c r="C572" s="188"/>
      <c r="D572" s="122"/>
      <c r="E572" s="122"/>
    </row>
    <row r="573" spans="1:5" ht="14.25">
      <c r="A573" s="145"/>
      <c r="B573" s="87"/>
      <c r="C573" s="188"/>
      <c r="D573" s="122"/>
      <c r="E573" s="122"/>
    </row>
    <row r="574" spans="1:5" ht="14.25">
      <c r="A574" s="145"/>
      <c r="B574" s="87"/>
      <c r="C574" s="188"/>
      <c r="D574" s="122"/>
      <c r="E574" s="122"/>
    </row>
    <row r="575" spans="1:5" ht="14.25">
      <c r="A575" s="145"/>
      <c r="B575" s="87"/>
      <c r="C575" s="188"/>
      <c r="D575" s="122"/>
      <c r="E575" s="122"/>
    </row>
    <row r="576" spans="1:5" ht="14.25">
      <c r="A576" s="145"/>
      <c r="B576" s="87"/>
      <c r="C576" s="188"/>
      <c r="D576" s="122"/>
      <c r="E576" s="122"/>
    </row>
    <row r="577" spans="1:5" ht="14.25">
      <c r="A577" s="145"/>
      <c r="B577" s="87"/>
      <c r="C577" s="188"/>
      <c r="D577" s="122"/>
      <c r="E577" s="122"/>
    </row>
    <row r="578" spans="1:5" ht="14.25">
      <c r="A578" s="145"/>
      <c r="B578" s="87"/>
      <c r="C578" s="188"/>
      <c r="D578" s="122"/>
      <c r="E578" s="122"/>
    </row>
    <row r="579" spans="1:5" ht="14.25">
      <c r="A579" s="145"/>
      <c r="B579" s="87"/>
      <c r="C579" s="188"/>
      <c r="D579" s="122"/>
      <c r="E579" s="122"/>
    </row>
    <row r="580" spans="1:5" ht="14.25">
      <c r="A580" s="145"/>
      <c r="B580" s="87"/>
      <c r="C580" s="188"/>
      <c r="D580" s="122"/>
      <c r="E580" s="122"/>
    </row>
    <row r="581" spans="1:5" ht="14.25">
      <c r="A581" s="145"/>
      <c r="B581" s="87"/>
      <c r="C581" s="188"/>
      <c r="D581" s="122"/>
      <c r="E581" s="122"/>
    </row>
    <row r="582" spans="1:5" ht="14.25">
      <c r="A582" s="145"/>
      <c r="B582" s="87"/>
      <c r="C582" s="188"/>
      <c r="D582" s="122"/>
      <c r="E582" s="122"/>
    </row>
    <row r="583" spans="1:5" ht="14.25">
      <c r="A583" s="145"/>
      <c r="B583" s="87"/>
      <c r="C583" s="188"/>
      <c r="D583" s="122"/>
      <c r="E583" s="122"/>
    </row>
    <row r="584" spans="1:5" ht="14.25">
      <c r="A584" s="145"/>
      <c r="B584" s="87"/>
      <c r="C584" s="188"/>
      <c r="D584" s="122"/>
      <c r="E584" s="122"/>
    </row>
    <row r="585" spans="1:5" ht="14.25">
      <c r="A585" s="145"/>
      <c r="B585" s="87"/>
      <c r="C585" s="188"/>
      <c r="D585" s="122"/>
      <c r="E585" s="122"/>
    </row>
    <row r="586" spans="1:5" ht="14.25">
      <c r="A586" s="145"/>
      <c r="B586" s="87"/>
      <c r="C586" s="188"/>
      <c r="D586" s="122"/>
      <c r="E586" s="122"/>
    </row>
    <row r="587" spans="1:5" ht="14.25">
      <c r="A587" s="145"/>
      <c r="B587" s="87"/>
      <c r="C587" s="188"/>
      <c r="D587" s="122"/>
      <c r="E587" s="122"/>
    </row>
    <row r="588" spans="1:5" ht="14.25">
      <c r="A588" s="145"/>
      <c r="B588" s="87"/>
      <c r="C588" s="188"/>
      <c r="D588" s="122"/>
      <c r="E588" s="122"/>
    </row>
    <row r="589" spans="1:5" ht="14.25">
      <c r="A589" s="145"/>
      <c r="B589" s="87"/>
      <c r="C589" s="188"/>
      <c r="D589" s="122"/>
      <c r="E589" s="122"/>
    </row>
    <row r="590" spans="1:5" ht="14.25">
      <c r="A590" s="145"/>
      <c r="B590" s="87"/>
      <c r="C590" s="188"/>
      <c r="D590" s="122"/>
      <c r="E590" s="122"/>
    </row>
    <row r="591" spans="1:5" ht="14.25">
      <c r="A591" s="145"/>
      <c r="B591" s="87"/>
      <c r="C591" s="188"/>
      <c r="D591" s="122"/>
      <c r="E591" s="122"/>
    </row>
    <row r="592" spans="1:5" ht="14.25">
      <c r="A592" s="145"/>
      <c r="B592" s="87"/>
      <c r="C592" s="188"/>
      <c r="D592" s="122"/>
      <c r="E592" s="122"/>
    </row>
    <row r="593" spans="1:5" ht="14.25">
      <c r="A593" s="145"/>
      <c r="B593" s="87"/>
      <c r="C593" s="188"/>
      <c r="D593" s="122"/>
      <c r="E593" s="122"/>
    </row>
    <row r="594" spans="1:5" ht="14.25">
      <c r="A594" s="145"/>
      <c r="B594" s="87"/>
      <c r="C594" s="188"/>
      <c r="D594" s="122"/>
      <c r="E594" s="122"/>
    </row>
    <row r="595" spans="1:5" ht="14.25">
      <c r="A595" s="145"/>
      <c r="B595" s="87"/>
      <c r="C595" s="188"/>
      <c r="D595" s="122"/>
      <c r="E595" s="122"/>
    </row>
    <row r="596" spans="1:5" ht="14.25">
      <c r="A596" s="145"/>
      <c r="B596" s="87"/>
      <c r="C596" s="188"/>
      <c r="D596" s="122"/>
      <c r="E596" s="122"/>
    </row>
    <row r="597" spans="1:5" ht="14.25">
      <c r="A597" s="145"/>
      <c r="B597" s="87"/>
      <c r="C597" s="188"/>
      <c r="D597" s="122"/>
      <c r="E597" s="122"/>
    </row>
    <row r="598" spans="1:5" ht="14.25">
      <c r="A598" s="145"/>
      <c r="B598" s="87"/>
      <c r="C598" s="188"/>
      <c r="D598" s="122"/>
      <c r="E598" s="122"/>
    </row>
    <row r="599" spans="1:5" ht="14.25">
      <c r="A599" s="145"/>
      <c r="B599" s="87"/>
      <c r="C599" s="188"/>
      <c r="D599" s="122"/>
      <c r="E599" s="122"/>
    </row>
    <row r="600" spans="1:5" ht="14.25">
      <c r="A600" s="145"/>
      <c r="B600" s="87"/>
      <c r="C600" s="188"/>
      <c r="D600" s="122"/>
      <c r="E600" s="122"/>
    </row>
    <row r="601" spans="1:5" ht="14.25">
      <c r="A601" s="145"/>
      <c r="B601" s="87"/>
      <c r="C601" s="188"/>
      <c r="D601" s="122"/>
      <c r="E601" s="122"/>
    </row>
    <row r="602" spans="1:5" ht="14.25">
      <c r="A602" s="145"/>
      <c r="B602" s="87"/>
      <c r="C602" s="188"/>
      <c r="D602" s="122"/>
      <c r="E602" s="122"/>
    </row>
    <row r="603" spans="1:5" ht="14.25">
      <c r="A603" s="145"/>
      <c r="B603" s="87"/>
      <c r="C603" s="188"/>
      <c r="D603" s="122"/>
      <c r="E603" s="122"/>
    </row>
    <row r="604" spans="1:5" ht="14.25">
      <c r="A604" s="145"/>
      <c r="B604" s="87"/>
      <c r="C604" s="188"/>
      <c r="D604" s="122"/>
      <c r="E604" s="122"/>
    </row>
    <row r="605" spans="1:5" ht="14.25">
      <c r="A605" s="145"/>
      <c r="B605" s="87"/>
      <c r="C605" s="188"/>
      <c r="D605" s="122"/>
      <c r="E605" s="122"/>
    </row>
    <row r="606" spans="1:5" ht="14.25">
      <c r="A606" s="145"/>
      <c r="B606" s="87"/>
      <c r="C606" s="188"/>
      <c r="D606" s="122"/>
      <c r="E606" s="122"/>
    </row>
    <row r="607" spans="1:5" ht="14.25">
      <c r="A607" s="145"/>
      <c r="B607" s="87"/>
      <c r="C607" s="188"/>
      <c r="D607" s="122"/>
      <c r="E607" s="122"/>
    </row>
    <row r="608" spans="1:5" ht="14.25">
      <c r="A608" s="145"/>
      <c r="B608" s="87"/>
      <c r="C608" s="188"/>
      <c r="D608" s="122"/>
      <c r="E608" s="122"/>
    </row>
    <row r="609" spans="1:5" ht="14.25">
      <c r="A609" s="145"/>
      <c r="B609" s="87"/>
      <c r="C609" s="188"/>
      <c r="D609" s="122"/>
      <c r="E609" s="122"/>
    </row>
    <row r="610" spans="1:5" ht="14.25">
      <c r="A610" s="145"/>
      <c r="B610" s="87"/>
      <c r="C610" s="188"/>
      <c r="D610" s="122"/>
      <c r="E610" s="122"/>
    </row>
    <row r="611" spans="1:5" ht="14.25">
      <c r="A611" s="145"/>
      <c r="B611" s="87"/>
      <c r="C611" s="188"/>
      <c r="D611" s="122"/>
      <c r="E611" s="122"/>
    </row>
    <row r="612" spans="1:5" ht="14.25">
      <c r="A612" s="145"/>
      <c r="B612" s="87"/>
      <c r="C612" s="188"/>
      <c r="D612" s="122"/>
      <c r="E612" s="122"/>
    </row>
    <row r="613" spans="1:5" ht="14.25">
      <c r="A613" s="145"/>
      <c r="B613" s="87"/>
      <c r="C613" s="188"/>
      <c r="D613" s="122"/>
      <c r="E613" s="122"/>
    </row>
    <row r="614" spans="1:5" ht="14.25">
      <c r="A614" s="145"/>
      <c r="B614" s="87"/>
      <c r="C614" s="188"/>
      <c r="D614" s="122"/>
      <c r="E614" s="122"/>
    </row>
    <row r="615" spans="1:5" ht="14.25">
      <c r="A615" s="145"/>
      <c r="B615" s="87"/>
      <c r="C615" s="188"/>
      <c r="D615" s="122"/>
      <c r="E615" s="122"/>
    </row>
    <row r="616" spans="1:5" ht="14.25">
      <c r="A616" s="145"/>
      <c r="B616" s="87"/>
      <c r="C616" s="188"/>
      <c r="D616" s="122"/>
      <c r="E616" s="122"/>
    </row>
    <row r="617" spans="1:5" ht="14.25">
      <c r="A617" s="145"/>
      <c r="B617" s="87"/>
      <c r="C617" s="188"/>
      <c r="D617" s="122"/>
      <c r="E617" s="122"/>
    </row>
    <row r="618" spans="1:5" ht="14.25">
      <c r="A618" s="145"/>
      <c r="B618" s="87"/>
      <c r="C618" s="188"/>
      <c r="D618" s="122"/>
      <c r="E618" s="122"/>
    </row>
    <row r="619" spans="1:5" ht="14.25">
      <c r="A619" s="145"/>
      <c r="B619" s="87"/>
      <c r="C619" s="188"/>
      <c r="D619" s="122"/>
      <c r="E619" s="122"/>
    </row>
    <row r="620" spans="1:5" ht="14.25">
      <c r="A620" s="145"/>
      <c r="B620" s="87"/>
      <c r="C620" s="188"/>
      <c r="D620" s="122"/>
      <c r="E620" s="122"/>
    </row>
    <row r="621" spans="1:5" ht="14.25">
      <c r="A621" s="145"/>
      <c r="B621" s="87"/>
      <c r="C621" s="188"/>
      <c r="D621" s="122"/>
      <c r="E621" s="122"/>
    </row>
    <row r="622" spans="1:5" ht="14.25">
      <c r="A622" s="145"/>
      <c r="B622" s="87"/>
      <c r="C622" s="188"/>
      <c r="D622" s="122"/>
      <c r="E622" s="122"/>
    </row>
    <row r="623" spans="1:5" ht="14.25">
      <c r="A623" s="145"/>
      <c r="B623" s="87"/>
      <c r="C623" s="188"/>
      <c r="D623" s="122"/>
      <c r="E623" s="122"/>
    </row>
    <row r="624" spans="1:5" ht="14.25">
      <c r="A624" s="145"/>
      <c r="B624" s="87"/>
      <c r="C624" s="188"/>
      <c r="D624" s="122"/>
      <c r="E624" s="122"/>
    </row>
    <row r="625" spans="1:5" ht="14.25">
      <c r="A625" s="145"/>
      <c r="B625" s="87"/>
      <c r="C625" s="188"/>
      <c r="D625" s="122"/>
      <c r="E625" s="122"/>
    </row>
    <row r="626" spans="1:5" ht="14.25">
      <c r="A626" s="145"/>
      <c r="B626" s="87"/>
      <c r="C626" s="188"/>
      <c r="D626" s="122"/>
      <c r="E626" s="122"/>
    </row>
    <row r="627" spans="1:5" ht="14.25">
      <c r="A627" s="145"/>
      <c r="B627" s="87"/>
      <c r="C627" s="188"/>
      <c r="D627" s="122"/>
      <c r="E627" s="122"/>
    </row>
    <row r="628" spans="1:5" ht="14.25">
      <c r="A628" s="145"/>
      <c r="B628" s="87"/>
      <c r="C628" s="188"/>
      <c r="D628" s="122"/>
      <c r="E628" s="122"/>
    </row>
    <row r="629" spans="1:5" ht="14.25">
      <c r="A629" s="145"/>
      <c r="B629" s="87"/>
      <c r="C629" s="188"/>
      <c r="D629" s="122"/>
      <c r="E629" s="122"/>
    </row>
    <row r="630" spans="1:5" ht="14.25">
      <c r="A630" s="145"/>
      <c r="B630" s="87"/>
      <c r="C630" s="188"/>
      <c r="D630" s="122"/>
      <c r="E630" s="122"/>
    </row>
    <row r="631" spans="1:5" ht="14.25">
      <c r="A631" s="145"/>
      <c r="B631" s="87"/>
      <c r="C631" s="188"/>
      <c r="D631" s="122"/>
      <c r="E631" s="122"/>
    </row>
    <row r="632" spans="1:5" ht="14.25">
      <c r="A632" s="145"/>
      <c r="B632" s="87"/>
      <c r="C632" s="188"/>
      <c r="D632" s="122"/>
      <c r="E632" s="122"/>
    </row>
    <row r="633" spans="1:5" ht="14.25">
      <c r="A633" s="145"/>
      <c r="B633" s="87"/>
      <c r="C633" s="188"/>
      <c r="D633" s="122"/>
      <c r="E633" s="122"/>
    </row>
    <row r="634" spans="1:5" ht="14.25">
      <c r="A634" s="145"/>
      <c r="B634" s="87"/>
      <c r="C634" s="188"/>
      <c r="D634" s="122"/>
      <c r="E634" s="122"/>
    </row>
    <row r="635" spans="1:5" ht="14.25">
      <c r="A635" s="145"/>
      <c r="B635" s="87"/>
      <c r="C635" s="188"/>
      <c r="D635" s="122"/>
      <c r="E635" s="122"/>
    </row>
    <row r="636" spans="1:5" ht="14.25">
      <c r="A636" s="145"/>
      <c r="B636" s="87"/>
      <c r="C636" s="188"/>
      <c r="D636" s="122"/>
      <c r="E636" s="122"/>
    </row>
    <row r="637" spans="1:5" ht="14.25">
      <c r="A637" s="145"/>
      <c r="B637" s="87"/>
      <c r="C637" s="188"/>
      <c r="D637" s="122"/>
      <c r="E637" s="122"/>
    </row>
    <row r="638" spans="1:5" ht="14.25">
      <c r="A638" s="145"/>
      <c r="B638" s="87"/>
      <c r="C638" s="188"/>
      <c r="D638" s="122"/>
      <c r="E638" s="122"/>
    </row>
    <row r="639" spans="1:5" ht="14.25">
      <c r="A639" s="145"/>
      <c r="B639" s="87"/>
      <c r="C639" s="188"/>
      <c r="D639" s="122"/>
      <c r="E639" s="122"/>
    </row>
    <row r="640" spans="1:5" ht="14.25">
      <c r="A640" s="145"/>
      <c r="B640" s="87"/>
      <c r="C640" s="188"/>
      <c r="D640" s="122"/>
      <c r="E640" s="122"/>
    </row>
    <row r="641" spans="1:5" ht="14.25">
      <c r="A641" s="145"/>
      <c r="B641" s="87"/>
      <c r="C641" s="188"/>
      <c r="D641" s="122"/>
      <c r="E641" s="122"/>
    </row>
    <row r="642" spans="1:5" ht="14.25">
      <c r="A642" s="145"/>
      <c r="B642" s="87"/>
      <c r="C642" s="188"/>
      <c r="D642" s="122"/>
      <c r="E642" s="122"/>
    </row>
    <row r="643" spans="1:5" ht="14.25">
      <c r="A643" s="145"/>
      <c r="B643" s="87"/>
      <c r="C643" s="188"/>
      <c r="D643" s="122"/>
      <c r="E643" s="122"/>
    </row>
    <row r="644" spans="1:5" ht="14.25">
      <c r="A644" s="145"/>
      <c r="B644" s="87"/>
      <c r="C644" s="188"/>
      <c r="D644" s="122"/>
      <c r="E644" s="122"/>
    </row>
    <row r="645" spans="1:5" ht="14.25">
      <c r="A645" s="145"/>
      <c r="B645" s="87"/>
      <c r="C645" s="188"/>
      <c r="D645" s="122"/>
      <c r="E645" s="122"/>
    </row>
    <row r="646" spans="1:5" ht="14.25">
      <c r="A646" s="145"/>
      <c r="B646" s="87"/>
      <c r="C646" s="188"/>
      <c r="D646" s="122"/>
      <c r="E646" s="122"/>
    </row>
    <row r="647" spans="1:5" ht="14.25">
      <c r="A647" s="145"/>
      <c r="B647" s="87"/>
      <c r="C647" s="188"/>
      <c r="D647" s="122"/>
      <c r="E647" s="122"/>
    </row>
    <row r="648" spans="1:5" ht="14.25">
      <c r="A648" s="145"/>
      <c r="B648" s="87"/>
      <c r="C648" s="188"/>
      <c r="D648" s="122"/>
      <c r="E648" s="122"/>
    </row>
    <row r="649" spans="1:5" ht="14.25">
      <c r="A649" s="145"/>
      <c r="B649" s="87"/>
      <c r="C649" s="188"/>
      <c r="D649" s="122"/>
      <c r="E649" s="122"/>
    </row>
    <row r="650" spans="1:5" ht="14.25">
      <c r="A650" s="145"/>
      <c r="B650" s="87"/>
      <c r="C650" s="188"/>
      <c r="D650" s="122"/>
      <c r="E650" s="122"/>
    </row>
    <row r="651" spans="1:5" ht="14.25">
      <c r="A651" s="145"/>
      <c r="B651" s="87"/>
      <c r="C651" s="188"/>
      <c r="D651" s="122"/>
      <c r="E651" s="122"/>
    </row>
    <row r="652" spans="1:5" ht="14.25">
      <c r="A652" s="145"/>
      <c r="B652" s="87"/>
      <c r="C652" s="188"/>
      <c r="D652" s="122"/>
      <c r="E652" s="122"/>
    </row>
    <row r="653" spans="1:5" ht="14.25">
      <c r="A653" s="145"/>
      <c r="B653" s="87"/>
      <c r="C653" s="188"/>
      <c r="D653" s="122"/>
      <c r="E653" s="122"/>
    </row>
    <row r="654" spans="1:5" ht="14.25">
      <c r="A654" s="145"/>
      <c r="B654" s="87"/>
      <c r="C654" s="188"/>
      <c r="D654" s="122"/>
      <c r="E654" s="122"/>
    </row>
    <row r="655" spans="1:5" ht="14.25">
      <c r="A655" s="145"/>
      <c r="B655" s="87"/>
      <c r="C655" s="188"/>
      <c r="D655" s="122"/>
      <c r="E655" s="122"/>
    </row>
    <row r="656" spans="1:5" ht="14.25">
      <c r="A656" s="145"/>
      <c r="B656" s="87"/>
      <c r="C656" s="188"/>
      <c r="D656" s="122"/>
      <c r="E656" s="122"/>
    </row>
    <row r="657" spans="1:5" ht="14.25">
      <c r="A657" s="145"/>
      <c r="B657" s="87"/>
      <c r="C657" s="188"/>
      <c r="D657" s="122"/>
      <c r="E657" s="122"/>
    </row>
    <row r="658" spans="1:5" ht="14.25">
      <c r="A658" s="145"/>
      <c r="B658" s="87"/>
      <c r="C658" s="188"/>
      <c r="D658" s="122"/>
      <c r="E658" s="122"/>
    </row>
    <row r="659" spans="1:5" ht="14.25">
      <c r="A659" s="145"/>
      <c r="B659" s="87"/>
      <c r="C659" s="188"/>
      <c r="D659" s="122"/>
      <c r="E659" s="122"/>
    </row>
    <row r="660" spans="1:5" ht="14.25">
      <c r="A660" s="145"/>
      <c r="B660" s="87"/>
      <c r="C660" s="188"/>
      <c r="D660" s="122"/>
      <c r="E660" s="122"/>
    </row>
    <row r="661" spans="1:5" ht="14.25">
      <c r="A661" s="145"/>
      <c r="B661" s="87"/>
      <c r="C661" s="188"/>
      <c r="D661" s="122"/>
      <c r="E661" s="122"/>
    </row>
    <row r="662" spans="1:5" ht="14.25">
      <c r="A662" s="145"/>
      <c r="B662" s="87"/>
      <c r="C662" s="188"/>
      <c r="D662" s="122"/>
      <c r="E662" s="122"/>
    </row>
    <row r="663" spans="1:5" ht="14.25">
      <c r="A663" s="145"/>
      <c r="B663" s="87"/>
      <c r="C663" s="188"/>
      <c r="D663" s="122"/>
      <c r="E663" s="122"/>
    </row>
    <row r="664" spans="1:5" ht="14.25">
      <c r="A664" s="145"/>
      <c r="B664" s="87"/>
      <c r="C664" s="188"/>
      <c r="D664" s="122"/>
      <c r="E664" s="122"/>
    </row>
    <row r="665" spans="1:5" ht="14.25">
      <c r="A665" s="145"/>
      <c r="B665" s="87"/>
      <c r="C665" s="188"/>
      <c r="D665" s="122"/>
      <c r="E665" s="122"/>
    </row>
    <row r="666" spans="1:5" ht="14.25">
      <c r="A666" s="145"/>
      <c r="B666" s="87"/>
      <c r="C666" s="188"/>
      <c r="D666" s="122"/>
      <c r="E666" s="122"/>
    </row>
    <row r="667" spans="1:5" ht="14.25">
      <c r="A667" s="145"/>
      <c r="B667" s="87"/>
      <c r="C667" s="188"/>
      <c r="D667" s="122"/>
      <c r="E667" s="122"/>
    </row>
    <row r="668" spans="1:5" ht="14.25">
      <c r="A668" s="145"/>
      <c r="B668" s="87"/>
      <c r="C668" s="188"/>
      <c r="D668" s="122"/>
      <c r="E668" s="122"/>
    </row>
    <row r="669" spans="1:5" ht="14.25">
      <c r="A669" s="145"/>
      <c r="B669" s="87"/>
      <c r="C669" s="188"/>
      <c r="D669" s="122"/>
      <c r="E669" s="122"/>
    </row>
    <row r="670" spans="1:5" ht="14.25">
      <c r="A670" s="145"/>
      <c r="B670" s="87"/>
      <c r="C670" s="188"/>
      <c r="D670" s="122"/>
      <c r="E670" s="122"/>
    </row>
    <row r="671" spans="1:5" ht="14.25">
      <c r="A671" s="145"/>
      <c r="B671" s="87"/>
      <c r="C671" s="188"/>
      <c r="D671" s="122"/>
      <c r="E671" s="122"/>
    </row>
    <row r="672" spans="1:5" ht="14.25">
      <c r="A672" s="145"/>
      <c r="B672" s="87"/>
      <c r="C672" s="188"/>
      <c r="D672" s="122"/>
      <c r="E672" s="122"/>
    </row>
    <row r="673" spans="1:5" ht="14.25">
      <c r="A673" s="145"/>
      <c r="B673" s="87"/>
      <c r="C673" s="188"/>
      <c r="D673" s="122"/>
      <c r="E673" s="122"/>
    </row>
    <row r="674" spans="1:5" ht="14.25">
      <c r="A674" s="145"/>
      <c r="B674" s="87"/>
      <c r="C674" s="188"/>
      <c r="D674" s="122"/>
      <c r="E674" s="122"/>
    </row>
    <row r="675" spans="1:5" ht="14.25">
      <c r="A675" s="145"/>
      <c r="B675" s="87"/>
      <c r="C675" s="188"/>
      <c r="D675" s="122"/>
      <c r="E675" s="122"/>
    </row>
    <row r="676" spans="1:5" ht="14.25">
      <c r="A676" s="145"/>
      <c r="B676" s="87"/>
      <c r="C676" s="188"/>
      <c r="D676" s="122"/>
      <c r="E676" s="122"/>
    </row>
    <row r="677" spans="1:5" ht="14.25">
      <c r="A677" s="145"/>
      <c r="B677" s="87"/>
      <c r="C677" s="188"/>
      <c r="D677" s="122"/>
      <c r="E677" s="122"/>
    </row>
    <row r="678" spans="1:5" ht="14.25">
      <c r="A678" s="145"/>
      <c r="B678" s="87"/>
      <c r="C678" s="188"/>
      <c r="D678" s="122"/>
      <c r="E678" s="122"/>
    </row>
    <row r="679" spans="1:5" ht="14.25">
      <c r="A679" s="145"/>
      <c r="B679" s="87"/>
      <c r="C679" s="188"/>
      <c r="D679" s="122"/>
      <c r="E679" s="122"/>
    </row>
    <row r="680" spans="1:5" ht="14.25">
      <c r="A680" s="145"/>
      <c r="B680" s="87"/>
      <c r="C680" s="188"/>
      <c r="D680" s="122"/>
      <c r="E680" s="122"/>
    </row>
    <row r="681" spans="1:5" ht="14.25">
      <c r="A681" s="145"/>
      <c r="B681" s="87"/>
      <c r="C681" s="188"/>
      <c r="D681" s="122"/>
      <c r="E681" s="122"/>
    </row>
    <row r="682" spans="1:5" ht="14.25">
      <c r="A682" s="145"/>
      <c r="B682" s="87"/>
      <c r="C682" s="188"/>
      <c r="D682" s="122"/>
      <c r="E682" s="122"/>
    </row>
    <row r="683" spans="1:5" ht="14.25">
      <c r="A683" s="145"/>
      <c r="B683" s="87"/>
      <c r="C683" s="188"/>
      <c r="D683" s="122"/>
      <c r="E683" s="122"/>
    </row>
    <row r="684" spans="1:5" ht="14.25">
      <c r="A684" s="145"/>
      <c r="B684" s="87"/>
      <c r="C684" s="188"/>
      <c r="D684" s="122"/>
      <c r="E684" s="122"/>
    </row>
    <row r="685" spans="1:5" ht="14.25">
      <c r="A685" s="145"/>
      <c r="B685" s="87"/>
      <c r="C685" s="188"/>
      <c r="D685" s="122"/>
      <c r="E685" s="122"/>
    </row>
    <row r="686" spans="1:5" ht="14.25">
      <c r="A686" s="145"/>
      <c r="B686" s="87"/>
      <c r="C686" s="188"/>
      <c r="D686" s="122"/>
      <c r="E686" s="122"/>
    </row>
    <row r="687" spans="1:5" ht="14.25">
      <c r="A687" s="145"/>
      <c r="B687" s="87"/>
      <c r="C687" s="188"/>
      <c r="D687" s="122"/>
      <c r="E687" s="122"/>
    </row>
    <row r="688" spans="1:5" ht="14.25">
      <c r="A688" s="145"/>
      <c r="B688" s="87"/>
      <c r="C688" s="188"/>
      <c r="D688" s="122"/>
      <c r="E688" s="122"/>
    </row>
    <row r="689" spans="1:5" ht="14.25">
      <c r="A689" s="145"/>
      <c r="B689" s="87"/>
      <c r="C689" s="188"/>
      <c r="D689" s="122"/>
      <c r="E689" s="122"/>
    </row>
    <row r="690" spans="1:5" ht="14.25">
      <c r="A690" s="145"/>
      <c r="B690" s="87"/>
      <c r="C690" s="188"/>
      <c r="D690" s="122"/>
      <c r="E690" s="122"/>
    </row>
    <row r="691" spans="1:5" ht="14.25">
      <c r="A691" s="145"/>
      <c r="B691" s="87"/>
      <c r="C691" s="188"/>
      <c r="D691" s="122"/>
      <c r="E691" s="122"/>
    </row>
    <row r="692" spans="1:5" ht="14.25">
      <c r="A692" s="145"/>
      <c r="B692" s="87"/>
      <c r="C692" s="188"/>
      <c r="D692" s="122"/>
      <c r="E692" s="122"/>
    </row>
    <row r="693" spans="1:5" ht="14.25">
      <c r="A693" s="145"/>
      <c r="B693" s="87"/>
      <c r="C693" s="188"/>
      <c r="D693" s="122"/>
      <c r="E693" s="122"/>
    </row>
    <row r="694" spans="1:5" ht="14.25">
      <c r="A694" s="145"/>
      <c r="B694" s="87"/>
      <c r="C694" s="188"/>
      <c r="D694" s="122"/>
      <c r="E694" s="122"/>
    </row>
    <row r="695" spans="1:5" ht="14.25">
      <c r="A695" s="145"/>
      <c r="B695" s="87"/>
      <c r="C695" s="188"/>
      <c r="D695" s="122"/>
      <c r="E695" s="122"/>
    </row>
    <row r="696" spans="1:5" ht="14.25">
      <c r="A696" s="145"/>
      <c r="B696" s="87"/>
      <c r="C696" s="188"/>
      <c r="D696" s="122"/>
      <c r="E696" s="122"/>
    </row>
    <row r="697" spans="1:5" ht="14.25">
      <c r="A697" s="145"/>
      <c r="B697" s="87"/>
      <c r="C697" s="188"/>
      <c r="D697" s="122"/>
      <c r="E697" s="122"/>
    </row>
    <row r="698" spans="1:5" ht="14.25">
      <c r="A698" s="145"/>
      <c r="B698" s="87"/>
      <c r="C698" s="188"/>
      <c r="D698" s="122"/>
      <c r="E698" s="122"/>
    </row>
    <row r="699" spans="1:5" ht="14.25">
      <c r="A699" s="145"/>
      <c r="B699" s="87"/>
      <c r="C699" s="188"/>
      <c r="D699" s="122"/>
      <c r="E699" s="122"/>
    </row>
    <row r="700" spans="1:5" ht="14.25">
      <c r="A700" s="145"/>
      <c r="B700" s="87"/>
      <c r="C700" s="188"/>
      <c r="D700" s="122"/>
      <c r="E700" s="122"/>
    </row>
    <row r="701" spans="1:5" ht="14.25">
      <c r="A701" s="145"/>
      <c r="B701" s="87"/>
      <c r="C701" s="188"/>
      <c r="D701" s="122"/>
      <c r="E701" s="122"/>
    </row>
    <row r="702" spans="1:5" ht="14.25">
      <c r="A702" s="145"/>
      <c r="B702" s="87"/>
      <c r="C702" s="188"/>
      <c r="D702" s="122"/>
      <c r="E702" s="122"/>
    </row>
    <row r="703" spans="1:5" ht="14.25">
      <c r="A703" s="145"/>
      <c r="B703" s="87"/>
      <c r="C703" s="188"/>
      <c r="D703" s="122"/>
      <c r="E703" s="122"/>
    </row>
    <row r="704" spans="1:5" ht="14.25">
      <c r="A704" s="145"/>
      <c r="B704" s="87"/>
      <c r="C704" s="188"/>
      <c r="D704" s="122"/>
      <c r="E704" s="122"/>
    </row>
    <row r="705" spans="1:5" ht="14.25">
      <c r="A705" s="145"/>
      <c r="B705" s="87"/>
      <c r="C705" s="188"/>
      <c r="D705" s="122"/>
      <c r="E705" s="122"/>
    </row>
    <row r="706" spans="1:5" ht="14.25">
      <c r="A706" s="145"/>
      <c r="B706" s="87"/>
      <c r="C706" s="188"/>
      <c r="D706" s="122"/>
      <c r="E706" s="122"/>
    </row>
    <row r="707" spans="1:5" ht="14.25">
      <c r="A707" s="145"/>
      <c r="B707" s="87"/>
      <c r="C707" s="188"/>
      <c r="D707" s="122"/>
      <c r="E707" s="122"/>
    </row>
    <row r="708" spans="1:5" ht="14.25">
      <c r="A708" s="145"/>
      <c r="B708" s="87"/>
      <c r="C708" s="188"/>
      <c r="D708" s="122"/>
      <c r="E708" s="122"/>
    </row>
    <row r="709" spans="1:5" ht="14.25">
      <c r="A709" s="145"/>
      <c r="B709" s="87"/>
      <c r="C709" s="188"/>
      <c r="D709" s="122"/>
      <c r="E709" s="122"/>
    </row>
    <row r="710" spans="1:5" ht="14.25">
      <c r="A710" s="145"/>
      <c r="B710" s="87"/>
      <c r="C710" s="188"/>
      <c r="D710" s="122"/>
      <c r="E710" s="122"/>
    </row>
    <row r="711" spans="1:5" ht="14.25">
      <c r="A711" s="145"/>
      <c r="B711" s="87"/>
      <c r="C711" s="188"/>
      <c r="D711" s="122"/>
      <c r="E711" s="122"/>
    </row>
    <row r="712" spans="1:5" ht="14.25">
      <c r="A712" s="145"/>
      <c r="B712" s="87"/>
      <c r="C712" s="188"/>
      <c r="D712" s="122"/>
      <c r="E712" s="122"/>
    </row>
    <row r="713" spans="1:5" ht="14.25">
      <c r="A713" s="145"/>
      <c r="B713" s="87"/>
      <c r="C713" s="188"/>
      <c r="D713" s="122"/>
      <c r="E713" s="122"/>
    </row>
    <row r="714" spans="1:5" ht="14.25">
      <c r="A714" s="145"/>
      <c r="B714" s="87"/>
      <c r="C714" s="188"/>
      <c r="D714" s="122"/>
      <c r="E714" s="122"/>
    </row>
    <row r="715" spans="1:5" ht="14.25">
      <c r="A715" s="145"/>
      <c r="B715" s="87"/>
      <c r="C715" s="188"/>
      <c r="D715" s="122"/>
      <c r="E715" s="122"/>
    </row>
    <row r="716" spans="1:5" ht="14.25">
      <c r="A716" s="145"/>
      <c r="B716" s="87"/>
      <c r="C716" s="188"/>
      <c r="D716" s="122"/>
      <c r="E716" s="122"/>
    </row>
    <row r="717" spans="1:5" ht="14.25">
      <c r="A717" s="145"/>
      <c r="B717" s="87"/>
      <c r="C717" s="188"/>
      <c r="D717" s="122"/>
      <c r="E717" s="122"/>
    </row>
    <row r="718" spans="1:5" ht="14.25">
      <c r="A718" s="145"/>
      <c r="B718" s="87"/>
      <c r="C718" s="188"/>
      <c r="D718" s="122"/>
      <c r="E718" s="122"/>
    </row>
    <row r="719" spans="1:5" ht="14.25">
      <c r="A719" s="145"/>
      <c r="B719" s="87"/>
      <c r="C719" s="188"/>
      <c r="D719" s="122"/>
      <c r="E719" s="122"/>
    </row>
    <row r="720" spans="1:5" ht="14.25">
      <c r="A720" s="145"/>
      <c r="B720" s="87"/>
      <c r="C720" s="188"/>
      <c r="D720" s="122"/>
      <c r="E720" s="122"/>
    </row>
    <row r="721" spans="1:5" ht="14.25">
      <c r="A721" s="145"/>
      <c r="B721" s="87"/>
      <c r="C721" s="188"/>
      <c r="D721" s="122"/>
      <c r="E721" s="122"/>
    </row>
    <row r="722" spans="1:5" ht="14.25">
      <c r="A722" s="145"/>
      <c r="B722" s="87"/>
      <c r="C722" s="188"/>
      <c r="D722" s="122"/>
      <c r="E722" s="122"/>
    </row>
    <row r="723" spans="1:5" ht="14.25">
      <c r="A723" s="145"/>
      <c r="B723" s="87"/>
      <c r="C723" s="188"/>
      <c r="D723" s="122"/>
      <c r="E723" s="122"/>
    </row>
    <row r="724" spans="1:5" ht="14.25">
      <c r="A724" s="145"/>
      <c r="B724" s="87"/>
      <c r="C724" s="188"/>
      <c r="D724" s="122"/>
      <c r="E724" s="122"/>
    </row>
    <row r="725" spans="1:5" ht="14.25">
      <c r="A725" s="145"/>
      <c r="B725" s="87"/>
      <c r="C725" s="188"/>
      <c r="D725" s="122"/>
      <c r="E725" s="122"/>
    </row>
    <row r="726" spans="1:5" ht="14.25">
      <c r="A726" s="145"/>
      <c r="B726" s="87"/>
      <c r="C726" s="188"/>
      <c r="D726" s="122"/>
      <c r="E726" s="122"/>
    </row>
    <row r="727" spans="1:5" ht="14.25">
      <c r="A727" s="145"/>
      <c r="B727" s="87"/>
      <c r="C727" s="188"/>
      <c r="D727" s="122"/>
      <c r="E727" s="122"/>
    </row>
    <row r="728" spans="1:5" ht="14.25">
      <c r="A728" s="145"/>
      <c r="B728" s="87"/>
      <c r="C728" s="188"/>
      <c r="D728" s="122"/>
      <c r="E728" s="122"/>
    </row>
    <row r="729" spans="1:5" ht="14.25">
      <c r="A729" s="145"/>
      <c r="B729" s="87"/>
      <c r="C729" s="188"/>
      <c r="D729" s="122"/>
      <c r="E729" s="122"/>
    </row>
    <row r="730" spans="1:5" ht="14.25">
      <c r="A730" s="145"/>
      <c r="B730" s="87"/>
      <c r="C730" s="188"/>
      <c r="D730" s="122"/>
      <c r="E730" s="122"/>
    </row>
    <row r="731" spans="1:5" ht="14.25">
      <c r="A731" s="145"/>
      <c r="B731" s="87"/>
      <c r="C731" s="188"/>
      <c r="D731" s="122"/>
      <c r="E731" s="122"/>
    </row>
    <row r="732" spans="1:5" ht="14.25">
      <c r="A732" s="145"/>
      <c r="B732" s="87"/>
      <c r="C732" s="188"/>
      <c r="D732" s="122"/>
      <c r="E732" s="122"/>
    </row>
    <row r="733" spans="1:5" ht="14.25">
      <c r="A733" s="145"/>
      <c r="B733" s="87"/>
      <c r="C733" s="188"/>
      <c r="D733" s="122"/>
      <c r="E733" s="122"/>
    </row>
    <row r="734" spans="1:5" ht="14.25">
      <c r="A734" s="145"/>
      <c r="B734" s="87"/>
      <c r="C734" s="188"/>
      <c r="D734" s="122"/>
      <c r="E734" s="122"/>
    </row>
    <row r="735" spans="1:5" ht="14.25">
      <c r="A735" s="145"/>
      <c r="B735" s="87"/>
      <c r="C735" s="188"/>
      <c r="D735" s="122"/>
      <c r="E735" s="122"/>
    </row>
    <row r="736" spans="1:5" ht="14.25">
      <c r="A736" s="145"/>
      <c r="B736" s="87"/>
      <c r="C736" s="188"/>
      <c r="D736" s="122"/>
      <c r="E736" s="122"/>
    </row>
    <row r="737" spans="1:5" ht="14.25">
      <c r="A737" s="145"/>
      <c r="B737" s="87"/>
      <c r="C737" s="188"/>
      <c r="D737" s="122"/>
      <c r="E737" s="122"/>
    </row>
    <row r="738" spans="1:5" ht="14.25">
      <c r="A738" s="145"/>
      <c r="B738" s="87"/>
      <c r="C738" s="188"/>
      <c r="D738" s="122"/>
      <c r="E738" s="122"/>
    </row>
    <row r="739" spans="1:5" ht="14.25">
      <c r="A739" s="145"/>
      <c r="B739" s="87"/>
      <c r="C739" s="188"/>
      <c r="D739" s="122"/>
      <c r="E739" s="122"/>
    </row>
    <row r="740" spans="1:5" ht="14.25">
      <c r="A740" s="145"/>
      <c r="B740" s="87"/>
      <c r="C740" s="188"/>
      <c r="D740" s="122"/>
      <c r="E740" s="122"/>
    </row>
    <row r="741" spans="1:5" ht="14.25">
      <c r="A741" s="145"/>
      <c r="B741" s="87"/>
      <c r="C741" s="188"/>
      <c r="D741" s="122"/>
      <c r="E741" s="122"/>
    </row>
    <row r="742" spans="1:5" ht="14.25">
      <c r="A742" s="145"/>
      <c r="B742" s="87"/>
      <c r="C742" s="188"/>
      <c r="D742" s="122"/>
      <c r="E742" s="122"/>
    </row>
    <row r="743" spans="1:5" ht="14.25">
      <c r="A743" s="145"/>
      <c r="B743" s="87"/>
      <c r="C743" s="188"/>
      <c r="D743" s="122"/>
      <c r="E743" s="122"/>
    </row>
    <row r="744" spans="1:5" ht="14.25">
      <c r="A744" s="145"/>
      <c r="B744" s="87"/>
      <c r="C744" s="188"/>
      <c r="D744" s="122"/>
      <c r="E744" s="122"/>
    </row>
    <row r="745" spans="1:5" ht="14.25">
      <c r="A745" s="145"/>
      <c r="B745" s="87"/>
      <c r="C745" s="188"/>
      <c r="D745" s="122"/>
      <c r="E745" s="122"/>
    </row>
    <row r="746" spans="1:5" ht="14.25">
      <c r="A746" s="145"/>
      <c r="B746" s="87"/>
      <c r="C746" s="188"/>
      <c r="D746" s="122"/>
      <c r="E746" s="122"/>
    </row>
    <row r="747" spans="1:5" ht="14.25">
      <c r="A747" s="145"/>
      <c r="B747" s="87"/>
      <c r="C747" s="188"/>
      <c r="D747" s="122"/>
      <c r="E747" s="122"/>
    </row>
    <row r="748" spans="1:5" ht="14.25">
      <c r="A748" s="145"/>
      <c r="B748" s="87"/>
      <c r="C748" s="188"/>
      <c r="D748" s="122"/>
      <c r="E748" s="122"/>
    </row>
    <row r="749" spans="1:5" ht="14.25">
      <c r="A749" s="145"/>
      <c r="B749" s="87"/>
      <c r="C749" s="188"/>
      <c r="D749" s="122"/>
      <c r="E749" s="122"/>
    </row>
    <row r="750" spans="1:5" ht="14.25">
      <c r="A750" s="145"/>
      <c r="B750" s="87"/>
      <c r="C750" s="188"/>
      <c r="D750" s="122"/>
      <c r="E750" s="122"/>
    </row>
    <row r="751" spans="1:5" ht="14.25">
      <c r="A751" s="145"/>
      <c r="B751" s="87"/>
      <c r="C751" s="188"/>
      <c r="D751" s="122"/>
      <c r="E751" s="122"/>
    </row>
    <row r="752" spans="1:5" ht="14.25">
      <c r="A752" s="145"/>
      <c r="B752" s="87"/>
      <c r="C752" s="188"/>
      <c r="D752" s="122"/>
      <c r="E752" s="122"/>
    </row>
    <row r="753" spans="1:5" ht="14.25">
      <c r="A753" s="145"/>
      <c r="B753" s="87"/>
      <c r="C753" s="188"/>
      <c r="D753" s="122"/>
      <c r="E753" s="122"/>
    </row>
    <row r="754" spans="1:5" ht="14.25">
      <c r="A754" s="145"/>
      <c r="B754" s="87"/>
      <c r="C754" s="188"/>
      <c r="D754" s="122"/>
      <c r="E754" s="122"/>
    </row>
    <row r="755" spans="1:5" ht="14.25">
      <c r="A755" s="145"/>
      <c r="B755" s="87"/>
      <c r="C755" s="188"/>
      <c r="D755" s="122"/>
      <c r="E755" s="122"/>
    </row>
    <row r="756" spans="1:5" ht="14.25">
      <c r="A756" s="145"/>
      <c r="B756" s="87"/>
      <c r="C756" s="188"/>
      <c r="D756" s="122"/>
      <c r="E756" s="122"/>
    </row>
    <row r="757" spans="1:5" ht="14.25">
      <c r="A757" s="145"/>
      <c r="B757" s="87"/>
      <c r="C757" s="188"/>
      <c r="D757" s="122"/>
      <c r="E757" s="122"/>
    </row>
    <row r="758" spans="1:5" ht="14.25">
      <c r="A758" s="145"/>
      <c r="B758" s="87"/>
      <c r="C758" s="188"/>
      <c r="D758" s="122"/>
      <c r="E758" s="122"/>
    </row>
    <row r="759" spans="1:5" ht="14.25">
      <c r="A759" s="145"/>
      <c r="B759" s="87"/>
      <c r="C759" s="188"/>
      <c r="D759" s="122"/>
      <c r="E759" s="122"/>
    </row>
    <row r="760" spans="1:5" ht="14.25">
      <c r="A760" s="145"/>
      <c r="B760" s="87"/>
      <c r="C760" s="188"/>
      <c r="D760" s="122"/>
      <c r="E760" s="122"/>
    </row>
    <row r="761" spans="1:5" ht="14.25">
      <c r="A761" s="145"/>
      <c r="B761" s="87"/>
      <c r="C761" s="188"/>
      <c r="D761" s="122"/>
      <c r="E761" s="122"/>
    </row>
    <row r="762" spans="1:5" ht="14.25">
      <c r="A762" s="145"/>
      <c r="B762" s="87"/>
      <c r="C762" s="188"/>
      <c r="D762" s="122"/>
      <c r="E762" s="122"/>
    </row>
    <row r="763" spans="1:5" ht="14.25">
      <c r="A763" s="145"/>
      <c r="B763" s="87"/>
      <c r="C763" s="188"/>
      <c r="D763" s="122"/>
      <c r="E763" s="122"/>
    </row>
    <row r="764" spans="1:5" ht="14.25">
      <c r="A764" s="145"/>
      <c r="B764" s="87"/>
      <c r="C764" s="188"/>
      <c r="D764" s="122"/>
      <c r="E764" s="122"/>
    </row>
    <row r="765" spans="1:5" ht="14.25">
      <c r="A765" s="145"/>
      <c r="B765" s="87"/>
      <c r="C765" s="188"/>
      <c r="D765" s="122"/>
      <c r="E765" s="122"/>
    </row>
    <row r="766" spans="1:5" ht="14.25">
      <c r="A766" s="145"/>
      <c r="B766" s="87"/>
      <c r="C766" s="188"/>
      <c r="D766" s="122"/>
      <c r="E766" s="122"/>
    </row>
    <row r="767" spans="1:5" ht="14.25">
      <c r="A767" s="145"/>
      <c r="B767" s="87"/>
      <c r="C767" s="188"/>
      <c r="D767" s="122"/>
      <c r="E767" s="122"/>
    </row>
    <row r="768" spans="1:5" ht="14.25">
      <c r="A768" s="145"/>
      <c r="B768" s="87"/>
      <c r="C768" s="188"/>
      <c r="D768" s="122"/>
      <c r="E768" s="122"/>
    </row>
    <row r="769" spans="1:5" ht="14.25">
      <c r="A769" s="145"/>
      <c r="B769" s="87"/>
      <c r="C769" s="188"/>
      <c r="D769" s="122"/>
      <c r="E769" s="122"/>
    </row>
    <row r="770" spans="1:5" ht="14.25">
      <c r="A770" s="145"/>
      <c r="B770" s="87"/>
      <c r="C770" s="188"/>
      <c r="D770" s="122"/>
      <c r="E770" s="122"/>
    </row>
    <row r="771" spans="1:5" ht="14.25">
      <c r="A771" s="145"/>
      <c r="B771" s="87"/>
      <c r="C771" s="188"/>
      <c r="D771" s="122"/>
      <c r="E771" s="122"/>
    </row>
    <row r="772" spans="1:5" ht="14.25">
      <c r="A772" s="145"/>
      <c r="B772" s="87"/>
      <c r="C772" s="188"/>
      <c r="D772" s="122"/>
      <c r="E772" s="122"/>
    </row>
    <row r="773" spans="1:5" ht="14.25">
      <c r="A773" s="145"/>
      <c r="B773" s="87"/>
      <c r="C773" s="188"/>
      <c r="D773" s="122"/>
      <c r="E773" s="122"/>
    </row>
    <row r="774" spans="1:5" ht="14.25">
      <c r="A774" s="145"/>
      <c r="B774" s="87"/>
      <c r="C774" s="188"/>
      <c r="D774" s="122"/>
      <c r="E774" s="122"/>
    </row>
    <row r="775" spans="1:5" ht="14.25">
      <c r="A775" s="145"/>
      <c r="B775" s="87"/>
      <c r="C775" s="188"/>
      <c r="D775" s="122"/>
      <c r="E775" s="122"/>
    </row>
    <row r="776" spans="1:5" ht="14.25">
      <c r="A776" s="145"/>
      <c r="B776" s="87"/>
      <c r="C776" s="188"/>
      <c r="D776" s="122"/>
      <c r="E776" s="122"/>
    </row>
    <row r="777" spans="1:5" ht="14.25">
      <c r="A777" s="145"/>
      <c r="B777" s="87"/>
      <c r="C777" s="188"/>
      <c r="D777" s="122"/>
      <c r="E777" s="122"/>
    </row>
    <row r="778" spans="1:5" ht="14.25">
      <c r="A778" s="145"/>
      <c r="B778" s="87"/>
      <c r="C778" s="188"/>
      <c r="D778" s="122"/>
      <c r="E778" s="122"/>
    </row>
    <row r="779" spans="1:5" ht="14.25">
      <c r="A779" s="145"/>
      <c r="B779" s="87"/>
      <c r="C779" s="188"/>
      <c r="D779" s="122"/>
      <c r="E779" s="122"/>
    </row>
    <row r="780" spans="1:5" ht="14.25">
      <c r="A780" s="145"/>
      <c r="B780" s="87"/>
      <c r="C780" s="188"/>
      <c r="D780" s="122"/>
      <c r="E780" s="122"/>
    </row>
    <row r="781" spans="1:5" ht="14.25">
      <c r="A781" s="145"/>
      <c r="B781" s="87"/>
      <c r="C781" s="188"/>
      <c r="D781" s="122"/>
      <c r="E781" s="122"/>
    </row>
    <row r="782" spans="1:5" ht="14.25">
      <c r="A782" s="145"/>
      <c r="B782" s="87"/>
      <c r="C782" s="188"/>
      <c r="D782" s="122"/>
      <c r="E782" s="122"/>
    </row>
    <row r="783" spans="1:5" ht="14.25">
      <c r="A783" s="145"/>
      <c r="B783" s="87"/>
      <c r="C783" s="188"/>
      <c r="D783" s="122"/>
      <c r="E783" s="122"/>
    </row>
    <row r="784" spans="1:5" ht="14.25">
      <c r="A784" s="145"/>
      <c r="B784" s="87"/>
      <c r="C784" s="188"/>
      <c r="D784" s="122"/>
      <c r="E784" s="122"/>
    </row>
    <row r="785" spans="1:5" ht="14.25">
      <c r="A785" s="145"/>
      <c r="B785" s="87"/>
      <c r="C785" s="188"/>
      <c r="D785" s="122"/>
      <c r="E785" s="122"/>
    </row>
    <row r="786" spans="1:5" ht="14.25">
      <c r="A786" s="145"/>
      <c r="B786" s="87"/>
      <c r="C786" s="188"/>
      <c r="D786" s="122"/>
      <c r="E786" s="122"/>
    </row>
    <row r="787" spans="1:5" ht="14.25">
      <c r="A787" s="145"/>
      <c r="B787" s="87"/>
      <c r="C787" s="188"/>
      <c r="D787" s="122"/>
      <c r="E787" s="122"/>
    </row>
    <row r="788" spans="1:5" ht="14.25">
      <c r="A788" s="145"/>
      <c r="B788" s="87"/>
      <c r="C788" s="188"/>
      <c r="D788" s="122"/>
      <c r="E788" s="122"/>
    </row>
    <row r="789" spans="1:5" ht="14.25">
      <c r="A789" s="145"/>
      <c r="B789" s="87"/>
      <c r="C789" s="188"/>
      <c r="D789" s="122"/>
      <c r="E789" s="122"/>
    </row>
    <row r="790" spans="1:5" ht="14.25">
      <c r="A790" s="145"/>
      <c r="B790" s="87"/>
      <c r="C790" s="188"/>
      <c r="D790" s="122"/>
      <c r="E790" s="122"/>
    </row>
    <row r="791" spans="1:5" ht="14.25">
      <c r="A791" s="145"/>
      <c r="B791" s="87"/>
      <c r="C791" s="188"/>
      <c r="D791" s="122"/>
      <c r="E791" s="122"/>
    </row>
    <row r="792" spans="1:5" ht="14.25">
      <c r="A792" s="145"/>
      <c r="B792" s="87"/>
      <c r="C792" s="188"/>
      <c r="D792" s="122"/>
      <c r="E792" s="122"/>
    </row>
    <row r="793" spans="1:5" ht="14.25">
      <c r="A793" s="145"/>
      <c r="B793" s="87"/>
      <c r="C793" s="188"/>
      <c r="D793" s="122"/>
      <c r="E793" s="122"/>
    </row>
    <row r="794" spans="1:5" ht="14.25">
      <c r="A794" s="145"/>
      <c r="B794" s="87"/>
      <c r="C794" s="188"/>
      <c r="D794" s="122"/>
      <c r="E794" s="122"/>
    </row>
    <row r="795" spans="1:5" ht="14.25">
      <c r="A795" s="145"/>
      <c r="B795" s="87"/>
      <c r="C795" s="188"/>
      <c r="D795" s="122"/>
      <c r="E795" s="122"/>
    </row>
    <row r="796" spans="1:5" ht="14.25">
      <c r="A796" s="145"/>
      <c r="B796" s="87"/>
      <c r="C796" s="188"/>
      <c r="D796" s="122"/>
      <c r="E796" s="122"/>
    </row>
    <row r="797" spans="1:5" ht="14.25">
      <c r="A797" s="145"/>
      <c r="B797" s="87"/>
      <c r="C797" s="188"/>
      <c r="D797" s="122"/>
      <c r="E797" s="122"/>
    </row>
    <row r="798" spans="1:5" ht="14.25">
      <c r="A798" s="145"/>
      <c r="B798" s="87"/>
      <c r="C798" s="188"/>
      <c r="D798" s="122"/>
      <c r="E798" s="122"/>
    </row>
    <row r="799" spans="1:5" ht="14.25">
      <c r="A799" s="145"/>
      <c r="B799" s="87"/>
      <c r="C799" s="188"/>
      <c r="D799" s="122"/>
      <c r="E799" s="122"/>
    </row>
    <row r="800" spans="1:5" ht="14.25">
      <c r="A800" s="145"/>
      <c r="B800" s="87"/>
      <c r="C800" s="188"/>
      <c r="D800" s="122"/>
      <c r="E800" s="122"/>
    </row>
    <row r="801" spans="1:5" ht="14.25">
      <c r="A801" s="145"/>
      <c r="B801" s="87"/>
      <c r="C801" s="188"/>
      <c r="D801" s="122"/>
      <c r="E801" s="122"/>
    </row>
    <row r="802" spans="1:5" ht="14.25">
      <c r="A802" s="145"/>
      <c r="B802" s="87"/>
      <c r="C802" s="188"/>
      <c r="D802" s="122"/>
      <c r="E802" s="122"/>
    </row>
    <row r="803" spans="1:5" ht="14.25">
      <c r="A803" s="145"/>
      <c r="B803" s="87"/>
      <c r="C803" s="188"/>
      <c r="D803" s="122"/>
      <c r="E803" s="122"/>
    </row>
    <row r="804" spans="1:5" ht="14.25">
      <c r="A804" s="145"/>
      <c r="B804" s="87"/>
      <c r="C804" s="188"/>
      <c r="D804" s="122"/>
      <c r="E804" s="122"/>
    </row>
    <row r="805" spans="1:5" ht="14.25">
      <c r="A805" s="145"/>
      <c r="B805" s="87"/>
      <c r="C805" s="188"/>
      <c r="D805" s="122"/>
      <c r="E805" s="122"/>
    </row>
    <row r="806" spans="1:5" ht="14.25">
      <c r="A806" s="145"/>
      <c r="B806" s="87"/>
      <c r="C806" s="188"/>
      <c r="D806" s="122"/>
      <c r="E806" s="122"/>
    </row>
    <row r="807" spans="1:5" ht="14.25">
      <c r="A807" s="145"/>
      <c r="B807" s="87"/>
      <c r="C807" s="188"/>
      <c r="D807" s="122"/>
      <c r="E807" s="122"/>
    </row>
    <row r="808" spans="1:5" ht="14.25">
      <c r="A808" s="145"/>
      <c r="B808" s="87"/>
      <c r="C808" s="188"/>
      <c r="D808" s="122"/>
      <c r="E808" s="122"/>
    </row>
    <row r="809" spans="1:5" ht="14.25">
      <c r="A809" s="145"/>
      <c r="B809" s="87"/>
      <c r="C809" s="188"/>
      <c r="D809" s="122"/>
      <c r="E809" s="122"/>
    </row>
    <row r="810" spans="1:5" ht="14.25">
      <c r="A810" s="145"/>
      <c r="B810" s="87"/>
      <c r="C810" s="188"/>
      <c r="D810" s="122"/>
      <c r="E810" s="122"/>
    </row>
    <row r="811" spans="1:5" ht="14.25">
      <c r="A811" s="145"/>
      <c r="B811" s="87"/>
      <c r="C811" s="188"/>
      <c r="D811" s="122"/>
      <c r="E811" s="122"/>
    </row>
    <row r="812" spans="1:5" ht="14.25">
      <c r="A812" s="145"/>
      <c r="B812" s="87"/>
      <c r="C812" s="188"/>
      <c r="D812" s="122"/>
      <c r="E812" s="122"/>
    </row>
    <row r="813" spans="1:5" ht="14.25">
      <c r="A813" s="145"/>
      <c r="B813" s="87"/>
      <c r="C813" s="188"/>
      <c r="D813" s="122"/>
      <c r="E813" s="122"/>
    </row>
    <row r="814" spans="1:5" ht="14.25">
      <c r="A814" s="145"/>
      <c r="B814" s="87"/>
      <c r="C814" s="188"/>
      <c r="D814" s="122"/>
      <c r="E814" s="122"/>
    </row>
    <row r="815" spans="1:5" ht="14.25">
      <c r="A815" s="145"/>
      <c r="B815" s="87"/>
      <c r="C815" s="188"/>
      <c r="D815" s="122"/>
      <c r="E815" s="122"/>
    </row>
    <row r="816" spans="1:5" ht="14.25">
      <c r="A816" s="145"/>
      <c r="B816" s="87"/>
      <c r="C816" s="188"/>
      <c r="D816" s="122"/>
      <c r="E816" s="122"/>
    </row>
    <row r="817" spans="1:5" ht="14.25">
      <c r="A817" s="145"/>
      <c r="B817" s="87"/>
      <c r="C817" s="188"/>
      <c r="D817" s="122"/>
      <c r="E817" s="122"/>
    </row>
    <row r="818" spans="1:5" ht="14.25">
      <c r="A818" s="145"/>
      <c r="B818" s="87"/>
      <c r="C818" s="188"/>
      <c r="D818" s="122"/>
      <c r="E818" s="122"/>
    </row>
    <row r="819" spans="1:5" ht="14.25">
      <c r="A819" s="145"/>
      <c r="B819" s="87"/>
      <c r="C819" s="188"/>
      <c r="D819" s="122"/>
      <c r="E819" s="122"/>
    </row>
    <row r="820" spans="1:5" ht="14.25">
      <c r="A820" s="145"/>
      <c r="B820" s="87"/>
      <c r="C820" s="188"/>
      <c r="D820" s="122"/>
      <c r="E820" s="122"/>
    </row>
    <row r="821" spans="1:5" ht="14.25">
      <c r="A821" s="145"/>
      <c r="B821" s="87"/>
      <c r="C821" s="188"/>
      <c r="D821" s="122"/>
      <c r="E821" s="122"/>
    </row>
    <row r="822" spans="1:5" ht="14.25">
      <c r="A822" s="145"/>
      <c r="B822" s="87"/>
      <c r="C822" s="188"/>
      <c r="D822" s="122"/>
      <c r="E822" s="122"/>
    </row>
    <row r="823" spans="1:5" ht="14.25">
      <c r="A823" s="145"/>
      <c r="B823" s="87"/>
      <c r="C823" s="188"/>
      <c r="D823" s="122"/>
      <c r="E823" s="122"/>
    </row>
    <row r="824" spans="1:5" ht="14.25">
      <c r="A824" s="145"/>
      <c r="B824" s="87"/>
      <c r="C824" s="188"/>
      <c r="D824" s="122"/>
      <c r="E824" s="122"/>
    </row>
    <row r="825" spans="1:5" ht="14.25">
      <c r="A825" s="145"/>
      <c r="B825" s="87"/>
      <c r="C825" s="188"/>
      <c r="D825" s="122"/>
      <c r="E825" s="122"/>
    </row>
    <row r="826" spans="1:5" ht="14.25">
      <c r="A826" s="145"/>
      <c r="B826" s="87"/>
      <c r="C826" s="188"/>
      <c r="D826" s="122"/>
      <c r="E826" s="122"/>
    </row>
    <row r="827" spans="1:5" ht="14.25">
      <c r="A827" s="145"/>
      <c r="B827" s="87"/>
      <c r="C827" s="188"/>
      <c r="D827" s="122"/>
      <c r="E827" s="122"/>
    </row>
    <row r="828" spans="1:5" ht="14.25">
      <c r="A828" s="145"/>
      <c r="B828" s="87"/>
      <c r="C828" s="188"/>
      <c r="D828" s="122"/>
      <c r="E828" s="122"/>
    </row>
    <row r="829" spans="1:5" ht="14.25">
      <c r="A829" s="145"/>
      <c r="B829" s="87"/>
      <c r="C829" s="188"/>
      <c r="D829" s="122"/>
      <c r="E829" s="122"/>
    </row>
    <row r="830" spans="1:5" ht="14.25">
      <c r="A830" s="145"/>
      <c r="B830" s="87"/>
      <c r="C830" s="188"/>
      <c r="D830" s="122"/>
      <c r="E830" s="122"/>
    </row>
    <row r="831" spans="1:5" ht="14.25">
      <c r="A831" s="145"/>
      <c r="B831" s="87"/>
      <c r="C831" s="188"/>
      <c r="D831" s="122"/>
      <c r="E831" s="122"/>
    </row>
    <row r="832" spans="1:5" ht="14.25">
      <c r="A832" s="145"/>
      <c r="B832" s="87"/>
      <c r="C832" s="188"/>
      <c r="D832" s="122"/>
      <c r="E832" s="122"/>
    </row>
    <row r="833" spans="1:5" ht="14.25">
      <c r="A833" s="145"/>
      <c r="B833" s="87"/>
      <c r="C833" s="188"/>
      <c r="D833" s="122"/>
      <c r="E833" s="122"/>
    </row>
    <row r="834" spans="1:5" ht="14.25">
      <c r="A834" s="145"/>
      <c r="B834" s="87"/>
      <c r="C834" s="188"/>
      <c r="D834" s="122"/>
      <c r="E834" s="122"/>
    </row>
    <row r="835" spans="1:5" ht="14.25">
      <c r="A835" s="145"/>
      <c r="B835" s="87"/>
      <c r="C835" s="188"/>
      <c r="D835" s="122"/>
      <c r="E835" s="122"/>
    </row>
    <row r="836" spans="1:5" ht="14.25">
      <c r="A836" s="145"/>
      <c r="B836" s="87"/>
      <c r="C836" s="188"/>
      <c r="D836" s="122"/>
      <c r="E836" s="122"/>
    </row>
    <row r="837" spans="1:5" ht="14.25">
      <c r="A837" s="145"/>
      <c r="B837" s="87"/>
      <c r="C837" s="188"/>
      <c r="D837" s="122"/>
      <c r="E837" s="122"/>
    </row>
    <row r="838" spans="1:5" ht="14.25">
      <c r="A838" s="145"/>
      <c r="B838" s="87"/>
      <c r="C838" s="188"/>
      <c r="D838" s="122"/>
      <c r="E838" s="122"/>
    </row>
    <row r="839" spans="1:5" ht="14.25">
      <c r="A839" s="145"/>
      <c r="B839" s="87"/>
      <c r="C839" s="188"/>
      <c r="D839" s="122"/>
      <c r="E839" s="122"/>
    </row>
    <row r="840" spans="1:5" ht="14.25">
      <c r="A840" s="145"/>
      <c r="B840" s="87"/>
      <c r="C840" s="188"/>
      <c r="D840" s="122"/>
      <c r="E840" s="122"/>
    </row>
    <row r="841" spans="1:5" ht="14.25">
      <c r="A841" s="145"/>
      <c r="B841" s="87"/>
      <c r="C841" s="188"/>
      <c r="D841" s="122"/>
      <c r="E841" s="122"/>
    </row>
    <row r="842" spans="1:5" ht="14.25">
      <c r="A842" s="145"/>
      <c r="B842" s="87"/>
      <c r="C842" s="188"/>
      <c r="D842" s="122"/>
      <c r="E842" s="122"/>
    </row>
    <row r="843" spans="1:5" ht="14.25">
      <c r="A843" s="145"/>
      <c r="B843" s="87"/>
      <c r="C843" s="188"/>
      <c r="D843" s="122"/>
      <c r="E843" s="122"/>
    </row>
    <row r="844" spans="1:5" ht="14.25">
      <c r="A844" s="145"/>
      <c r="B844" s="87"/>
      <c r="C844" s="188"/>
      <c r="D844" s="122"/>
      <c r="E844" s="122"/>
    </row>
    <row r="845" spans="1:5" ht="14.25">
      <c r="A845" s="145"/>
      <c r="B845" s="87"/>
      <c r="C845" s="188"/>
      <c r="D845" s="122"/>
      <c r="E845" s="122"/>
    </row>
    <row r="846" spans="1:5" ht="14.25">
      <c r="A846" s="145"/>
      <c r="B846" s="87"/>
      <c r="C846" s="188"/>
      <c r="D846" s="122"/>
      <c r="E846" s="122"/>
    </row>
    <row r="847" spans="1:5" ht="14.25">
      <c r="A847" s="145"/>
      <c r="B847" s="87"/>
      <c r="C847" s="188"/>
      <c r="D847" s="122"/>
      <c r="E847" s="122"/>
    </row>
    <row r="848" spans="1:5" ht="14.25">
      <c r="A848" s="145"/>
      <c r="B848" s="87"/>
      <c r="C848" s="188"/>
      <c r="D848" s="122"/>
      <c r="E848" s="122"/>
    </row>
    <row r="849" spans="1:5" ht="14.25">
      <c r="A849" s="145"/>
      <c r="B849" s="87"/>
      <c r="C849" s="188"/>
      <c r="D849" s="122"/>
      <c r="E849" s="122"/>
    </row>
    <row r="850" spans="1:5" ht="14.25">
      <c r="A850" s="145"/>
      <c r="B850" s="87"/>
      <c r="C850" s="188"/>
      <c r="D850" s="122"/>
      <c r="E850" s="122"/>
    </row>
    <row r="851" spans="1:5" ht="14.25">
      <c r="A851" s="145"/>
      <c r="B851" s="87"/>
      <c r="C851" s="188"/>
      <c r="D851" s="122"/>
      <c r="E851" s="122"/>
    </row>
    <row r="852" spans="1:5" ht="14.25">
      <c r="A852" s="145"/>
      <c r="B852" s="87"/>
      <c r="C852" s="188"/>
      <c r="D852" s="122"/>
      <c r="E852" s="122"/>
    </row>
    <row r="853" spans="1:5" ht="14.25">
      <c r="A853" s="145"/>
      <c r="B853" s="87"/>
      <c r="C853" s="188"/>
      <c r="D853" s="122"/>
      <c r="E853" s="122"/>
    </row>
    <row r="854" spans="1:5" ht="14.25">
      <c r="A854" s="145"/>
      <c r="B854" s="87"/>
      <c r="C854" s="188"/>
      <c r="D854" s="122"/>
      <c r="E854" s="122"/>
    </row>
    <row r="855" spans="1:5" ht="14.25">
      <c r="A855" s="145"/>
      <c r="B855" s="87"/>
      <c r="C855" s="188"/>
      <c r="D855" s="122"/>
      <c r="E855" s="122"/>
    </row>
    <row r="856" spans="1:5" ht="14.25">
      <c r="A856" s="145"/>
      <c r="B856" s="87"/>
      <c r="C856" s="188"/>
      <c r="D856" s="122"/>
      <c r="E856" s="122"/>
    </row>
    <row r="857" spans="1:5" ht="14.25">
      <c r="A857" s="145"/>
      <c r="B857" s="87"/>
      <c r="C857" s="188"/>
      <c r="D857" s="122"/>
      <c r="E857" s="122"/>
    </row>
    <row r="858" spans="1:5" ht="14.25">
      <c r="A858" s="145"/>
      <c r="B858" s="87"/>
      <c r="C858" s="188"/>
      <c r="D858" s="122"/>
      <c r="E858" s="122"/>
    </row>
    <row r="859" spans="1:5" ht="14.25">
      <c r="A859" s="145"/>
      <c r="B859" s="87"/>
      <c r="C859" s="188"/>
      <c r="D859" s="122"/>
      <c r="E859" s="122"/>
    </row>
    <row r="860" spans="1:5" ht="14.25">
      <c r="A860" s="145"/>
      <c r="B860" s="87"/>
      <c r="C860" s="188"/>
      <c r="D860" s="122"/>
      <c r="E860" s="122"/>
    </row>
    <row r="861" spans="1:5" ht="14.25">
      <c r="A861" s="145"/>
      <c r="B861" s="87"/>
      <c r="C861" s="188"/>
      <c r="D861" s="122"/>
      <c r="E861" s="122"/>
    </row>
    <row r="862" spans="1:5" ht="14.25">
      <c r="A862" s="145"/>
      <c r="B862" s="87"/>
      <c r="C862" s="188"/>
      <c r="D862" s="122"/>
      <c r="E862" s="122"/>
    </row>
    <row r="863" spans="1:5" ht="14.25">
      <c r="A863" s="145"/>
      <c r="B863" s="87"/>
      <c r="C863" s="188"/>
      <c r="D863" s="122"/>
      <c r="E863" s="122"/>
    </row>
    <row r="864" spans="1:5" ht="14.25">
      <c r="A864" s="145"/>
      <c r="B864" s="87"/>
      <c r="C864" s="188"/>
      <c r="D864" s="122"/>
      <c r="E864" s="122"/>
    </row>
    <row r="865" spans="1:5" ht="14.25">
      <c r="A865" s="145"/>
      <c r="B865" s="87"/>
      <c r="C865" s="188"/>
      <c r="D865" s="122"/>
      <c r="E865" s="122"/>
    </row>
    <row r="866" spans="1:5" ht="14.25">
      <c r="A866" s="145"/>
      <c r="B866" s="87"/>
      <c r="C866" s="188"/>
      <c r="D866" s="122"/>
      <c r="E866" s="122"/>
    </row>
    <row r="867" spans="1:5" ht="14.25">
      <c r="A867" s="145"/>
      <c r="B867" s="87"/>
      <c r="C867" s="188"/>
      <c r="D867" s="122"/>
      <c r="E867" s="122"/>
    </row>
    <row r="868" spans="1:5" ht="14.25">
      <c r="A868" s="145"/>
      <c r="B868" s="87"/>
      <c r="C868" s="188"/>
      <c r="D868" s="122"/>
      <c r="E868" s="122"/>
    </row>
    <row r="869" spans="1:5" ht="14.25">
      <c r="A869" s="145"/>
      <c r="B869" s="87"/>
      <c r="C869" s="188"/>
      <c r="D869" s="122"/>
      <c r="E869" s="122"/>
    </row>
    <row r="870" spans="1:5" ht="14.25">
      <c r="A870" s="145"/>
      <c r="B870" s="87"/>
      <c r="C870" s="188"/>
      <c r="D870" s="122"/>
      <c r="E870" s="122"/>
    </row>
    <row r="871" spans="1:5" ht="14.25">
      <c r="A871" s="145"/>
      <c r="B871" s="87"/>
      <c r="C871" s="188"/>
      <c r="D871" s="122"/>
      <c r="E871" s="122"/>
    </row>
    <row r="872" spans="1:5" ht="14.25">
      <c r="A872" s="145"/>
      <c r="B872" s="87"/>
      <c r="C872" s="188"/>
      <c r="D872" s="122"/>
      <c r="E872" s="122"/>
    </row>
    <row r="873" spans="1:5" ht="14.25">
      <c r="A873" s="145"/>
      <c r="B873" s="87"/>
      <c r="C873" s="188"/>
      <c r="D873" s="122"/>
      <c r="E873" s="122"/>
    </row>
    <row r="874" spans="1:5" ht="14.25">
      <c r="A874" s="145"/>
      <c r="B874" s="87"/>
      <c r="C874" s="188"/>
      <c r="D874" s="122"/>
      <c r="E874" s="122"/>
    </row>
    <row r="875" spans="1:5" ht="14.25">
      <c r="A875" s="145"/>
      <c r="B875" s="87"/>
      <c r="C875" s="188"/>
      <c r="D875" s="122"/>
      <c r="E875" s="122"/>
    </row>
    <row r="876" spans="1:5" ht="14.25">
      <c r="A876" s="145"/>
      <c r="B876" s="87"/>
      <c r="C876" s="188"/>
      <c r="D876" s="122"/>
      <c r="E876" s="122"/>
    </row>
    <row r="877" spans="1:5" ht="14.25">
      <c r="A877" s="145"/>
      <c r="B877" s="87"/>
      <c r="C877" s="188"/>
      <c r="D877" s="122"/>
      <c r="E877" s="122"/>
    </row>
    <row r="878" spans="1:5" ht="14.25">
      <c r="A878" s="145"/>
      <c r="B878" s="87"/>
      <c r="C878" s="188"/>
      <c r="D878" s="122"/>
      <c r="E878" s="122"/>
    </row>
    <row r="879" spans="1:5" ht="14.25">
      <c r="A879" s="145"/>
      <c r="B879" s="87"/>
      <c r="C879" s="188"/>
      <c r="D879" s="122"/>
      <c r="E879" s="122"/>
    </row>
    <row r="880" spans="1:5" ht="14.25">
      <c r="A880" s="145"/>
      <c r="B880" s="87"/>
      <c r="C880" s="188"/>
      <c r="D880" s="122"/>
      <c r="E880" s="122"/>
    </row>
    <row r="881" spans="1:5" ht="14.25">
      <c r="A881" s="145"/>
      <c r="B881" s="87"/>
      <c r="C881" s="188"/>
      <c r="D881" s="122"/>
      <c r="E881" s="122"/>
    </row>
    <row r="882" spans="1:5" ht="14.25">
      <c r="A882" s="145"/>
      <c r="B882" s="87"/>
      <c r="C882" s="188"/>
      <c r="D882" s="122"/>
      <c r="E882" s="122"/>
    </row>
    <row r="883" spans="1:5" ht="14.25">
      <c r="A883" s="145"/>
      <c r="B883" s="87"/>
      <c r="C883" s="188"/>
      <c r="D883" s="122"/>
      <c r="E883" s="122"/>
    </row>
    <row r="884" spans="1:5" ht="14.25">
      <c r="A884" s="145"/>
      <c r="B884" s="87"/>
      <c r="C884" s="188"/>
      <c r="D884" s="122"/>
      <c r="E884" s="122"/>
    </row>
    <row r="885" spans="1:5" ht="14.25">
      <c r="A885" s="145"/>
      <c r="B885" s="87"/>
      <c r="C885" s="188"/>
      <c r="D885" s="122"/>
      <c r="E885" s="122"/>
    </row>
    <row r="886" spans="1:5" ht="14.25">
      <c r="A886" s="145"/>
      <c r="B886" s="87"/>
      <c r="C886" s="188"/>
      <c r="D886" s="122"/>
      <c r="E886" s="122"/>
    </row>
    <row r="887" spans="1:5" ht="14.25">
      <c r="A887" s="145"/>
      <c r="B887" s="87"/>
      <c r="C887" s="188"/>
      <c r="D887" s="122"/>
      <c r="E887" s="122"/>
    </row>
    <row r="888" spans="1:5" ht="14.25">
      <c r="A888" s="145"/>
      <c r="B888" s="87"/>
      <c r="C888" s="188"/>
      <c r="D888" s="122"/>
      <c r="E888" s="122"/>
    </row>
    <row r="889" spans="1:5" ht="14.25">
      <c r="A889" s="145"/>
      <c r="B889" s="87"/>
      <c r="C889" s="188"/>
      <c r="D889" s="122"/>
      <c r="E889" s="122"/>
    </row>
    <row r="890" spans="1:5" ht="14.25">
      <c r="A890" s="145"/>
      <c r="B890" s="87"/>
      <c r="C890" s="188"/>
      <c r="D890" s="122"/>
      <c r="E890" s="122"/>
    </row>
    <row r="891" spans="1:5" ht="14.25">
      <c r="A891" s="145"/>
      <c r="B891" s="87"/>
      <c r="C891" s="188"/>
      <c r="D891" s="122"/>
      <c r="E891" s="122"/>
    </row>
    <row r="892" spans="1:5" ht="14.25">
      <c r="A892" s="145"/>
      <c r="B892" s="87"/>
      <c r="C892" s="188"/>
      <c r="D892" s="122"/>
      <c r="E892" s="122"/>
    </row>
    <row r="893" spans="1:5" ht="14.25">
      <c r="A893" s="145"/>
      <c r="B893" s="87"/>
      <c r="C893" s="188"/>
      <c r="D893" s="122"/>
      <c r="E893" s="122"/>
    </row>
    <row r="894" spans="1:5" ht="14.25">
      <c r="A894" s="145"/>
      <c r="B894" s="87"/>
      <c r="C894" s="188"/>
      <c r="D894" s="122"/>
      <c r="E894" s="122"/>
    </row>
    <row r="895" spans="1:5" ht="14.25">
      <c r="A895" s="145"/>
      <c r="B895" s="87"/>
      <c r="C895" s="188"/>
      <c r="D895" s="122"/>
      <c r="E895" s="122"/>
    </row>
    <row r="896" spans="1:5" ht="14.25">
      <c r="A896" s="145"/>
      <c r="B896" s="87"/>
      <c r="C896" s="188"/>
      <c r="D896" s="122"/>
      <c r="E896" s="122"/>
    </row>
    <row r="897" spans="1:5" ht="14.25">
      <c r="A897" s="145"/>
      <c r="B897" s="87"/>
      <c r="C897" s="188"/>
      <c r="D897" s="122"/>
      <c r="E897" s="122"/>
    </row>
    <row r="898" spans="1:5" ht="14.25">
      <c r="A898" s="145"/>
      <c r="B898" s="87"/>
      <c r="C898" s="188"/>
      <c r="D898" s="122"/>
      <c r="E898" s="122"/>
    </row>
    <row r="899" spans="1:5" ht="14.25">
      <c r="A899" s="145"/>
      <c r="B899" s="87"/>
      <c r="C899" s="188"/>
      <c r="D899" s="122"/>
      <c r="E899" s="122"/>
    </row>
    <row r="900" spans="1:5" ht="14.25">
      <c r="A900" s="145"/>
      <c r="B900" s="87"/>
      <c r="C900" s="188"/>
      <c r="D900" s="122"/>
      <c r="E900" s="122"/>
    </row>
    <row r="901" spans="1:5" ht="14.25">
      <c r="A901" s="145"/>
      <c r="B901" s="87"/>
      <c r="C901" s="188"/>
      <c r="D901" s="122"/>
      <c r="E901" s="122"/>
    </row>
    <row r="902" spans="1:5" ht="14.25">
      <c r="A902" s="145"/>
      <c r="B902" s="87"/>
      <c r="C902" s="188"/>
      <c r="D902" s="122"/>
      <c r="E902" s="122"/>
    </row>
    <row r="903" spans="1:5" ht="14.25">
      <c r="A903" s="145"/>
      <c r="B903" s="87"/>
      <c r="C903" s="188"/>
      <c r="D903" s="122"/>
      <c r="E903" s="122"/>
    </row>
    <row r="904" spans="1:5" ht="14.25">
      <c r="A904" s="145"/>
      <c r="B904" s="87"/>
      <c r="C904" s="188"/>
      <c r="D904" s="122"/>
      <c r="E904" s="122"/>
    </row>
    <row r="905" spans="1:5" ht="14.25">
      <c r="A905" s="145"/>
      <c r="B905" s="87"/>
      <c r="C905" s="188"/>
      <c r="D905" s="122"/>
      <c r="E905" s="122"/>
    </row>
    <row r="906" spans="1:5" ht="14.25">
      <c r="A906" s="145"/>
      <c r="B906" s="87"/>
      <c r="C906" s="188"/>
      <c r="D906" s="122"/>
      <c r="E906" s="122"/>
    </row>
    <row r="907" spans="1:5" ht="14.25">
      <c r="A907" s="145"/>
      <c r="B907" s="87"/>
      <c r="C907" s="188"/>
      <c r="D907" s="122"/>
      <c r="E907" s="122"/>
    </row>
    <row r="908" spans="1:5" ht="14.25">
      <c r="A908" s="145"/>
      <c r="B908" s="87"/>
      <c r="C908" s="188"/>
      <c r="D908" s="122"/>
      <c r="E908" s="122"/>
    </row>
    <row r="909" spans="1:5" ht="14.25">
      <c r="A909" s="145"/>
      <c r="B909" s="87"/>
      <c r="C909" s="188"/>
      <c r="D909" s="122"/>
      <c r="E909" s="122"/>
    </row>
    <row r="910" spans="1:5" ht="14.25">
      <c r="A910" s="145"/>
      <c r="B910" s="87"/>
      <c r="C910" s="188"/>
      <c r="D910" s="122"/>
      <c r="E910" s="122"/>
    </row>
    <row r="911" spans="1:5" ht="14.25">
      <c r="A911" s="145"/>
      <c r="B911" s="87"/>
      <c r="C911" s="188"/>
      <c r="D911" s="122"/>
      <c r="E911" s="122"/>
    </row>
    <row r="912" spans="1:5" ht="14.25">
      <c r="A912" s="145"/>
      <c r="B912" s="87"/>
      <c r="C912" s="188"/>
      <c r="D912" s="122"/>
      <c r="E912" s="122"/>
    </row>
    <row r="913" spans="1:5" ht="14.25">
      <c r="A913" s="145"/>
      <c r="B913" s="87"/>
      <c r="C913" s="188"/>
      <c r="D913" s="122"/>
      <c r="E913" s="122"/>
    </row>
    <row r="914" spans="1:5" ht="14.25">
      <c r="A914" s="145"/>
      <c r="B914" s="87"/>
      <c r="C914" s="188"/>
      <c r="D914" s="122"/>
      <c r="E914" s="122"/>
    </row>
    <row r="915" spans="1:5" ht="14.25">
      <c r="A915" s="145"/>
      <c r="B915" s="87"/>
      <c r="C915" s="188"/>
      <c r="D915" s="122"/>
      <c r="E915" s="122"/>
    </row>
    <row r="916" spans="1:5" ht="14.25">
      <c r="A916" s="145"/>
      <c r="B916" s="87"/>
      <c r="C916" s="188"/>
      <c r="D916" s="122"/>
      <c r="E916" s="122"/>
    </row>
    <row r="917" spans="1:5" ht="14.25">
      <c r="A917" s="145"/>
      <c r="B917" s="87"/>
      <c r="C917" s="188"/>
      <c r="D917" s="122"/>
      <c r="E917" s="122"/>
    </row>
    <row r="918" spans="1:5" ht="14.25">
      <c r="A918" s="145"/>
      <c r="B918" s="87"/>
      <c r="C918" s="188"/>
      <c r="D918" s="122"/>
      <c r="E918" s="122"/>
    </row>
    <row r="919" spans="1:5" ht="14.25">
      <c r="A919" s="145"/>
      <c r="B919" s="87"/>
      <c r="C919" s="188"/>
      <c r="D919" s="122"/>
      <c r="E919" s="122"/>
    </row>
    <row r="920" spans="1:5" ht="14.25">
      <c r="A920" s="145"/>
      <c r="B920" s="87"/>
      <c r="C920" s="188"/>
      <c r="D920" s="122"/>
      <c r="E920" s="122"/>
    </row>
    <row r="921" spans="1:5" ht="14.25">
      <c r="A921" s="145"/>
      <c r="B921" s="87"/>
      <c r="C921" s="188"/>
      <c r="D921" s="122"/>
      <c r="E921" s="122"/>
    </row>
    <row r="922" spans="1:5" ht="14.25">
      <c r="A922" s="145"/>
      <c r="B922" s="87"/>
      <c r="C922" s="188"/>
      <c r="D922" s="122"/>
      <c r="E922" s="122"/>
    </row>
    <row r="923" spans="1:5" ht="14.25">
      <c r="A923" s="145"/>
      <c r="B923" s="87"/>
      <c r="C923" s="188"/>
      <c r="D923" s="122"/>
      <c r="E923" s="122"/>
    </row>
    <row r="924" spans="1:5" ht="14.25">
      <c r="A924" s="145"/>
      <c r="B924" s="87"/>
      <c r="C924" s="188"/>
      <c r="D924" s="122"/>
      <c r="E924" s="122"/>
    </row>
    <row r="925" spans="1:5" ht="14.25">
      <c r="A925" s="145"/>
      <c r="B925" s="87"/>
      <c r="C925" s="188"/>
      <c r="D925" s="122"/>
      <c r="E925" s="122"/>
    </row>
    <row r="926" spans="1:5" ht="14.25">
      <c r="A926" s="145"/>
      <c r="B926" s="87"/>
      <c r="C926" s="188"/>
      <c r="D926" s="122"/>
      <c r="E926" s="122"/>
    </row>
    <row r="927" spans="1:5" ht="14.25">
      <c r="A927" s="145"/>
      <c r="B927" s="87"/>
      <c r="C927" s="188"/>
      <c r="D927" s="122"/>
      <c r="E927" s="122"/>
    </row>
    <row r="928" spans="1:5" ht="14.25">
      <c r="A928" s="145"/>
      <c r="B928" s="87"/>
      <c r="C928" s="188"/>
      <c r="D928" s="122"/>
      <c r="E928" s="122"/>
    </row>
    <row r="929" spans="1:5" ht="14.25">
      <c r="A929" s="145"/>
      <c r="B929" s="87"/>
      <c r="C929" s="188"/>
      <c r="D929" s="122"/>
      <c r="E929" s="122"/>
    </row>
    <row r="930" spans="1:5" ht="14.25">
      <c r="A930" s="145"/>
      <c r="B930" s="87"/>
      <c r="C930" s="188"/>
      <c r="D930" s="122"/>
      <c r="E930" s="122"/>
    </row>
    <row r="931" spans="1:5" ht="14.25">
      <c r="A931" s="145"/>
      <c r="B931" s="87"/>
      <c r="C931" s="188"/>
      <c r="D931" s="122"/>
      <c r="E931" s="122"/>
    </row>
    <row r="932" spans="1:5" ht="14.25">
      <c r="A932" s="145"/>
      <c r="B932" s="87"/>
      <c r="C932" s="188"/>
      <c r="D932" s="122"/>
      <c r="E932" s="122"/>
    </row>
    <row r="933" spans="1:5" ht="14.25">
      <c r="A933" s="145"/>
      <c r="B933" s="87"/>
      <c r="C933" s="188"/>
      <c r="D933" s="122"/>
      <c r="E933" s="122"/>
    </row>
    <row r="934" spans="1:5" ht="14.25">
      <c r="A934" s="145"/>
      <c r="B934" s="87"/>
      <c r="C934" s="188"/>
      <c r="D934" s="122"/>
      <c r="E934" s="122"/>
    </row>
    <row r="935" spans="1:5" ht="14.25">
      <c r="A935" s="145"/>
      <c r="B935" s="87"/>
      <c r="C935" s="188"/>
      <c r="D935" s="122"/>
      <c r="E935" s="122"/>
    </row>
    <row r="936" spans="1:5" ht="14.25">
      <c r="A936" s="145"/>
      <c r="B936" s="87"/>
      <c r="C936" s="188"/>
      <c r="D936" s="122"/>
      <c r="E936" s="122"/>
    </row>
    <row r="937" spans="1:5" ht="14.25">
      <c r="A937" s="145"/>
      <c r="B937" s="87"/>
      <c r="C937" s="188"/>
      <c r="D937" s="122"/>
      <c r="E937" s="122"/>
    </row>
    <row r="938" spans="1:5" ht="14.25">
      <c r="A938" s="145"/>
      <c r="B938" s="87"/>
      <c r="C938" s="188"/>
      <c r="D938" s="122"/>
      <c r="E938" s="122"/>
    </row>
    <row r="939" spans="1:5" ht="14.25">
      <c r="A939" s="145"/>
      <c r="B939" s="87"/>
      <c r="C939" s="188"/>
      <c r="D939" s="122"/>
      <c r="E939" s="122"/>
    </row>
    <row r="940" spans="1:5" ht="14.25">
      <c r="A940" s="145"/>
      <c r="B940" s="87"/>
      <c r="C940" s="188"/>
      <c r="D940" s="122"/>
      <c r="E940" s="122"/>
    </row>
    <row r="941" spans="1:5" ht="14.25">
      <c r="A941" s="145"/>
      <c r="B941" s="87"/>
      <c r="C941" s="188"/>
      <c r="D941" s="122"/>
      <c r="E941" s="122"/>
    </row>
    <row r="942" spans="1:5" ht="14.25">
      <c r="A942" s="145"/>
      <c r="B942" s="87"/>
      <c r="C942" s="188"/>
      <c r="D942" s="122"/>
      <c r="E942" s="122"/>
    </row>
    <row r="943" spans="1:5" ht="14.25">
      <c r="A943" s="145"/>
      <c r="B943" s="87"/>
      <c r="C943" s="188"/>
      <c r="D943" s="122"/>
      <c r="E943" s="122"/>
    </row>
    <row r="944" spans="1:5" ht="14.25">
      <c r="A944" s="145"/>
      <c r="B944" s="87"/>
      <c r="C944" s="188"/>
      <c r="D944" s="122"/>
      <c r="E944" s="122"/>
    </row>
    <row r="945" spans="1:5" ht="14.25">
      <c r="A945" s="145"/>
      <c r="B945" s="87"/>
      <c r="C945" s="188"/>
      <c r="D945" s="122"/>
      <c r="E945" s="122"/>
    </row>
    <row r="946" spans="1:5" ht="14.25">
      <c r="A946" s="145"/>
      <c r="B946" s="87"/>
      <c r="C946" s="188"/>
      <c r="D946" s="122"/>
      <c r="E946" s="122"/>
    </row>
    <row r="947" spans="1:5" ht="14.25">
      <c r="A947" s="145"/>
      <c r="B947" s="87"/>
      <c r="C947" s="188"/>
      <c r="D947" s="122"/>
      <c r="E947" s="122"/>
    </row>
    <row r="948" spans="1:5" ht="14.25">
      <c r="A948" s="145"/>
      <c r="B948" s="87"/>
      <c r="C948" s="188"/>
      <c r="D948" s="122"/>
      <c r="E948" s="122"/>
    </row>
    <row r="949" spans="1:5" ht="14.25">
      <c r="A949" s="145"/>
      <c r="B949" s="87"/>
      <c r="C949" s="188"/>
      <c r="D949" s="122"/>
      <c r="E949" s="122"/>
    </row>
    <row r="950" spans="1:5" ht="14.25">
      <c r="A950" s="145"/>
      <c r="B950" s="87"/>
      <c r="C950" s="188"/>
      <c r="D950" s="122"/>
      <c r="E950" s="122"/>
    </row>
    <row r="951" spans="1:5" ht="14.25">
      <c r="A951" s="145"/>
      <c r="B951" s="87"/>
      <c r="C951" s="188"/>
      <c r="D951" s="122"/>
      <c r="E951" s="122"/>
    </row>
    <row r="952" spans="1:5" ht="14.25">
      <c r="A952" s="145"/>
      <c r="B952" s="87"/>
      <c r="C952" s="188"/>
      <c r="D952" s="122"/>
      <c r="E952" s="122"/>
    </row>
    <row r="953" spans="1:5" ht="14.25">
      <c r="A953" s="145"/>
      <c r="B953" s="87"/>
      <c r="C953" s="188"/>
      <c r="D953" s="122"/>
      <c r="E953" s="122"/>
    </row>
    <row r="954" spans="1:5" ht="14.25">
      <c r="A954" s="145"/>
      <c r="B954" s="87"/>
      <c r="C954" s="188"/>
      <c r="D954" s="122"/>
      <c r="E954" s="122"/>
    </row>
    <row r="955" spans="1:5" ht="14.25">
      <c r="A955" s="145"/>
      <c r="B955" s="87"/>
      <c r="C955" s="188"/>
      <c r="D955" s="122"/>
      <c r="E955" s="122"/>
    </row>
    <row r="956" spans="1:5" ht="14.25">
      <c r="A956" s="145"/>
      <c r="B956" s="87"/>
      <c r="C956" s="188"/>
      <c r="D956" s="122"/>
      <c r="E956" s="122"/>
    </row>
    <row r="957" spans="1:5" ht="14.25">
      <c r="A957" s="145"/>
      <c r="B957" s="87"/>
      <c r="C957" s="188"/>
      <c r="D957" s="122"/>
      <c r="E957" s="122"/>
    </row>
    <row r="958" spans="1:5" ht="14.25">
      <c r="A958" s="145"/>
      <c r="B958" s="87"/>
      <c r="C958" s="188"/>
      <c r="D958" s="122"/>
      <c r="E958" s="122"/>
    </row>
    <row r="959" spans="1:5" ht="14.25">
      <c r="A959" s="145"/>
      <c r="B959" s="87"/>
      <c r="C959" s="188"/>
      <c r="D959" s="122"/>
      <c r="E959" s="122"/>
    </row>
    <row r="960" spans="1:5" ht="14.25">
      <c r="A960" s="145"/>
      <c r="B960" s="87"/>
      <c r="C960" s="188"/>
      <c r="D960" s="122"/>
      <c r="E960" s="122"/>
    </row>
    <row r="961" spans="1:5" ht="14.25">
      <c r="A961" s="145"/>
      <c r="B961" s="87"/>
      <c r="C961" s="188"/>
      <c r="D961" s="122"/>
      <c r="E961" s="122"/>
    </row>
    <row r="962" spans="1:5" ht="14.25">
      <c r="A962" s="145"/>
      <c r="B962" s="87"/>
      <c r="C962" s="188"/>
      <c r="D962" s="122"/>
      <c r="E962" s="122"/>
    </row>
    <row r="963" spans="1:5" ht="14.25">
      <c r="A963" s="145"/>
      <c r="B963" s="87"/>
      <c r="C963" s="188"/>
      <c r="D963" s="122"/>
      <c r="E963" s="122"/>
    </row>
    <row r="964" spans="1:5" ht="14.25">
      <c r="A964" s="145"/>
      <c r="B964" s="87"/>
      <c r="C964" s="188"/>
      <c r="D964" s="122"/>
      <c r="E964" s="122"/>
    </row>
    <row r="965" spans="1:5" ht="14.25">
      <c r="A965" s="145"/>
      <c r="B965" s="87"/>
      <c r="C965" s="188"/>
      <c r="D965" s="122"/>
      <c r="E965" s="122"/>
    </row>
    <row r="966" spans="1:5" ht="14.25">
      <c r="A966" s="145"/>
      <c r="B966" s="87"/>
      <c r="C966" s="188"/>
      <c r="D966" s="122"/>
      <c r="E966" s="122"/>
    </row>
    <row r="967" spans="1:5" ht="14.25">
      <c r="A967" s="145"/>
      <c r="B967" s="87"/>
      <c r="C967" s="188"/>
      <c r="D967" s="122"/>
      <c r="E967" s="122"/>
    </row>
    <row r="968" spans="1:5" ht="14.25">
      <c r="A968" s="145"/>
      <c r="B968" s="87"/>
      <c r="C968" s="188"/>
      <c r="D968" s="122"/>
      <c r="E968" s="122"/>
    </row>
    <row r="969" spans="1:5" ht="14.25">
      <c r="A969" s="145"/>
      <c r="B969" s="87"/>
      <c r="C969" s="188"/>
      <c r="D969" s="122"/>
      <c r="E969" s="122"/>
    </row>
    <row r="970" spans="1:5" ht="14.25">
      <c r="A970" s="145"/>
      <c r="B970" s="87"/>
      <c r="C970" s="188"/>
      <c r="D970" s="122"/>
      <c r="E970" s="122"/>
    </row>
    <row r="971" spans="1:5" ht="14.25">
      <c r="A971" s="145"/>
      <c r="B971" s="87"/>
      <c r="C971" s="188"/>
      <c r="D971" s="122"/>
      <c r="E971" s="122"/>
    </row>
    <row r="972" spans="1:5" ht="14.25">
      <c r="A972" s="145"/>
      <c r="B972" s="87"/>
      <c r="C972" s="188"/>
      <c r="D972" s="122"/>
      <c r="E972" s="122"/>
    </row>
    <row r="973" spans="1:5" ht="14.25">
      <c r="A973" s="145"/>
      <c r="B973" s="87"/>
      <c r="C973" s="188"/>
      <c r="D973" s="122"/>
      <c r="E973" s="122"/>
    </row>
    <row r="974" spans="1:5" ht="14.25">
      <c r="A974" s="145"/>
      <c r="B974" s="87"/>
      <c r="C974" s="188"/>
      <c r="D974" s="122"/>
      <c r="E974" s="122"/>
    </row>
    <row r="975" spans="1:5" ht="14.25">
      <c r="A975" s="145"/>
      <c r="B975" s="87"/>
      <c r="C975" s="188"/>
      <c r="D975" s="122"/>
      <c r="E975" s="122"/>
    </row>
    <row r="976" spans="1:5" ht="14.25">
      <c r="A976" s="145"/>
      <c r="B976" s="87"/>
      <c r="C976" s="188"/>
      <c r="D976" s="122"/>
      <c r="E976" s="122"/>
    </row>
    <row r="977" spans="1:5" ht="14.25">
      <c r="A977" s="145"/>
      <c r="B977" s="87"/>
      <c r="C977" s="188"/>
      <c r="D977" s="122"/>
      <c r="E977" s="122"/>
    </row>
    <row r="978" spans="1:5" ht="14.25">
      <c r="A978" s="145"/>
      <c r="B978" s="87"/>
      <c r="C978" s="188"/>
      <c r="D978" s="122"/>
      <c r="E978" s="122"/>
    </row>
    <row r="979" spans="1:5" ht="14.25">
      <c r="A979" s="145"/>
      <c r="B979" s="87"/>
      <c r="C979" s="188"/>
      <c r="D979" s="122"/>
      <c r="E979" s="122"/>
    </row>
    <row r="980" spans="1:5" ht="14.25">
      <c r="A980" s="145"/>
      <c r="B980" s="87"/>
      <c r="C980" s="188"/>
      <c r="D980" s="122"/>
      <c r="E980" s="122"/>
    </row>
    <row r="981" spans="1:5" ht="14.25">
      <c r="A981" s="145"/>
      <c r="B981" s="87"/>
      <c r="C981" s="188"/>
      <c r="D981" s="122"/>
      <c r="E981" s="122"/>
    </row>
    <row r="982" spans="1:5" ht="14.25">
      <c r="A982" s="145"/>
      <c r="B982" s="87"/>
      <c r="C982" s="188"/>
      <c r="D982" s="122"/>
      <c r="E982" s="122"/>
    </row>
    <row r="983" spans="1:5" ht="14.25">
      <c r="A983" s="145"/>
      <c r="B983" s="87"/>
      <c r="C983" s="188"/>
      <c r="D983" s="122"/>
      <c r="E983" s="122"/>
    </row>
    <row r="984" spans="1:5" ht="14.25">
      <c r="A984" s="145"/>
      <c r="B984" s="87"/>
      <c r="C984" s="188"/>
      <c r="D984" s="122"/>
      <c r="E984" s="122"/>
    </row>
    <row r="985" spans="1:5" ht="14.25">
      <c r="A985" s="145"/>
      <c r="B985" s="87"/>
      <c r="C985" s="188"/>
      <c r="D985" s="122"/>
      <c r="E985" s="122"/>
    </row>
    <row r="986" spans="1:5" ht="14.25">
      <c r="A986" s="145"/>
      <c r="B986" s="87"/>
      <c r="C986" s="188"/>
      <c r="D986" s="122"/>
      <c r="E986" s="122"/>
    </row>
    <row r="987" spans="1:5" ht="14.25">
      <c r="A987" s="145"/>
      <c r="B987" s="87"/>
      <c r="C987" s="188"/>
      <c r="D987" s="122"/>
      <c r="E987" s="122"/>
    </row>
    <row r="988" spans="1:5" ht="14.25">
      <c r="A988" s="145"/>
      <c r="B988" s="87"/>
      <c r="C988" s="188"/>
      <c r="D988" s="122"/>
      <c r="E988" s="122"/>
    </row>
    <row r="989" spans="1:5" ht="14.25">
      <c r="A989" s="145"/>
      <c r="B989" s="87"/>
      <c r="C989" s="188"/>
      <c r="D989" s="122"/>
      <c r="E989" s="122"/>
    </row>
    <row r="990" spans="1:5" ht="14.25">
      <c r="A990" s="145"/>
      <c r="B990" s="87"/>
      <c r="C990" s="188"/>
      <c r="D990" s="122"/>
      <c r="E990" s="122"/>
    </row>
    <row r="991" spans="1:5" ht="14.25">
      <c r="A991" s="145"/>
      <c r="B991" s="87"/>
      <c r="C991" s="188"/>
      <c r="D991" s="122"/>
      <c r="E991" s="122"/>
    </row>
    <row r="992" spans="1:5" ht="14.25">
      <c r="A992" s="145"/>
      <c r="B992" s="87"/>
      <c r="C992" s="188"/>
      <c r="D992" s="122"/>
      <c r="E992" s="122"/>
    </row>
    <row r="993" spans="1:5" ht="14.25">
      <c r="A993" s="145"/>
      <c r="B993" s="87"/>
      <c r="C993" s="188"/>
      <c r="D993" s="122"/>
      <c r="E993" s="122"/>
    </row>
    <row r="994" spans="1:5" ht="14.25">
      <c r="A994" s="145"/>
      <c r="B994" s="87"/>
      <c r="C994" s="188"/>
      <c r="D994" s="122"/>
      <c r="E994" s="122"/>
    </row>
    <row r="995" spans="1:5" ht="14.25">
      <c r="A995" s="145"/>
      <c r="B995" s="87"/>
      <c r="C995" s="188"/>
      <c r="D995" s="122"/>
      <c r="E995" s="122"/>
    </row>
    <row r="996" spans="1:5" ht="14.25">
      <c r="A996" s="145"/>
      <c r="B996" s="87"/>
      <c r="C996" s="188"/>
      <c r="D996" s="122"/>
      <c r="E996" s="122"/>
    </row>
    <row r="997" spans="1:5" ht="14.25">
      <c r="A997" s="145"/>
      <c r="B997" s="87"/>
      <c r="C997" s="188"/>
      <c r="D997" s="122"/>
      <c r="E997" s="122"/>
    </row>
    <row r="998" spans="1:5" ht="14.25">
      <c r="A998" s="145"/>
      <c r="B998" s="87"/>
      <c r="C998" s="188"/>
      <c r="D998" s="122"/>
      <c r="E998" s="122"/>
    </row>
    <row r="999" spans="1:5" ht="14.25">
      <c r="A999" s="145"/>
      <c r="B999" s="87"/>
      <c r="C999" s="188"/>
      <c r="D999" s="122"/>
      <c r="E999" s="122"/>
    </row>
    <row r="1000" spans="1:5" ht="14.25">
      <c r="A1000" s="145"/>
      <c r="B1000" s="87"/>
      <c r="C1000" s="188"/>
      <c r="D1000" s="122"/>
      <c r="E1000" s="122"/>
    </row>
    <row r="1001" spans="1:5" ht="14.25">
      <c r="A1001" s="145"/>
      <c r="B1001" s="87"/>
      <c r="C1001" s="188"/>
      <c r="D1001" s="122"/>
      <c r="E1001" s="122"/>
    </row>
    <row r="1002" spans="1:5" ht="14.25">
      <c r="A1002" s="145"/>
      <c r="B1002" s="87"/>
      <c r="C1002" s="188"/>
      <c r="D1002" s="122"/>
      <c r="E1002" s="122"/>
    </row>
    <row r="1003" spans="1:5" ht="14.25">
      <c r="A1003" s="145"/>
      <c r="B1003" s="87"/>
      <c r="C1003" s="188"/>
      <c r="D1003" s="122"/>
      <c r="E1003" s="122"/>
    </row>
    <row r="1004" spans="1:5" ht="14.25">
      <c r="A1004" s="145"/>
      <c r="B1004" s="87"/>
      <c r="C1004" s="188"/>
      <c r="D1004" s="122"/>
      <c r="E1004" s="122"/>
    </row>
    <row r="1005" spans="1:5" ht="14.25">
      <c r="A1005" s="145"/>
      <c r="B1005" s="87"/>
      <c r="C1005" s="188"/>
      <c r="D1005" s="122"/>
      <c r="E1005" s="122"/>
    </row>
    <row r="1006" spans="1:5" ht="14.25">
      <c r="A1006" s="145"/>
      <c r="B1006" s="87"/>
      <c r="C1006" s="188"/>
      <c r="D1006" s="122"/>
      <c r="E1006" s="122"/>
    </row>
    <row r="1007" spans="1:5" ht="14.25">
      <c r="A1007" s="145"/>
      <c r="B1007" s="87"/>
      <c r="C1007" s="188"/>
      <c r="D1007" s="122"/>
      <c r="E1007" s="122"/>
    </row>
    <row r="1008" spans="1:5" ht="14.25">
      <c r="A1008" s="145"/>
      <c r="B1008" s="87"/>
      <c r="C1008" s="188"/>
      <c r="D1008" s="122"/>
      <c r="E1008" s="122"/>
    </row>
    <row r="1009" spans="1:5" ht="14.25">
      <c r="A1009" s="145"/>
      <c r="B1009" s="87"/>
      <c r="C1009" s="188"/>
      <c r="D1009" s="122"/>
      <c r="E1009" s="122"/>
    </row>
    <row r="1010" spans="1:5" ht="14.25">
      <c r="A1010" s="145"/>
      <c r="B1010" s="87"/>
      <c r="C1010" s="188"/>
      <c r="D1010" s="122"/>
      <c r="E1010" s="122"/>
    </row>
    <row r="1011" spans="1:5" ht="14.25">
      <c r="A1011" s="145"/>
      <c r="B1011" s="87"/>
      <c r="C1011" s="188"/>
      <c r="D1011" s="122"/>
      <c r="E1011" s="122"/>
    </row>
    <row r="1012" spans="1:5" ht="14.25">
      <c r="A1012" s="145"/>
      <c r="B1012" s="87"/>
      <c r="C1012" s="188"/>
      <c r="D1012" s="122"/>
      <c r="E1012" s="122"/>
    </row>
    <row r="1013" spans="1:5" ht="14.25">
      <c r="A1013" s="145"/>
      <c r="B1013" s="87"/>
      <c r="C1013" s="188"/>
      <c r="D1013" s="122"/>
      <c r="E1013" s="122"/>
    </row>
    <row r="1014" spans="1:5" ht="14.25">
      <c r="A1014" s="145"/>
      <c r="B1014" s="87"/>
      <c r="C1014" s="188"/>
      <c r="D1014" s="122"/>
      <c r="E1014" s="122"/>
    </row>
    <row r="1015" spans="1:5" ht="14.25">
      <c r="A1015" s="145"/>
      <c r="B1015" s="87"/>
      <c r="C1015" s="188"/>
      <c r="D1015" s="122"/>
      <c r="E1015" s="122"/>
    </row>
    <row r="1016" spans="1:5" ht="14.25">
      <c r="A1016" s="145"/>
      <c r="B1016" s="87"/>
      <c r="C1016" s="188"/>
      <c r="D1016" s="122"/>
      <c r="E1016" s="122"/>
    </row>
    <row r="1017" spans="1:5" ht="14.25">
      <c r="A1017" s="145"/>
      <c r="B1017" s="87"/>
      <c r="C1017" s="188"/>
      <c r="D1017" s="122"/>
      <c r="E1017" s="122"/>
    </row>
    <row r="1018" spans="1:5" ht="14.25">
      <c r="A1018" s="145"/>
      <c r="B1018" s="87"/>
      <c r="C1018" s="188"/>
      <c r="D1018" s="122"/>
      <c r="E1018" s="122"/>
    </row>
    <row r="1019" spans="1:5" ht="14.25">
      <c r="A1019" s="145"/>
      <c r="B1019" s="87"/>
      <c r="C1019" s="188"/>
      <c r="D1019" s="122"/>
      <c r="E1019" s="122"/>
    </row>
    <row r="1020" spans="1:5" ht="14.25">
      <c r="A1020" s="145"/>
      <c r="B1020" s="87"/>
      <c r="C1020" s="188"/>
      <c r="D1020" s="122"/>
      <c r="E1020" s="122"/>
    </row>
    <row r="1021" spans="1:5" ht="14.25">
      <c r="A1021" s="145"/>
      <c r="B1021" s="87"/>
      <c r="C1021" s="188"/>
      <c r="D1021" s="122"/>
      <c r="E1021" s="122"/>
    </row>
    <row r="1022" spans="1:5" ht="14.25">
      <c r="A1022" s="145"/>
      <c r="B1022" s="87"/>
      <c r="C1022" s="188"/>
      <c r="D1022" s="122"/>
      <c r="E1022" s="122"/>
    </row>
    <row r="1023" spans="1:5" ht="14.25">
      <c r="A1023" s="145"/>
      <c r="B1023" s="87"/>
      <c r="C1023" s="188"/>
      <c r="D1023" s="122"/>
      <c r="E1023" s="122"/>
    </row>
    <row r="1024" spans="1:5" ht="14.25">
      <c r="A1024" s="145"/>
      <c r="B1024" s="87"/>
      <c r="C1024" s="188"/>
      <c r="D1024" s="122"/>
      <c r="E1024" s="122"/>
    </row>
    <row r="1025" spans="1:5" ht="14.25">
      <c r="A1025" s="145"/>
      <c r="B1025" s="87"/>
      <c r="C1025" s="188"/>
      <c r="D1025" s="122"/>
      <c r="E1025" s="122"/>
    </row>
    <row r="1026" spans="1:5" ht="14.25">
      <c r="A1026" s="145"/>
      <c r="B1026" s="87"/>
      <c r="C1026" s="188"/>
      <c r="D1026" s="122"/>
      <c r="E1026" s="122"/>
    </row>
    <row r="1027" spans="1:5" ht="14.25">
      <c r="A1027" s="145"/>
      <c r="B1027" s="87"/>
      <c r="C1027" s="188"/>
      <c r="D1027" s="122"/>
      <c r="E1027" s="122"/>
    </row>
    <row r="1028" spans="1:5" ht="14.25">
      <c r="A1028" s="145"/>
      <c r="B1028" s="87"/>
      <c r="C1028" s="188"/>
      <c r="D1028" s="122"/>
      <c r="E1028" s="122"/>
    </row>
    <row r="1029" spans="1:5" ht="14.25">
      <c r="A1029" s="145"/>
      <c r="B1029" s="87"/>
      <c r="C1029" s="188"/>
      <c r="D1029" s="122"/>
      <c r="E1029" s="122"/>
    </row>
    <row r="1030" spans="1:5" ht="14.25">
      <c r="A1030" s="145"/>
      <c r="B1030" s="87"/>
      <c r="C1030" s="188"/>
      <c r="D1030" s="122"/>
      <c r="E1030" s="122"/>
    </row>
    <row r="1031" spans="1:5" ht="14.25">
      <c r="A1031" s="145"/>
      <c r="B1031" s="87"/>
      <c r="C1031" s="188"/>
      <c r="D1031" s="122"/>
      <c r="E1031" s="122"/>
    </row>
    <row r="1032" spans="1:5" ht="14.25">
      <c r="A1032" s="145"/>
      <c r="B1032" s="87"/>
      <c r="C1032" s="188"/>
      <c r="D1032" s="122"/>
      <c r="E1032" s="122"/>
    </row>
    <row r="1033" spans="1:5" ht="14.25">
      <c r="A1033" s="145"/>
      <c r="B1033" s="87"/>
      <c r="C1033" s="188"/>
      <c r="D1033" s="122"/>
      <c r="E1033" s="122"/>
    </row>
    <row r="1034" spans="1:5" ht="14.25">
      <c r="A1034" s="145"/>
      <c r="B1034" s="87"/>
      <c r="C1034" s="188"/>
      <c r="D1034" s="122"/>
      <c r="E1034" s="122"/>
    </row>
    <row r="1035" spans="1:5" ht="14.25">
      <c r="A1035" s="145"/>
      <c r="B1035" s="87"/>
      <c r="C1035" s="188"/>
      <c r="D1035" s="122"/>
      <c r="E1035" s="122"/>
    </row>
    <row r="1036" spans="1:5" ht="14.25">
      <c r="A1036" s="145"/>
      <c r="B1036" s="87"/>
      <c r="C1036" s="188"/>
      <c r="D1036" s="122"/>
      <c r="E1036" s="122"/>
    </row>
    <row r="1037" spans="1:5" ht="14.25">
      <c r="A1037" s="145"/>
      <c r="B1037" s="87"/>
      <c r="C1037" s="188"/>
      <c r="D1037" s="122"/>
      <c r="E1037" s="122"/>
    </row>
    <row r="1038" spans="1:5" ht="14.25">
      <c r="A1038" s="145"/>
      <c r="B1038" s="87"/>
      <c r="C1038" s="188"/>
      <c r="D1038" s="122"/>
      <c r="E1038" s="122"/>
    </row>
    <row r="1039" spans="1:5" ht="14.25">
      <c r="A1039" s="145"/>
      <c r="B1039" s="87"/>
      <c r="C1039" s="188"/>
      <c r="D1039" s="122"/>
      <c r="E1039" s="122"/>
    </row>
    <row r="1040" spans="1:5" ht="14.25">
      <c r="A1040" s="145"/>
      <c r="B1040" s="87"/>
      <c r="C1040" s="188"/>
      <c r="D1040" s="122"/>
      <c r="E1040" s="122"/>
    </row>
    <row r="1041" spans="1:5" ht="14.25">
      <c r="A1041" s="145"/>
      <c r="B1041" s="87"/>
      <c r="C1041" s="188"/>
      <c r="D1041" s="122"/>
      <c r="E1041" s="122"/>
    </row>
    <row r="1042" spans="1:5" ht="14.25">
      <c r="A1042" s="145"/>
      <c r="B1042" s="87"/>
      <c r="C1042" s="188"/>
      <c r="D1042" s="122"/>
      <c r="E1042" s="122"/>
    </row>
    <row r="1043" spans="1:5" ht="14.25">
      <c r="A1043" s="145"/>
      <c r="B1043" s="87"/>
      <c r="C1043" s="188"/>
      <c r="D1043" s="122"/>
      <c r="E1043" s="122"/>
    </row>
    <row r="1044" spans="1:5" ht="14.25">
      <c r="A1044" s="145"/>
      <c r="B1044" s="87"/>
      <c r="C1044" s="188"/>
      <c r="D1044" s="122"/>
      <c r="E1044" s="122"/>
    </row>
    <row r="1045" spans="1:5" ht="14.25">
      <c r="A1045" s="145"/>
      <c r="B1045" s="87"/>
      <c r="C1045" s="188"/>
      <c r="D1045" s="122"/>
      <c r="E1045" s="122"/>
    </row>
    <row r="1046" spans="1:5" ht="14.25">
      <c r="A1046" s="145"/>
      <c r="B1046" s="87"/>
      <c r="C1046" s="188"/>
      <c r="D1046" s="122"/>
      <c r="E1046" s="122"/>
    </row>
    <row r="1047" spans="1:5" ht="14.25">
      <c r="A1047" s="145"/>
      <c r="B1047" s="87"/>
      <c r="C1047" s="188"/>
      <c r="D1047" s="122"/>
      <c r="E1047" s="122"/>
    </row>
    <row r="1048" spans="1:5" ht="14.25">
      <c r="A1048" s="145"/>
      <c r="B1048" s="87"/>
      <c r="C1048" s="188"/>
      <c r="D1048" s="122"/>
      <c r="E1048" s="122"/>
    </row>
    <row r="1049" spans="1:5" ht="14.25">
      <c r="A1049" s="145"/>
      <c r="B1049" s="87"/>
      <c r="C1049" s="188"/>
      <c r="D1049" s="122"/>
      <c r="E1049" s="122"/>
    </row>
    <row r="1050" spans="1:5" ht="14.25">
      <c r="A1050" s="145"/>
      <c r="B1050" s="87"/>
      <c r="C1050" s="188"/>
      <c r="D1050" s="122"/>
      <c r="E1050" s="122"/>
    </row>
    <row r="1051" spans="1:5" ht="14.25">
      <c r="A1051" s="145"/>
      <c r="B1051" s="87"/>
      <c r="C1051" s="188"/>
      <c r="D1051" s="122"/>
      <c r="E1051" s="122"/>
    </row>
    <row r="1052" spans="1:5" ht="14.25">
      <c r="A1052" s="145"/>
      <c r="B1052" s="87"/>
      <c r="C1052" s="188"/>
      <c r="D1052" s="122"/>
      <c r="E1052" s="122"/>
    </row>
    <row r="1053" spans="1:5" ht="14.25">
      <c r="A1053" s="145"/>
      <c r="B1053" s="87"/>
      <c r="C1053" s="188"/>
      <c r="D1053" s="122"/>
      <c r="E1053" s="122"/>
    </row>
    <row r="1054" spans="1:5" ht="14.25">
      <c r="A1054" s="145"/>
      <c r="B1054" s="87"/>
      <c r="C1054" s="188"/>
      <c r="D1054" s="122"/>
      <c r="E1054" s="122"/>
    </row>
    <row r="1055" spans="1:5" ht="14.25">
      <c r="A1055" s="145"/>
      <c r="B1055" s="87"/>
      <c r="C1055" s="188"/>
      <c r="D1055" s="122"/>
      <c r="E1055" s="122"/>
    </row>
    <row r="1056" spans="1:5" ht="14.25">
      <c r="A1056" s="145"/>
      <c r="B1056" s="87"/>
      <c r="C1056" s="188"/>
      <c r="D1056" s="122"/>
      <c r="E1056" s="122"/>
    </row>
    <row r="1057" spans="1:5" ht="14.25">
      <c r="A1057" s="145"/>
      <c r="B1057" s="87"/>
      <c r="C1057" s="188"/>
      <c r="D1057" s="122"/>
      <c r="E1057" s="122"/>
    </row>
    <row r="1058" spans="1:5" ht="14.25">
      <c r="A1058" s="145"/>
      <c r="B1058" s="87"/>
      <c r="C1058" s="188"/>
      <c r="D1058" s="122"/>
      <c r="E1058" s="122"/>
    </row>
    <row r="1059" spans="1:5" ht="14.25">
      <c r="A1059" s="145"/>
      <c r="B1059" s="87"/>
      <c r="C1059" s="188"/>
      <c r="D1059" s="122"/>
      <c r="E1059" s="122"/>
    </row>
    <row r="1060" spans="1:5" ht="14.25">
      <c r="A1060" s="145"/>
      <c r="B1060" s="87"/>
      <c r="C1060" s="188"/>
      <c r="D1060" s="122"/>
      <c r="E1060" s="122"/>
    </row>
    <row r="1061" spans="1:5" ht="14.25">
      <c r="A1061" s="145"/>
      <c r="B1061" s="87"/>
      <c r="C1061" s="188"/>
      <c r="D1061" s="122"/>
      <c r="E1061" s="122"/>
    </row>
    <row r="1062" spans="1:5" ht="14.25">
      <c r="A1062" s="145"/>
      <c r="B1062" s="87"/>
      <c r="C1062" s="188"/>
      <c r="D1062" s="122"/>
      <c r="E1062" s="122"/>
    </row>
    <row r="1063" spans="1:5" ht="14.25">
      <c r="A1063" s="145"/>
      <c r="B1063" s="87"/>
      <c r="C1063" s="188"/>
      <c r="D1063" s="122"/>
      <c r="E1063" s="122"/>
    </row>
    <row r="1064" spans="1:5" ht="14.25">
      <c r="A1064" s="145"/>
      <c r="B1064" s="87"/>
      <c r="C1064" s="188"/>
      <c r="D1064" s="122"/>
      <c r="E1064" s="122"/>
    </row>
    <row r="1065" spans="1:5" ht="14.25">
      <c r="A1065" s="145"/>
      <c r="B1065" s="87"/>
      <c r="C1065" s="188"/>
      <c r="D1065" s="122"/>
      <c r="E1065" s="122"/>
    </row>
    <row r="1066" spans="1:5" ht="14.25">
      <c r="A1066" s="145"/>
      <c r="B1066" s="87"/>
      <c r="C1066" s="188"/>
      <c r="D1066" s="122"/>
      <c r="E1066" s="122"/>
    </row>
    <row r="1067" spans="1:5" ht="14.25">
      <c r="A1067" s="145"/>
      <c r="B1067" s="87"/>
      <c r="C1067" s="188"/>
      <c r="D1067" s="122"/>
      <c r="E1067" s="122"/>
    </row>
    <row r="1068" spans="1:5" ht="14.25">
      <c r="A1068" s="145"/>
      <c r="B1068" s="87"/>
      <c r="C1068" s="188"/>
      <c r="D1068" s="122"/>
      <c r="E1068" s="122"/>
    </row>
    <row r="1069" spans="1:5" ht="14.25">
      <c r="A1069" s="145"/>
      <c r="B1069" s="87"/>
      <c r="C1069" s="188"/>
      <c r="D1069" s="122"/>
      <c r="E1069" s="122"/>
    </row>
    <row r="1070" spans="1:5" ht="14.25">
      <c r="A1070" s="145"/>
      <c r="B1070" s="87"/>
      <c r="C1070" s="188"/>
      <c r="D1070" s="122"/>
      <c r="E1070" s="122"/>
    </row>
    <row r="1071" spans="1:5" ht="14.25">
      <c r="A1071" s="145"/>
      <c r="B1071" s="87"/>
      <c r="C1071" s="188"/>
      <c r="D1071" s="122"/>
      <c r="E1071" s="122"/>
    </row>
    <row r="1072" spans="1:5" ht="14.25">
      <c r="A1072" s="145"/>
      <c r="B1072" s="87"/>
      <c r="C1072" s="188"/>
      <c r="D1072" s="122"/>
      <c r="E1072" s="122"/>
    </row>
    <row r="1073" spans="1:5" ht="14.25">
      <c r="A1073" s="145"/>
      <c r="B1073" s="87"/>
      <c r="C1073" s="188"/>
      <c r="D1073" s="122"/>
      <c r="E1073" s="122"/>
    </row>
    <row r="1074" spans="1:5" ht="14.25">
      <c r="A1074" s="145"/>
      <c r="B1074" s="87"/>
      <c r="C1074" s="188"/>
      <c r="D1074" s="122"/>
      <c r="E1074" s="122"/>
    </row>
    <row r="1075" spans="1:5" ht="14.25">
      <c r="A1075" s="145"/>
      <c r="B1075" s="87"/>
      <c r="C1075" s="188"/>
      <c r="D1075" s="122"/>
      <c r="E1075" s="122"/>
    </row>
    <row r="1076" spans="1:5" ht="14.25">
      <c r="A1076" s="145"/>
      <c r="B1076" s="87"/>
      <c r="C1076" s="188"/>
      <c r="D1076" s="122"/>
      <c r="E1076" s="122"/>
    </row>
    <row r="1077" spans="1:5" ht="14.25">
      <c r="A1077" s="145"/>
      <c r="B1077" s="87"/>
      <c r="C1077" s="188"/>
      <c r="D1077" s="122"/>
      <c r="E1077" s="122"/>
    </row>
    <row r="1078" spans="1:5" ht="14.25">
      <c r="A1078" s="145"/>
      <c r="B1078" s="87"/>
      <c r="C1078" s="188"/>
      <c r="D1078" s="122"/>
      <c r="E1078" s="122"/>
    </row>
    <row r="1079" spans="1:5" ht="14.25">
      <c r="A1079" s="145"/>
      <c r="B1079" s="87"/>
      <c r="C1079" s="188"/>
      <c r="D1079" s="122"/>
      <c r="E1079" s="122"/>
    </row>
    <row r="1080" spans="1:5" ht="14.25">
      <c r="A1080" s="145"/>
      <c r="B1080" s="87"/>
      <c r="C1080" s="188"/>
      <c r="D1080" s="122"/>
      <c r="E1080" s="122"/>
    </row>
    <row r="1081" spans="1:5" ht="14.25">
      <c r="A1081" s="145"/>
      <c r="B1081" s="87"/>
      <c r="C1081" s="188"/>
      <c r="D1081" s="122"/>
      <c r="E1081" s="122"/>
    </row>
    <row r="1082" spans="1:5" ht="14.25">
      <c r="A1082" s="145"/>
      <c r="B1082" s="87"/>
      <c r="C1082" s="188"/>
      <c r="D1082" s="122"/>
      <c r="E1082" s="122"/>
    </row>
    <row r="1083" spans="1:5" ht="14.25">
      <c r="A1083" s="145"/>
      <c r="B1083" s="87"/>
      <c r="C1083" s="188"/>
      <c r="D1083" s="122"/>
      <c r="E1083" s="122"/>
    </row>
    <row r="1084" spans="1:5" ht="14.25">
      <c r="A1084" s="145"/>
      <c r="B1084" s="87"/>
      <c r="C1084" s="188"/>
      <c r="D1084" s="122"/>
      <c r="E1084" s="122"/>
    </row>
    <row r="1085" spans="1:5" ht="14.25">
      <c r="A1085" s="145"/>
      <c r="B1085" s="87"/>
      <c r="C1085" s="188"/>
      <c r="D1085" s="122"/>
      <c r="E1085" s="122"/>
    </row>
    <row r="1086" spans="1:5" ht="14.25">
      <c r="A1086" s="145"/>
      <c r="B1086" s="87"/>
      <c r="C1086" s="188"/>
      <c r="D1086" s="122"/>
      <c r="E1086" s="122"/>
    </row>
    <row r="1087" spans="1:5" ht="14.25">
      <c r="A1087" s="145"/>
      <c r="B1087" s="87"/>
      <c r="C1087" s="188"/>
      <c r="D1087" s="122"/>
      <c r="E1087" s="122"/>
    </row>
    <row r="1088" spans="1:5" ht="14.25">
      <c r="A1088" s="145"/>
      <c r="B1088" s="87"/>
      <c r="C1088" s="188"/>
      <c r="D1088" s="122"/>
      <c r="E1088" s="122"/>
    </row>
    <row r="1089" spans="1:5" ht="14.25">
      <c r="A1089" s="145"/>
      <c r="B1089" s="87"/>
      <c r="C1089" s="188"/>
      <c r="D1089" s="122"/>
      <c r="E1089" s="122"/>
    </row>
    <row r="1090" spans="1:5" ht="14.25">
      <c r="A1090" s="145"/>
      <c r="B1090" s="87"/>
      <c r="C1090" s="188"/>
      <c r="D1090" s="122"/>
      <c r="E1090" s="122"/>
    </row>
    <row r="1091" spans="1:5" ht="14.25">
      <c r="A1091" s="145"/>
      <c r="B1091" s="87"/>
      <c r="C1091" s="188"/>
      <c r="D1091" s="122"/>
      <c r="E1091" s="122"/>
    </row>
    <row r="1092" spans="1:5" ht="14.25">
      <c r="A1092" s="145"/>
      <c r="B1092" s="87"/>
      <c r="C1092" s="188"/>
      <c r="D1092" s="122"/>
      <c r="E1092" s="122"/>
    </row>
    <row r="1093" spans="1:5" ht="14.25">
      <c r="A1093" s="145"/>
      <c r="B1093" s="87"/>
      <c r="C1093" s="188"/>
      <c r="D1093" s="122"/>
      <c r="E1093" s="122"/>
    </row>
    <row r="1094" spans="1:5" ht="14.25">
      <c r="A1094" s="145"/>
      <c r="B1094" s="87"/>
      <c r="C1094" s="188"/>
      <c r="D1094" s="122"/>
      <c r="E1094" s="122"/>
    </row>
    <row r="1095" spans="1:5" ht="14.25">
      <c r="A1095" s="145"/>
      <c r="B1095" s="87"/>
      <c r="C1095" s="188"/>
      <c r="D1095" s="122"/>
      <c r="E1095" s="122"/>
    </row>
    <row r="1096" spans="1:5" ht="14.25">
      <c r="A1096" s="145"/>
      <c r="B1096" s="87"/>
      <c r="C1096" s="188"/>
      <c r="D1096" s="122"/>
      <c r="E1096" s="122"/>
    </row>
    <row r="1097" spans="1:5" ht="14.25">
      <c r="A1097" s="145"/>
      <c r="B1097" s="87"/>
      <c r="C1097" s="188"/>
      <c r="D1097" s="122"/>
      <c r="E1097" s="122"/>
    </row>
    <row r="1098" spans="1:5" ht="14.25">
      <c r="A1098" s="145"/>
      <c r="B1098" s="87"/>
      <c r="C1098" s="188"/>
      <c r="D1098" s="122"/>
      <c r="E1098" s="122"/>
    </row>
    <row r="1099" spans="1:5" ht="14.25">
      <c r="A1099" s="145"/>
      <c r="B1099" s="87"/>
      <c r="C1099" s="188"/>
      <c r="D1099" s="122"/>
      <c r="E1099" s="122"/>
    </row>
    <row r="1100" spans="1:5" ht="14.25">
      <c r="A1100" s="145"/>
      <c r="B1100" s="87"/>
      <c r="C1100" s="188"/>
      <c r="D1100" s="122"/>
      <c r="E1100" s="122"/>
    </row>
    <row r="1101" spans="1:5" ht="14.25">
      <c r="A1101" s="145"/>
      <c r="B1101" s="87"/>
      <c r="C1101" s="188"/>
      <c r="D1101" s="122"/>
      <c r="E1101" s="122"/>
    </row>
    <row r="1102" spans="1:5" ht="14.25">
      <c r="A1102" s="145"/>
      <c r="B1102" s="87"/>
      <c r="C1102" s="188"/>
      <c r="D1102" s="122"/>
      <c r="E1102" s="122"/>
    </row>
    <row r="1103" spans="1:5" ht="14.25">
      <c r="A1103" s="145"/>
      <c r="B1103" s="87"/>
      <c r="C1103" s="188"/>
      <c r="D1103" s="122"/>
      <c r="E1103" s="122"/>
    </row>
    <row r="1104" spans="1:5" ht="14.25">
      <c r="A1104" s="145"/>
      <c r="B1104" s="87"/>
      <c r="C1104" s="188"/>
      <c r="D1104" s="122"/>
      <c r="E1104" s="122"/>
    </row>
    <row r="1105" spans="1:5" ht="14.25">
      <c r="A1105" s="145"/>
      <c r="B1105" s="87"/>
      <c r="C1105" s="188"/>
      <c r="D1105" s="122"/>
      <c r="E1105" s="122"/>
    </row>
    <row r="1106" spans="1:5" ht="14.25">
      <c r="A1106" s="145"/>
      <c r="B1106" s="87"/>
      <c r="C1106" s="188"/>
      <c r="D1106" s="122"/>
      <c r="E1106" s="122"/>
    </row>
    <row r="1107" spans="1:5" ht="14.25">
      <c r="A1107" s="145"/>
      <c r="B1107" s="87"/>
      <c r="C1107" s="188"/>
      <c r="D1107" s="122"/>
      <c r="E1107" s="122"/>
    </row>
    <row r="1108" spans="1:5" ht="14.25">
      <c r="A1108" s="145"/>
      <c r="B1108" s="87"/>
      <c r="C1108" s="188"/>
      <c r="D1108" s="122"/>
      <c r="E1108" s="122"/>
    </row>
    <row r="1109" spans="1:5" ht="14.25">
      <c r="A1109" s="145"/>
      <c r="B1109" s="87"/>
      <c r="C1109" s="188"/>
      <c r="D1109" s="122"/>
      <c r="E1109" s="122"/>
    </row>
    <row r="1110" spans="1:5" ht="14.25">
      <c r="A1110" s="145"/>
      <c r="B1110" s="87"/>
      <c r="C1110" s="188"/>
      <c r="D1110" s="122"/>
      <c r="E1110" s="122"/>
    </row>
    <row r="1111" spans="1:5" ht="14.25">
      <c r="A1111" s="145"/>
      <c r="B1111" s="87"/>
      <c r="C1111" s="188"/>
      <c r="D1111" s="122"/>
      <c r="E1111" s="122"/>
    </row>
    <row r="1112" spans="1:5" ht="14.25">
      <c r="A1112" s="145"/>
      <c r="B1112" s="87"/>
      <c r="C1112" s="188"/>
      <c r="D1112" s="122"/>
      <c r="E1112" s="122"/>
    </row>
    <row r="1113" spans="1:5" ht="14.25">
      <c r="A1113" s="145"/>
      <c r="B1113" s="87"/>
      <c r="C1113" s="188"/>
      <c r="D1113" s="122"/>
      <c r="E1113" s="122"/>
    </row>
    <row r="1114" spans="1:5" ht="14.25">
      <c r="A1114" s="145"/>
      <c r="B1114" s="87"/>
      <c r="C1114" s="188"/>
      <c r="D1114" s="122"/>
      <c r="E1114" s="122"/>
    </row>
    <row r="1115" spans="1:5" ht="14.25">
      <c r="A1115" s="145"/>
      <c r="B1115" s="87"/>
      <c r="C1115" s="188"/>
      <c r="D1115" s="122"/>
      <c r="E1115" s="122"/>
    </row>
    <row r="1116" spans="1:5" ht="14.25">
      <c r="A1116" s="145"/>
      <c r="B1116" s="87"/>
      <c r="C1116" s="188"/>
      <c r="D1116" s="122"/>
      <c r="E1116" s="122"/>
    </row>
    <row r="1117" spans="1:5" ht="14.25">
      <c r="A1117" s="145"/>
      <c r="B1117" s="87"/>
      <c r="C1117" s="188"/>
      <c r="D1117" s="122"/>
      <c r="E1117" s="122"/>
    </row>
    <row r="1118" spans="1:5" ht="14.25">
      <c r="A1118" s="145"/>
      <c r="B1118" s="87"/>
      <c r="C1118" s="188"/>
      <c r="D1118" s="122"/>
      <c r="E1118" s="122"/>
    </row>
    <row r="1119" spans="1:5" ht="14.25">
      <c r="A1119" s="145"/>
      <c r="B1119" s="87"/>
      <c r="C1119" s="188"/>
      <c r="D1119" s="122"/>
      <c r="E1119" s="122"/>
    </row>
    <row r="1120" spans="1:5" ht="14.25">
      <c r="A1120" s="145"/>
      <c r="B1120" s="87"/>
      <c r="C1120" s="188"/>
      <c r="D1120" s="122"/>
      <c r="E1120" s="122"/>
    </row>
    <row r="1121" spans="1:5" ht="14.25">
      <c r="A1121" s="145"/>
      <c r="B1121" s="87"/>
      <c r="C1121" s="188"/>
      <c r="D1121" s="122"/>
      <c r="E1121" s="122"/>
    </row>
    <row r="1122" spans="1:5" ht="14.25">
      <c r="A1122" s="145"/>
      <c r="B1122" s="87"/>
      <c r="C1122" s="188"/>
      <c r="D1122" s="122"/>
      <c r="E1122" s="122"/>
    </row>
    <row r="1123" spans="1:5" ht="14.25">
      <c r="A1123" s="145"/>
      <c r="B1123" s="87"/>
      <c r="C1123" s="188"/>
      <c r="D1123" s="122"/>
      <c r="E1123" s="122"/>
    </row>
    <row r="1124" spans="1:5" ht="14.25">
      <c r="A1124" s="145"/>
      <c r="B1124" s="87"/>
      <c r="C1124" s="188"/>
      <c r="D1124" s="122"/>
      <c r="E1124" s="122"/>
    </row>
    <row r="1125" spans="1:5" ht="14.25">
      <c r="A1125" s="145"/>
      <c r="B1125" s="87"/>
      <c r="C1125" s="188"/>
      <c r="D1125" s="122"/>
      <c r="E1125" s="122"/>
    </row>
    <row r="1126" spans="1:5" ht="14.25">
      <c r="A1126" s="145"/>
      <c r="B1126" s="87"/>
      <c r="C1126" s="188"/>
      <c r="D1126" s="122"/>
      <c r="E1126" s="122"/>
    </row>
    <row r="1127" spans="1:5" ht="14.25">
      <c r="A1127" s="145"/>
      <c r="B1127" s="87"/>
      <c r="C1127" s="188"/>
      <c r="D1127" s="122"/>
      <c r="E1127" s="122"/>
    </row>
    <row r="1128" spans="1:5" ht="14.25">
      <c r="A1128" s="145"/>
      <c r="B1128" s="87"/>
      <c r="C1128" s="188"/>
      <c r="D1128" s="122"/>
      <c r="E1128" s="122"/>
    </row>
    <row r="1129" spans="1:5" ht="14.25">
      <c r="A1129" s="145"/>
      <c r="B1129" s="87"/>
      <c r="C1129" s="188"/>
      <c r="D1129" s="122"/>
      <c r="E1129" s="122"/>
    </row>
    <row r="1130" spans="1:5" ht="14.25">
      <c r="A1130" s="145"/>
      <c r="B1130" s="87"/>
      <c r="C1130" s="188"/>
      <c r="D1130" s="122"/>
      <c r="E1130" s="122"/>
    </row>
    <row r="1131" spans="1:5" ht="14.25">
      <c r="A1131" s="145"/>
      <c r="B1131" s="87"/>
      <c r="C1131" s="188"/>
      <c r="D1131" s="122"/>
      <c r="E1131" s="122"/>
    </row>
    <row r="1132" spans="1:5" ht="14.25">
      <c r="A1132" s="145"/>
      <c r="B1132" s="87"/>
      <c r="C1132" s="188"/>
      <c r="D1132" s="122"/>
      <c r="E1132" s="122"/>
    </row>
    <row r="1133" spans="1:5" ht="14.25">
      <c r="A1133" s="145"/>
      <c r="B1133" s="87"/>
      <c r="C1133" s="188"/>
      <c r="D1133" s="122"/>
      <c r="E1133" s="122"/>
    </row>
    <row r="1134" spans="1:5" ht="14.25">
      <c r="A1134" s="145"/>
      <c r="B1134" s="87"/>
      <c r="C1134" s="188"/>
      <c r="D1134" s="122"/>
      <c r="E1134" s="122"/>
    </row>
    <row r="1135" spans="1:5" ht="14.25">
      <c r="A1135" s="145"/>
      <c r="B1135" s="87"/>
      <c r="C1135" s="188"/>
      <c r="D1135" s="122"/>
      <c r="E1135" s="122"/>
    </row>
    <row r="1136" spans="1:5" ht="14.25">
      <c r="A1136" s="145"/>
      <c r="B1136" s="87"/>
      <c r="C1136" s="188"/>
      <c r="D1136" s="122"/>
      <c r="E1136" s="122"/>
    </row>
    <row r="1137" spans="1:5" ht="14.25">
      <c r="A1137" s="145"/>
      <c r="B1137" s="87"/>
      <c r="C1137" s="188"/>
      <c r="D1137" s="122"/>
      <c r="E1137" s="12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74"/>
  <sheetViews>
    <sheetView topLeftCell="A110" workbookViewId="0"/>
  </sheetViews>
  <sheetFormatPr defaultColWidth="14.46484375" defaultRowHeight="15.75" customHeight="1"/>
  <cols>
    <col min="1" max="1" width="19.33203125" customWidth="1"/>
    <col min="2" max="2" width="51.6640625" customWidth="1"/>
    <col min="4" max="4" width="17.1328125" customWidth="1"/>
  </cols>
  <sheetData>
    <row r="1" spans="1:26" ht="15.75" customHeight="1">
      <c r="A1" s="88" t="s">
        <v>64</v>
      </c>
      <c r="B1" s="71" t="s">
        <v>1450</v>
      </c>
      <c r="C1" s="71" t="s">
        <v>1451</v>
      </c>
      <c r="D1" s="70" t="s">
        <v>1413</v>
      </c>
      <c r="E1" s="71" t="s">
        <v>1452</v>
      </c>
      <c r="F1" s="69"/>
      <c r="G1" s="69"/>
      <c r="H1" s="69"/>
      <c r="I1" s="69"/>
      <c r="J1" s="69"/>
      <c r="K1" s="69"/>
      <c r="L1" s="69"/>
      <c r="M1" s="69"/>
      <c r="N1" s="69"/>
      <c r="O1" s="69"/>
      <c r="P1" s="69"/>
      <c r="Q1" s="69"/>
      <c r="R1" s="69"/>
      <c r="S1" s="69"/>
      <c r="T1" s="69"/>
      <c r="U1" s="69"/>
      <c r="V1" s="69"/>
      <c r="W1" s="69"/>
      <c r="X1" s="69"/>
      <c r="Y1" s="69"/>
      <c r="Z1" s="69"/>
    </row>
    <row r="2" spans="1:26" ht="15.75" customHeight="1">
      <c r="A2" s="126" t="s">
        <v>73</v>
      </c>
      <c r="B2" s="127" t="str">
        <f>VLOOKUP(A2,TRUSTEDPROCESSDEFINITIONS,2,FALSE)</f>
        <v>Identity Service Provider</v>
      </c>
    </row>
    <row r="3" spans="1:26" ht="15.75" customHeight="1">
      <c r="A3" s="129"/>
      <c r="B3" s="65" t="str">
        <f>VLOOKUP(A2,TRUSTEDPROCESSDEFINITIONS,3,FALSE)</f>
        <v>General requirements for identity service provider</v>
      </c>
    </row>
    <row r="4" spans="1:26" ht="15.75" customHeight="1">
      <c r="A4" s="129"/>
      <c r="B4" s="131"/>
    </row>
    <row r="5" spans="1:26" ht="15.75" customHeight="1">
      <c r="A5" s="129"/>
      <c r="B5" s="131"/>
    </row>
    <row r="6" spans="1:26" ht="15.75" customHeight="1">
      <c r="A6" s="129"/>
      <c r="B6" s="131"/>
    </row>
    <row r="7" spans="1:26" ht="15.75" customHeight="1">
      <c r="A7" s="129"/>
      <c r="B7" s="131"/>
    </row>
    <row r="8" spans="1:26" ht="15.75" customHeight="1">
      <c r="A8" s="141" t="s">
        <v>94</v>
      </c>
      <c r="B8" s="142" t="str">
        <f>VLOOKUP(A8,TRUSTEDPROCESSDEFINITIONS,2,FALSE)</f>
        <v>Identity Resolution</v>
      </c>
    </row>
    <row r="9" spans="1:26" ht="15.75" customHeight="1">
      <c r="A9" s="88"/>
      <c r="B9" s="65" t="str">
        <f>VLOOKUP(A8,TRUSTEDPROCESSDEFINITIONS,3,FALSE)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10" spans="1:26" ht="15.75" customHeight="1">
      <c r="A10" s="88"/>
      <c r="B10" s="65"/>
    </row>
    <row r="11" spans="1:26" ht="15.75" customHeight="1">
      <c r="A11" s="88"/>
      <c r="B11" s="65"/>
    </row>
    <row r="12" spans="1:26" ht="15.75" customHeight="1">
      <c r="A12" s="88"/>
      <c r="B12" s="65"/>
    </row>
    <row r="13" spans="1:26" ht="15.75" customHeight="1">
      <c r="A13" s="88"/>
      <c r="B13" s="65"/>
    </row>
    <row r="14" spans="1:26" ht="15.75" customHeight="1">
      <c r="A14" s="88" t="s">
        <v>102</v>
      </c>
      <c r="B14" s="71" t="str">
        <f>VLOOKUP(A14,TRUSTEDPROCESSDEFINITIONS,2,FALSE)</f>
        <v>Identity Establishment</v>
      </c>
    </row>
    <row r="15" spans="1:26" ht="57">
      <c r="A15" s="122"/>
      <c r="B15" s="65" t="str">
        <f>VLOOKUP(A14,TRUSTEDPROCESSDEFINITIONS,3,FALSE)</f>
        <v>Identity Establishment is the process of creating a record of identity of a Subject within a program/service population that may be relied on by others for subsequent programs, services, and activities.</v>
      </c>
    </row>
    <row r="16" spans="1:26" ht="14.25">
      <c r="A16" s="122"/>
      <c r="B16" s="87"/>
    </row>
    <row r="17" spans="1:2" ht="14.25">
      <c r="A17" s="122"/>
      <c r="B17" s="87"/>
    </row>
    <row r="18" spans="1:2" ht="14.25">
      <c r="A18" s="122"/>
      <c r="B18" s="87"/>
    </row>
    <row r="19" spans="1:2" ht="14.25">
      <c r="A19" s="122"/>
      <c r="B19" s="87"/>
    </row>
    <row r="20" spans="1:2" ht="15.75" customHeight="1">
      <c r="A20" s="129"/>
      <c r="B20" s="131"/>
    </row>
    <row r="21" spans="1:2" ht="15.75" customHeight="1">
      <c r="A21" s="129" t="s">
        <v>110</v>
      </c>
      <c r="B21" s="131" t="str">
        <f>VLOOKUP(A21,TRUSTEDPROCESSDEFINITIONS,2,FALSE)</f>
        <v>Identity Information Validation</v>
      </c>
    </row>
    <row r="22" spans="1:2" ht="15.75" customHeight="1">
      <c r="A22" s="88"/>
      <c r="B22" s="65" t="str">
        <f>VLOOKUP(A21,TRUSTEDPROCESSDEFINITIONS,3,FALSE)</f>
        <v xml:space="preserve">Identity Information Validation is the process of confirming the accuracy of identity information about a Subject as established by the Issuer. </v>
      </c>
    </row>
    <row r="23" spans="1:2" ht="15.75" customHeight="1">
      <c r="A23" s="88"/>
      <c r="B23" s="65"/>
    </row>
    <row r="24" spans="1:2" ht="15.75" customHeight="1">
      <c r="A24" s="135"/>
      <c r="B24" s="136"/>
    </row>
    <row r="25" spans="1:2" ht="15.75" customHeight="1">
      <c r="A25" s="160" t="s">
        <v>118</v>
      </c>
      <c r="B25" s="131" t="str">
        <f>VLOOKUP(A25,TRUSTEDPROCESSDEFINITIONS,2,FALSE)</f>
        <v>Identity Verification</v>
      </c>
    </row>
    <row r="26" spans="1:2" ht="15.75" customHeight="1">
      <c r="A26" s="88"/>
      <c r="B26" s="65" t="str">
        <f>VLOOKUP(A25,TRUSTEDPROCESSDEFINITIONS,3,FALSE)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row>
    <row r="27" spans="1:2" ht="15.75" customHeight="1">
      <c r="A27" s="88"/>
      <c r="B27" s="65"/>
    </row>
    <row r="28" spans="1:2" ht="15.75" customHeight="1">
      <c r="A28" s="88"/>
      <c r="B28" s="65"/>
    </row>
    <row r="29" spans="1:2" ht="15.75" customHeight="1">
      <c r="A29" s="88"/>
      <c r="B29" s="65"/>
    </row>
    <row r="30" spans="1:2" ht="15.75" customHeight="1">
      <c r="A30" s="88" t="s">
        <v>141</v>
      </c>
      <c r="B30" s="71" t="str">
        <f>VLOOKUP(A30,TRUSTEDPROCESSDEFINITIONS,2,FALSE)</f>
        <v>Identity Maintenance</v>
      </c>
    </row>
    <row r="31" spans="1:2" ht="15.75" customHeight="1">
      <c r="A31" s="129"/>
      <c r="B31" s="65" t="str">
        <f>VLOOKUP(A30,TRUSTEDPROCESSDEFINITIONS,3,FALSE)</f>
        <v>Identity Maintenance is the process of ensuring that a Subject’s identity information is accurate, complete, and up-to-date.</v>
      </c>
    </row>
    <row r="32" spans="1:2" ht="15.75" customHeight="1">
      <c r="A32" s="129"/>
      <c r="B32" s="138"/>
    </row>
    <row r="33" spans="1:2" ht="15.75" customHeight="1">
      <c r="A33" s="129" t="s">
        <v>1455</v>
      </c>
      <c r="B33" s="131" t="e">
        <f>VLOOKUP(A33,TRUSTEDPROCESSDEFINITIONS,2,FALSE)</f>
        <v>#N/A</v>
      </c>
    </row>
    <row r="34" spans="1:2" ht="15.75" customHeight="1">
      <c r="A34" s="88"/>
      <c r="B34" s="65" t="e">
        <f>VLOOKUP(A33,TRUSTEDPROCESSDEFINITIONS,3,FALSE)</f>
        <v>#N/A</v>
      </c>
    </row>
    <row r="35" spans="1:2" ht="15.75" customHeight="1">
      <c r="A35" s="88"/>
      <c r="B35" s="65"/>
    </row>
    <row r="36" spans="1:2" ht="15.75" customHeight="1">
      <c r="A36" s="88"/>
      <c r="B36" s="65"/>
    </row>
    <row r="37" spans="1:2" ht="15.75" customHeight="1">
      <c r="A37" s="88" t="s">
        <v>1456</v>
      </c>
      <c r="B37" s="131" t="e">
        <f>VLOOKUP(A37,TRUSTEDPROCESSDEFINITIONS,2,FALSE)</f>
        <v>#N/A</v>
      </c>
    </row>
    <row r="38" spans="1:2" ht="15.75" customHeight="1">
      <c r="A38" s="88"/>
      <c r="B38" s="65" t="e">
        <f>VLOOKUP(A37,TRUSTEDPROCESSDEFINITIONS,3,FALSE)</f>
        <v>#N/A</v>
      </c>
    </row>
    <row r="39" spans="1:2" ht="15.75" customHeight="1">
      <c r="A39" s="88"/>
      <c r="B39" s="65"/>
    </row>
    <row r="40" spans="1:2" ht="14.25">
      <c r="A40" s="88"/>
      <c r="B40" s="65"/>
    </row>
    <row r="41" spans="1:2" ht="14.25">
      <c r="A41" s="88"/>
      <c r="B41" s="65"/>
    </row>
    <row r="42" spans="1:2" ht="14.25">
      <c r="A42" s="88" t="s">
        <v>148</v>
      </c>
      <c r="B42" s="71" t="str">
        <f>VLOOKUP(A42,TRUSTEDPROCESSDEFINITIONS,2,FALSE)</f>
        <v>Identity Linking</v>
      </c>
    </row>
    <row r="43" spans="1:2" ht="28.5">
      <c r="A43" s="88"/>
      <c r="B43" s="65" t="str">
        <f>VLOOKUP(A42,TRUSTEDPROCESSDEFINITIONS,3,FALSE)</f>
        <v>Identity Linking is the process of mapping two or more identifiers to the same Subject.</v>
      </c>
    </row>
    <row r="44" spans="1:2" ht="14.25">
      <c r="A44" s="88"/>
      <c r="B44" s="65"/>
    </row>
    <row r="45" spans="1:2" ht="14.25">
      <c r="A45" s="88" t="s">
        <v>165</v>
      </c>
      <c r="B45" s="71" t="str">
        <f>VLOOKUP(A45,TRUSTEDPROCESSDEFINITIONS,2,FALSE)</f>
        <v>Credential Issuance</v>
      </c>
    </row>
    <row r="46" spans="1:2" ht="28.5">
      <c r="A46" s="88"/>
      <c r="B46" s="65" t="str">
        <f>VLOOKUP(A45,TRUSTEDPROCESSDEFINITIONS,3,FALSE)</f>
        <v>Credential Issuance is the process of creating a Credential from a set of Claims and assigning the Credential to a Holder.</v>
      </c>
    </row>
    <row r="47" spans="1:2" ht="14.25">
      <c r="A47" s="88"/>
      <c r="B47" s="71"/>
    </row>
    <row r="48" spans="1:2" ht="14.25">
      <c r="A48" s="88" t="s">
        <v>1458</v>
      </c>
      <c r="B48" s="71" t="e">
        <f>VLOOKUP(A48,TRUSTEDPROCESSDEFINITIONS,2,FALSE)</f>
        <v>#N/A</v>
      </c>
    </row>
    <row r="49" spans="1:2" ht="14.25">
      <c r="A49" s="88"/>
      <c r="B49" s="65" t="e">
        <f>VLOOKUP(A48,TRUSTEDPROCESSDEFINITIONS,3,FALSE)</f>
        <v>#N/A</v>
      </c>
    </row>
    <row r="50" spans="1:2" ht="14.25">
      <c r="A50" s="88"/>
      <c r="B50" s="71"/>
    </row>
    <row r="51" spans="1:2" ht="14.25">
      <c r="A51" s="88" t="s">
        <v>198</v>
      </c>
      <c r="B51" s="71" t="str">
        <f>VLOOKUP(A51,TRUSTEDPROCESSDEFINITIONS,2,FALSE)</f>
        <v>Credential Suspension</v>
      </c>
    </row>
    <row r="52" spans="1:2" ht="42.75">
      <c r="A52" s="88"/>
      <c r="B52" s="65" t="str">
        <f>VLOOKUP(A51,TRUSTEDPROCESSDEFINITIONS,3,FALSE)</f>
        <v xml:space="preserve">Credential Suspension is the process of transforming an issued credential into a suspended credential by flagging the issued credential as temporarily unusable. </v>
      </c>
    </row>
    <row r="53" spans="1:2" ht="14.25">
      <c r="A53" s="88"/>
      <c r="B53" s="65"/>
    </row>
    <row r="54" spans="1:2" ht="14.25">
      <c r="A54" s="88"/>
      <c r="B54" s="65"/>
    </row>
    <row r="55" spans="1:2" ht="14.25">
      <c r="A55" s="88"/>
      <c r="B55" s="65"/>
    </row>
    <row r="56" spans="1:2" ht="14.25">
      <c r="A56" s="88" t="s">
        <v>205</v>
      </c>
      <c r="B56" s="71" t="str">
        <f>VLOOKUP(A56,TRUSTEDPROCESSDEFINITIONS,2,FALSE)</f>
        <v>Credential Recovery</v>
      </c>
    </row>
    <row r="57" spans="1:2" ht="42.75">
      <c r="A57" s="88"/>
      <c r="B57" s="65" t="str">
        <f>VLOOKUP(A56,TRUSTEDPROCESSDEFINITIONS,3,FALSE)</f>
        <v>Credential Recovery is the process of transforming a suspended credential back to a usable state (i.e., an issued credential).</v>
      </c>
    </row>
    <row r="58" spans="1:2" ht="14.25">
      <c r="A58" s="88"/>
      <c r="B58" s="65"/>
    </row>
    <row r="59" spans="1:2" ht="14.25">
      <c r="A59" s="88"/>
      <c r="B59" s="65"/>
    </row>
    <row r="60" spans="1:2" ht="14.25">
      <c r="A60" s="88" t="s">
        <v>1459</v>
      </c>
      <c r="B60" s="71" t="e">
        <f>VLOOKUP(A60,TRUSTEDPROCESSDEFINITIONS,2,FALSE)</f>
        <v>#N/A</v>
      </c>
    </row>
    <row r="61" spans="1:2" ht="14.25">
      <c r="A61" s="88"/>
      <c r="B61" s="65" t="e">
        <f>VLOOKUP(A60,TRUSTEDPROCESSDEFINITIONS,3,FALSE)</f>
        <v>#N/A</v>
      </c>
    </row>
    <row r="62" spans="1:2" ht="14.25">
      <c r="A62" s="88"/>
      <c r="B62" s="65"/>
    </row>
    <row r="63" spans="1:2" ht="14.25">
      <c r="A63" s="88"/>
      <c r="B63" s="65"/>
    </row>
    <row r="64" spans="1:2" ht="14.25">
      <c r="A64" s="88" t="s">
        <v>212</v>
      </c>
      <c r="B64" s="71" t="str">
        <f>VLOOKUP(A64,TRUSTEDPROCESSDEFINITIONS,2,FALSE)</f>
        <v>Credential Revocation</v>
      </c>
    </row>
    <row r="65" spans="1:2" ht="28.5">
      <c r="A65" s="88"/>
      <c r="B65" s="65" t="str">
        <f>VLOOKUP(A64,TRUSTEDPROCESSDEFINITIONS,3,FALSE)</f>
        <v>Credential Revocation is the process of ensuring that an issued credential is permanently flagged as unusable.</v>
      </c>
    </row>
    <row r="66" spans="1:2" ht="14.25">
      <c r="A66" s="88"/>
      <c r="B66" s="65"/>
    </row>
    <row r="67" spans="1:2" ht="14.25">
      <c r="A67" s="88"/>
      <c r="B67" s="65"/>
    </row>
    <row r="68" spans="1:2" ht="14.25">
      <c r="A68" s="88" t="s">
        <v>1460</v>
      </c>
      <c r="B68" s="71" t="e">
        <f>VLOOKUP(A68,TRUSTEDPROCESSDEFINITIONS,2,FALSE)</f>
        <v>#N/A</v>
      </c>
    </row>
    <row r="69" spans="1:2" ht="14.25">
      <c r="A69" s="88"/>
      <c r="B69" s="65" t="e">
        <f>VLOOKUP(A68,TRUSTEDPROCESSDEFINITIONS,3,FALSE)</f>
        <v>#N/A</v>
      </c>
    </row>
    <row r="70" spans="1:2" ht="14.25">
      <c r="A70" s="88"/>
      <c r="B70" s="65"/>
    </row>
    <row r="71" spans="1:2" ht="14.25">
      <c r="A71" s="88"/>
      <c r="B71" s="65"/>
    </row>
    <row r="72" spans="1:2" ht="14.25">
      <c r="A72" s="88" t="s">
        <v>1461</v>
      </c>
      <c r="B72" s="71" t="e">
        <f>VLOOKUP(A72,TRUSTEDPROCESSDEFINITIONS,2,FALSE)</f>
        <v>#N/A</v>
      </c>
    </row>
    <row r="73" spans="1:2" ht="14.25">
      <c r="A73" s="88"/>
      <c r="B73" s="65"/>
    </row>
    <row r="74" spans="1:2" ht="14.25">
      <c r="A74" s="88"/>
      <c r="B74" s="65"/>
    </row>
    <row r="75" spans="1:2" ht="14.25">
      <c r="A75" s="88" t="s">
        <v>1462</v>
      </c>
      <c r="B75" s="71" t="e">
        <f>VLOOKUP(A75,TRUSTEDPROCESSDEFINITIONS,2,FALSE)</f>
        <v>#N/A</v>
      </c>
    </row>
    <row r="76" spans="1:2" ht="14.25">
      <c r="A76" s="88"/>
      <c r="B76" s="65" t="e">
        <f>VLOOKUP(A75,TRUSTEDPROCESSDEFINITIONS,3,FALSE)</f>
        <v>#N/A</v>
      </c>
    </row>
    <row r="77" spans="1:2" ht="14.25">
      <c r="A77" s="88"/>
      <c r="B77" s="65"/>
    </row>
    <row r="78" spans="1:2" ht="14.25">
      <c r="A78" s="88"/>
      <c r="B78" s="65"/>
    </row>
    <row r="79" spans="1:2" ht="14.25">
      <c r="A79" s="88"/>
      <c r="B79" s="65"/>
    </row>
    <row r="80" spans="1:2" ht="14.25">
      <c r="A80" s="88" t="s">
        <v>1469</v>
      </c>
      <c r="B80" s="71" t="e">
        <f>VLOOKUP(A80,TRUSTEDPROCESSDEFINITIONS,2,FALSE)</f>
        <v>#N/A</v>
      </c>
    </row>
    <row r="81" spans="1:2" ht="14.25">
      <c r="A81" s="88"/>
      <c r="B81" s="65" t="e">
        <f>VLOOKUP(A80,TRUSTEDPROCESSDEFINITIONS,3,FALSE)</f>
        <v>#N/A</v>
      </c>
    </row>
    <row r="82" spans="1:2" ht="14.25">
      <c r="A82" s="88"/>
      <c r="B82" s="65"/>
    </row>
    <row r="83" spans="1:2" ht="14.25">
      <c r="A83" s="88"/>
      <c r="B83" s="65"/>
    </row>
    <row r="84" spans="1:2" ht="14.25">
      <c r="A84" s="88" t="s">
        <v>1474</v>
      </c>
      <c r="B84" s="71" t="s">
        <v>1475</v>
      </c>
    </row>
    <row r="85" spans="1:2" ht="14.25">
      <c r="A85" s="88"/>
      <c r="B85" s="65" t="e">
        <f>VLOOKUP(A84,TRUSTEDPROCESSDEFINITIONS,3,FALSE)</f>
        <v>#N/A</v>
      </c>
    </row>
    <row r="86" spans="1:2" ht="14.25">
      <c r="A86" s="88"/>
      <c r="B86" s="65"/>
    </row>
    <row r="87" spans="1:2" ht="14.25">
      <c r="A87" s="88"/>
      <c r="B87" s="65"/>
    </row>
    <row r="88" spans="1:2" ht="14.25">
      <c r="A88" s="88" t="s">
        <v>1476</v>
      </c>
      <c r="B88" s="71" t="e">
        <f>VLOOKUP(A88,TRUSTEDPROCESSDEFINITIONS,2,FALSE)</f>
        <v>#N/A</v>
      </c>
    </row>
    <row r="89" spans="1:2" ht="14.25">
      <c r="A89" s="88"/>
      <c r="B89" s="65" t="e">
        <f>VLOOKUP(A88,TRUSTEDPROCESSDEFINITIONS,3,FALSE)</f>
        <v>#N/A</v>
      </c>
    </row>
    <row r="90" spans="1:2" ht="14.25">
      <c r="A90" s="88"/>
      <c r="B90" s="65"/>
    </row>
    <row r="91" spans="1:2" ht="14.25">
      <c r="A91" s="88"/>
      <c r="B91" s="65"/>
    </row>
    <row r="92" spans="1:2" ht="14.25">
      <c r="A92" s="88" t="s">
        <v>1477</v>
      </c>
      <c r="B92" s="71" t="e">
        <f>VLOOKUP(A92,TRUSTEDPROCESSDEFINITIONS,2,FALSE)</f>
        <v>#N/A</v>
      </c>
    </row>
    <row r="93" spans="1:2" ht="14.25">
      <c r="A93" s="88"/>
      <c r="B93" s="65" t="e">
        <f>VLOOKUP(A92,TRUSTEDPROCESSDEFINITIONS,3,FALSE)</f>
        <v>#N/A</v>
      </c>
    </row>
    <row r="94" spans="1:2" ht="14.25">
      <c r="A94" s="88"/>
      <c r="B94" s="65"/>
    </row>
    <row r="95" spans="1:2" ht="14.25">
      <c r="A95" s="88"/>
      <c r="B95" s="65"/>
    </row>
    <row r="96" spans="1:2" ht="14.25">
      <c r="A96" s="145"/>
      <c r="B96" s="87"/>
    </row>
    <row r="97" spans="1:2" ht="14.25">
      <c r="A97" s="145"/>
      <c r="B97" s="87"/>
    </row>
    <row r="98" spans="1:2" ht="14.25">
      <c r="A98" s="145"/>
      <c r="B98" s="87"/>
    </row>
    <row r="99" spans="1:2" ht="14.25">
      <c r="A99" s="145"/>
      <c r="B99" s="87"/>
    </row>
    <row r="100" spans="1:2" ht="14.25">
      <c r="A100" s="145"/>
      <c r="B100" s="87"/>
    </row>
    <row r="101" spans="1:2" ht="14.25">
      <c r="A101" s="145"/>
      <c r="B101" s="87"/>
    </row>
    <row r="102" spans="1:2" ht="14.25">
      <c r="A102" s="88"/>
      <c r="B102" s="65"/>
    </row>
    <row r="103" spans="1:2" ht="14.25">
      <c r="A103" s="88"/>
      <c r="B103" s="65"/>
    </row>
    <row r="104" spans="1:2" ht="14.25">
      <c r="A104" s="145"/>
      <c r="B104" s="87"/>
    </row>
    <row r="105" spans="1:2" ht="14.25">
      <c r="A105" s="145"/>
      <c r="B105" s="65"/>
    </row>
    <row r="106" spans="1:2" ht="14.25">
      <c r="A106" s="145"/>
      <c r="B106" s="87"/>
    </row>
    <row r="107" spans="1:2" ht="14.25">
      <c r="A107" s="145"/>
      <c r="B107" s="87"/>
    </row>
    <row r="108" spans="1:2" ht="14.25">
      <c r="A108" s="145"/>
      <c r="B108" s="87"/>
    </row>
    <row r="109" spans="1:2" ht="14.25">
      <c r="A109" s="145"/>
      <c r="B109" s="65" t="s">
        <v>1733</v>
      </c>
    </row>
    <row r="110" spans="1:2" ht="14.25">
      <c r="A110" s="145"/>
      <c r="B110" s="87"/>
    </row>
    <row r="111" spans="1:2" ht="14.25">
      <c r="A111" s="145"/>
      <c r="B111" s="87"/>
    </row>
    <row r="112" spans="1:2" ht="14.25">
      <c r="A112" s="145"/>
      <c r="B112" s="87"/>
    </row>
    <row r="113" spans="1:2" ht="14.25">
      <c r="A113" s="145"/>
      <c r="B113" s="87"/>
    </row>
    <row r="114" spans="1:2" ht="14.25">
      <c r="A114" s="145"/>
      <c r="B114" s="87"/>
    </row>
    <row r="115" spans="1:2" ht="14.25">
      <c r="A115" s="145"/>
      <c r="B115" s="87"/>
    </row>
    <row r="116" spans="1:2" ht="14.25">
      <c r="A116" s="145"/>
      <c r="B116" s="87"/>
    </row>
    <row r="117" spans="1:2" ht="14.25">
      <c r="A117" s="145"/>
      <c r="B117" s="87"/>
    </row>
    <row r="118" spans="1:2" ht="14.25">
      <c r="A118" s="145"/>
      <c r="B118" s="87"/>
    </row>
    <row r="119" spans="1:2" ht="14.25">
      <c r="A119" s="145"/>
      <c r="B119" s="87"/>
    </row>
    <row r="120" spans="1:2" ht="14.25">
      <c r="A120" s="145"/>
      <c r="B120" s="87"/>
    </row>
    <row r="121" spans="1:2" ht="14.25">
      <c r="A121" s="145"/>
      <c r="B121" s="87"/>
    </row>
    <row r="122" spans="1:2" ht="14.25">
      <c r="A122" s="145"/>
      <c r="B122" s="87"/>
    </row>
    <row r="123" spans="1:2" ht="14.25">
      <c r="A123" s="145"/>
      <c r="B123" s="87"/>
    </row>
    <row r="124" spans="1:2" ht="14.25">
      <c r="A124" s="145"/>
      <c r="B124" s="87"/>
    </row>
    <row r="125" spans="1:2" ht="14.25">
      <c r="A125" s="145"/>
      <c r="B125" s="87"/>
    </row>
    <row r="126" spans="1:2" ht="14.25">
      <c r="A126" s="145"/>
      <c r="B126" s="87"/>
    </row>
    <row r="127" spans="1:2" ht="14.25">
      <c r="A127" s="145"/>
      <c r="B127" s="87"/>
    </row>
    <row r="128" spans="1:2" ht="14.25">
      <c r="A128" s="145"/>
      <c r="B128" s="87"/>
    </row>
    <row r="129" spans="1:2" ht="14.25">
      <c r="A129" s="145"/>
      <c r="B129" s="87"/>
    </row>
    <row r="130" spans="1:2" ht="14.25">
      <c r="A130" s="145"/>
      <c r="B130" s="87"/>
    </row>
    <row r="131" spans="1:2" ht="14.25">
      <c r="A131" s="145"/>
      <c r="B131" s="87"/>
    </row>
    <row r="132" spans="1:2" ht="14.25">
      <c r="A132" s="145"/>
      <c r="B132" s="87"/>
    </row>
    <row r="133" spans="1:2" ht="14.25">
      <c r="A133" s="145"/>
      <c r="B133" s="87"/>
    </row>
    <row r="134" spans="1:2" ht="14.25">
      <c r="A134" s="145"/>
      <c r="B134" s="87"/>
    </row>
    <row r="135" spans="1:2" ht="14.25">
      <c r="A135" s="145"/>
      <c r="B135" s="87"/>
    </row>
    <row r="136" spans="1:2" ht="14.25">
      <c r="A136" s="145"/>
      <c r="B136" s="87"/>
    </row>
    <row r="137" spans="1:2" ht="14.25">
      <c r="A137" s="145"/>
      <c r="B137" s="87"/>
    </row>
    <row r="138" spans="1:2" ht="14.25">
      <c r="A138" s="145"/>
      <c r="B138" s="87"/>
    </row>
    <row r="139" spans="1:2" ht="14.25">
      <c r="A139" s="145"/>
      <c r="B139" s="87"/>
    </row>
    <row r="140" spans="1:2" ht="14.25">
      <c r="A140" s="145"/>
      <c r="B140" s="87"/>
    </row>
    <row r="141" spans="1:2" ht="14.25">
      <c r="A141" s="145"/>
      <c r="B141" s="87"/>
    </row>
    <row r="142" spans="1:2" ht="14.25">
      <c r="A142" s="145"/>
      <c r="B142" s="87"/>
    </row>
    <row r="143" spans="1:2" ht="14.25">
      <c r="A143" s="145"/>
      <c r="B143" s="87"/>
    </row>
    <row r="144" spans="1:2" ht="14.25">
      <c r="A144" s="145"/>
      <c r="B144" s="87"/>
    </row>
    <row r="145" spans="1:2" ht="14.25">
      <c r="A145" s="145"/>
      <c r="B145" s="87"/>
    </row>
    <row r="146" spans="1:2" ht="14.25">
      <c r="A146" s="145"/>
      <c r="B146" s="87"/>
    </row>
    <row r="147" spans="1:2" ht="14.25">
      <c r="A147" s="145"/>
      <c r="B147" s="87"/>
    </row>
    <row r="148" spans="1:2" ht="14.25">
      <c r="A148" s="145"/>
      <c r="B148" s="87"/>
    </row>
    <row r="149" spans="1:2" ht="14.25">
      <c r="A149" s="145"/>
      <c r="B149" s="87"/>
    </row>
    <row r="150" spans="1:2" ht="14.25">
      <c r="A150" s="145"/>
      <c r="B150" s="87"/>
    </row>
    <row r="151" spans="1:2" ht="14.25">
      <c r="A151" s="145"/>
      <c r="B151" s="87"/>
    </row>
    <row r="152" spans="1:2" ht="14.25">
      <c r="A152" s="145"/>
      <c r="B152" s="87"/>
    </row>
    <row r="153" spans="1:2" ht="14.25">
      <c r="A153" s="145"/>
      <c r="B153" s="87"/>
    </row>
    <row r="154" spans="1:2" ht="14.25">
      <c r="A154" s="145"/>
      <c r="B154" s="87"/>
    </row>
    <row r="155" spans="1:2" ht="14.25">
      <c r="A155" s="145"/>
      <c r="B155" s="87"/>
    </row>
    <row r="156" spans="1:2" ht="14.25">
      <c r="A156" s="145"/>
      <c r="B156" s="87"/>
    </row>
    <row r="157" spans="1:2" ht="14.25">
      <c r="A157" s="145"/>
      <c r="B157" s="87"/>
    </row>
    <row r="158" spans="1:2" ht="14.25">
      <c r="A158" s="145"/>
      <c r="B158" s="87"/>
    </row>
    <row r="159" spans="1:2" ht="14.25">
      <c r="A159" s="145"/>
      <c r="B159" s="87"/>
    </row>
    <row r="160" spans="1:2" ht="14.25">
      <c r="A160" s="145"/>
      <c r="B160" s="87"/>
    </row>
    <row r="161" spans="1:2" ht="14.25">
      <c r="A161" s="145"/>
      <c r="B161" s="87"/>
    </row>
    <row r="162" spans="1:2" ht="14.25">
      <c r="A162" s="145"/>
      <c r="B162" s="87"/>
    </row>
    <row r="163" spans="1:2" ht="14.25">
      <c r="A163" s="145"/>
      <c r="B163" s="87"/>
    </row>
    <row r="164" spans="1:2" ht="14.25">
      <c r="A164" s="145"/>
      <c r="B164" s="87"/>
    </row>
    <row r="165" spans="1:2" ht="14.25">
      <c r="A165" s="145"/>
      <c r="B165" s="87"/>
    </row>
    <row r="166" spans="1:2" ht="14.25">
      <c r="A166" s="145"/>
      <c r="B166" s="87"/>
    </row>
    <row r="167" spans="1:2" ht="14.25">
      <c r="A167" s="145"/>
      <c r="B167" s="87"/>
    </row>
    <row r="168" spans="1:2" ht="14.25">
      <c r="A168" s="145"/>
      <c r="B168" s="87"/>
    </row>
    <row r="169" spans="1:2" ht="14.25">
      <c r="A169" s="145"/>
      <c r="B169" s="87"/>
    </row>
    <row r="170" spans="1:2" ht="14.25">
      <c r="A170" s="145"/>
      <c r="B170" s="87"/>
    </row>
    <row r="171" spans="1:2" ht="14.25">
      <c r="A171" s="145"/>
      <c r="B171" s="87"/>
    </row>
    <row r="172" spans="1:2" ht="14.25">
      <c r="A172" s="145"/>
      <c r="B172" s="87"/>
    </row>
    <row r="173" spans="1:2" ht="14.25">
      <c r="A173" s="145"/>
      <c r="B173" s="87"/>
    </row>
    <row r="174" spans="1:2" ht="14.25">
      <c r="A174" s="145"/>
      <c r="B174" s="87"/>
    </row>
    <row r="175" spans="1:2" ht="14.25">
      <c r="A175" s="145"/>
      <c r="B175" s="87"/>
    </row>
    <row r="176" spans="1:2" ht="14.25">
      <c r="A176" s="145"/>
      <c r="B176" s="87"/>
    </row>
    <row r="177" spans="1:2" ht="14.25">
      <c r="A177" s="145"/>
      <c r="B177" s="87"/>
    </row>
    <row r="178" spans="1:2" ht="14.25">
      <c r="A178" s="145"/>
      <c r="B178" s="87"/>
    </row>
    <row r="179" spans="1:2" ht="14.25">
      <c r="A179" s="145"/>
      <c r="B179" s="87"/>
    </row>
    <row r="180" spans="1:2" ht="14.25">
      <c r="A180" s="145"/>
      <c r="B180" s="87"/>
    </row>
    <row r="181" spans="1:2" ht="14.25">
      <c r="A181" s="145"/>
      <c r="B181" s="87"/>
    </row>
    <row r="182" spans="1:2" ht="14.25">
      <c r="A182" s="145"/>
      <c r="B182" s="87"/>
    </row>
    <row r="183" spans="1:2" ht="14.25">
      <c r="A183" s="145"/>
      <c r="B183" s="87"/>
    </row>
    <row r="184" spans="1:2" ht="14.25">
      <c r="A184" s="145"/>
      <c r="B184" s="87"/>
    </row>
    <row r="185" spans="1:2" ht="14.25">
      <c r="A185" s="145"/>
      <c r="B185" s="87"/>
    </row>
    <row r="186" spans="1:2" ht="14.25">
      <c r="A186" s="145"/>
      <c r="B186" s="87"/>
    </row>
    <row r="187" spans="1:2" ht="14.25">
      <c r="A187" s="145"/>
      <c r="B187" s="87"/>
    </row>
    <row r="188" spans="1:2" ht="14.25">
      <c r="A188" s="145"/>
      <c r="B188" s="87"/>
    </row>
    <row r="189" spans="1:2" ht="14.25">
      <c r="A189" s="145"/>
      <c r="B189" s="87"/>
    </row>
    <row r="190" spans="1:2" ht="14.25">
      <c r="A190" s="145"/>
      <c r="B190" s="87"/>
    </row>
    <row r="191" spans="1:2" ht="14.25">
      <c r="A191" s="145"/>
      <c r="B191" s="87"/>
    </row>
    <row r="192" spans="1:2" ht="14.25">
      <c r="A192" s="145"/>
      <c r="B192" s="87"/>
    </row>
    <row r="193" spans="1:2" ht="14.25">
      <c r="A193" s="145"/>
      <c r="B193" s="87"/>
    </row>
    <row r="194" spans="1:2" ht="14.25">
      <c r="A194" s="145"/>
      <c r="B194" s="87"/>
    </row>
    <row r="195" spans="1:2" ht="14.25">
      <c r="A195" s="145"/>
      <c r="B195" s="87"/>
    </row>
    <row r="196" spans="1:2" ht="14.25">
      <c r="A196" s="145"/>
      <c r="B196" s="87"/>
    </row>
    <row r="197" spans="1:2" ht="14.25">
      <c r="A197" s="145"/>
      <c r="B197" s="87"/>
    </row>
    <row r="198" spans="1:2" ht="14.25">
      <c r="A198" s="145"/>
      <c r="B198" s="87"/>
    </row>
    <row r="199" spans="1:2" ht="14.25">
      <c r="A199" s="145"/>
      <c r="B199" s="87"/>
    </row>
    <row r="200" spans="1:2" ht="14.25">
      <c r="A200" s="145"/>
      <c r="B200" s="87"/>
    </row>
    <row r="201" spans="1:2" ht="14.25">
      <c r="A201" s="145"/>
      <c r="B201" s="87"/>
    </row>
    <row r="202" spans="1:2" ht="14.25">
      <c r="A202" s="145"/>
      <c r="B202" s="87"/>
    </row>
    <row r="203" spans="1:2" ht="14.25">
      <c r="A203" s="145"/>
      <c r="B203" s="87"/>
    </row>
    <row r="204" spans="1:2" ht="14.25">
      <c r="A204" s="145"/>
      <c r="B204" s="87"/>
    </row>
    <row r="205" spans="1:2" ht="14.25">
      <c r="A205" s="145"/>
      <c r="B205" s="87"/>
    </row>
    <row r="206" spans="1:2" ht="14.25">
      <c r="A206" s="145"/>
      <c r="B206" s="87"/>
    </row>
    <row r="207" spans="1:2" ht="14.25">
      <c r="A207" s="145"/>
      <c r="B207" s="87"/>
    </row>
    <row r="208" spans="1:2" ht="14.25">
      <c r="A208" s="145"/>
      <c r="B208" s="87"/>
    </row>
    <row r="209" spans="1:2" ht="14.25">
      <c r="A209" s="145"/>
      <c r="B209" s="87"/>
    </row>
    <row r="210" spans="1:2" ht="14.25">
      <c r="A210" s="145"/>
      <c r="B210" s="87"/>
    </row>
    <row r="211" spans="1:2" ht="14.25">
      <c r="A211" s="145"/>
      <c r="B211" s="87"/>
    </row>
    <row r="212" spans="1:2" ht="14.25">
      <c r="A212" s="145"/>
      <c r="B212" s="87"/>
    </row>
    <row r="213" spans="1:2" ht="14.25">
      <c r="A213" s="145"/>
      <c r="B213" s="87"/>
    </row>
    <row r="214" spans="1:2" ht="14.25">
      <c r="A214" s="145"/>
      <c r="B214" s="87"/>
    </row>
    <row r="215" spans="1:2" ht="14.25">
      <c r="A215" s="145"/>
      <c r="B215" s="87"/>
    </row>
    <row r="216" spans="1:2" ht="14.25">
      <c r="A216" s="145"/>
      <c r="B216" s="87"/>
    </row>
    <row r="217" spans="1:2" ht="14.25">
      <c r="A217" s="145"/>
      <c r="B217" s="87"/>
    </row>
    <row r="218" spans="1:2" ht="14.25">
      <c r="A218" s="145"/>
      <c r="B218" s="87"/>
    </row>
    <row r="219" spans="1:2" ht="14.25">
      <c r="A219" s="145"/>
      <c r="B219" s="87"/>
    </row>
    <row r="220" spans="1:2" ht="14.25">
      <c r="A220" s="145"/>
      <c r="B220" s="87"/>
    </row>
    <row r="221" spans="1:2" ht="14.25">
      <c r="A221" s="145"/>
      <c r="B221" s="87"/>
    </row>
    <row r="222" spans="1:2" ht="14.25">
      <c r="A222" s="145"/>
      <c r="B222" s="87"/>
    </row>
    <row r="223" spans="1:2" ht="14.25">
      <c r="A223" s="145"/>
      <c r="B223" s="87"/>
    </row>
    <row r="224" spans="1:2" ht="14.25">
      <c r="A224" s="145"/>
      <c r="B224" s="87"/>
    </row>
    <row r="225" spans="1:2" ht="14.25">
      <c r="A225" s="145"/>
      <c r="B225" s="87"/>
    </row>
    <row r="226" spans="1:2" ht="14.25">
      <c r="A226" s="145"/>
      <c r="B226" s="87"/>
    </row>
    <row r="227" spans="1:2" ht="14.25">
      <c r="A227" s="145"/>
      <c r="B227" s="87"/>
    </row>
    <row r="228" spans="1:2" ht="14.25">
      <c r="A228" s="145"/>
      <c r="B228" s="87"/>
    </row>
    <row r="229" spans="1:2" ht="14.25">
      <c r="A229" s="145"/>
      <c r="B229" s="87"/>
    </row>
    <row r="230" spans="1:2" ht="14.25">
      <c r="A230" s="145"/>
      <c r="B230" s="87"/>
    </row>
    <row r="231" spans="1:2" ht="14.25">
      <c r="A231" s="145"/>
      <c r="B231" s="87"/>
    </row>
    <row r="232" spans="1:2" ht="14.25">
      <c r="A232" s="145"/>
      <c r="B232" s="87"/>
    </row>
    <row r="233" spans="1:2" ht="14.25">
      <c r="A233" s="145"/>
      <c r="B233" s="87"/>
    </row>
    <row r="234" spans="1:2" ht="14.25">
      <c r="A234" s="145"/>
      <c r="B234" s="87"/>
    </row>
    <row r="235" spans="1:2" ht="14.25">
      <c r="A235" s="145"/>
      <c r="B235" s="87"/>
    </row>
    <row r="236" spans="1:2" ht="14.25">
      <c r="A236" s="145"/>
      <c r="B236" s="87"/>
    </row>
    <row r="237" spans="1:2" ht="14.25">
      <c r="A237" s="145"/>
      <c r="B237" s="87"/>
    </row>
    <row r="238" spans="1:2" ht="14.25">
      <c r="A238" s="145"/>
      <c r="B238" s="87"/>
    </row>
    <row r="239" spans="1:2" ht="14.25">
      <c r="A239" s="145"/>
      <c r="B239" s="87"/>
    </row>
    <row r="240" spans="1:2" ht="14.25">
      <c r="A240" s="145"/>
      <c r="B240" s="87"/>
    </row>
    <row r="241" spans="1:2" ht="14.25">
      <c r="A241" s="145"/>
      <c r="B241" s="87"/>
    </row>
    <row r="242" spans="1:2" ht="14.25">
      <c r="A242" s="145"/>
      <c r="B242" s="87"/>
    </row>
    <row r="243" spans="1:2" ht="14.25">
      <c r="A243" s="145"/>
      <c r="B243" s="87"/>
    </row>
    <row r="244" spans="1:2" ht="14.25">
      <c r="A244" s="145"/>
      <c r="B244" s="87"/>
    </row>
    <row r="245" spans="1:2" ht="14.25">
      <c r="A245" s="145"/>
      <c r="B245" s="87"/>
    </row>
    <row r="246" spans="1:2" ht="14.25">
      <c r="A246" s="145"/>
      <c r="B246" s="87"/>
    </row>
    <row r="247" spans="1:2" ht="14.25">
      <c r="A247" s="145"/>
      <c r="B247" s="87"/>
    </row>
    <row r="248" spans="1:2" ht="14.25">
      <c r="A248" s="145"/>
      <c r="B248" s="87"/>
    </row>
    <row r="249" spans="1:2" ht="14.25">
      <c r="A249" s="145"/>
      <c r="B249" s="87"/>
    </row>
    <row r="250" spans="1:2" ht="14.25">
      <c r="A250" s="145"/>
      <c r="B250" s="87"/>
    </row>
    <row r="251" spans="1:2" ht="14.25">
      <c r="A251" s="145"/>
      <c r="B251" s="87"/>
    </row>
    <row r="252" spans="1:2" ht="14.25">
      <c r="A252" s="145"/>
      <c r="B252" s="87"/>
    </row>
    <row r="253" spans="1:2" ht="14.25">
      <c r="A253" s="145"/>
      <c r="B253" s="87"/>
    </row>
    <row r="254" spans="1:2" ht="14.25">
      <c r="A254" s="145"/>
      <c r="B254" s="87"/>
    </row>
    <row r="255" spans="1:2" ht="14.25">
      <c r="A255" s="145"/>
      <c r="B255" s="87"/>
    </row>
    <row r="256" spans="1:2" ht="14.25">
      <c r="A256" s="145"/>
      <c r="B256" s="87"/>
    </row>
    <row r="257" spans="1:2" ht="14.25">
      <c r="A257" s="145"/>
      <c r="B257" s="87"/>
    </row>
    <row r="258" spans="1:2" ht="14.25">
      <c r="A258" s="145"/>
      <c r="B258" s="87"/>
    </row>
    <row r="259" spans="1:2" ht="14.25">
      <c r="A259" s="145"/>
      <c r="B259" s="87"/>
    </row>
    <row r="260" spans="1:2" ht="14.25">
      <c r="A260" s="145"/>
      <c r="B260" s="87"/>
    </row>
    <row r="261" spans="1:2" ht="14.25">
      <c r="A261" s="145"/>
      <c r="B261" s="87"/>
    </row>
    <row r="262" spans="1:2" ht="14.25">
      <c r="A262" s="145"/>
      <c r="B262" s="87"/>
    </row>
    <row r="263" spans="1:2" ht="14.25">
      <c r="A263" s="145"/>
      <c r="B263" s="87"/>
    </row>
    <row r="264" spans="1:2" ht="14.25">
      <c r="A264" s="145"/>
      <c r="B264" s="87"/>
    </row>
    <row r="265" spans="1:2" ht="14.25">
      <c r="A265" s="145"/>
      <c r="B265" s="87"/>
    </row>
    <row r="266" spans="1:2" ht="14.25">
      <c r="A266" s="145"/>
      <c r="B266" s="87"/>
    </row>
    <row r="267" spans="1:2" ht="14.25">
      <c r="A267" s="145"/>
      <c r="B267" s="87"/>
    </row>
    <row r="268" spans="1:2" ht="14.25">
      <c r="A268" s="145"/>
      <c r="B268" s="87"/>
    </row>
    <row r="269" spans="1:2" ht="14.25">
      <c r="A269" s="145"/>
      <c r="B269" s="87"/>
    </row>
    <row r="270" spans="1:2" ht="14.25">
      <c r="A270" s="145"/>
      <c r="B270" s="87"/>
    </row>
    <row r="271" spans="1:2" ht="14.25">
      <c r="A271" s="145"/>
      <c r="B271" s="87"/>
    </row>
    <row r="272" spans="1:2" ht="14.25">
      <c r="A272" s="145"/>
      <c r="B272" s="87"/>
    </row>
    <row r="273" spans="1:2" ht="14.25">
      <c r="A273" s="145"/>
      <c r="B273" s="87"/>
    </row>
    <row r="274" spans="1:2" ht="14.25">
      <c r="A274" s="145"/>
      <c r="B274" s="87"/>
    </row>
    <row r="275" spans="1:2" ht="14.25">
      <c r="A275" s="145"/>
      <c r="B275" s="87"/>
    </row>
    <row r="276" spans="1:2" ht="14.25">
      <c r="A276" s="145"/>
      <c r="B276" s="87"/>
    </row>
    <row r="277" spans="1:2" ht="14.25">
      <c r="A277" s="145"/>
      <c r="B277" s="87"/>
    </row>
    <row r="278" spans="1:2" ht="14.25">
      <c r="A278" s="145"/>
      <c r="B278" s="87"/>
    </row>
    <row r="279" spans="1:2" ht="14.25">
      <c r="A279" s="145"/>
      <c r="B279" s="87"/>
    </row>
    <row r="280" spans="1:2" ht="14.25">
      <c r="A280" s="145"/>
      <c r="B280" s="87"/>
    </row>
    <row r="281" spans="1:2" ht="14.25">
      <c r="A281" s="145"/>
      <c r="B281" s="87"/>
    </row>
    <row r="282" spans="1:2" ht="14.25">
      <c r="A282" s="145"/>
      <c r="B282" s="87"/>
    </row>
    <row r="283" spans="1:2" ht="14.25">
      <c r="A283" s="145"/>
      <c r="B283" s="87"/>
    </row>
    <row r="284" spans="1:2" ht="14.25">
      <c r="A284" s="145"/>
      <c r="B284" s="87"/>
    </row>
    <row r="285" spans="1:2" ht="14.25">
      <c r="A285" s="145"/>
      <c r="B285" s="87"/>
    </row>
    <row r="286" spans="1:2" ht="14.25">
      <c r="A286" s="145"/>
      <c r="B286" s="87"/>
    </row>
    <row r="287" spans="1:2" ht="14.25">
      <c r="A287" s="145"/>
      <c r="B287" s="87"/>
    </row>
    <row r="288" spans="1:2" ht="14.25">
      <c r="A288" s="145"/>
      <c r="B288" s="87"/>
    </row>
    <row r="289" spans="1:2" ht="14.25">
      <c r="A289" s="145"/>
      <c r="B289" s="87"/>
    </row>
    <row r="290" spans="1:2" ht="14.25">
      <c r="A290" s="145"/>
      <c r="B290" s="87"/>
    </row>
    <row r="291" spans="1:2" ht="14.25">
      <c r="A291" s="145"/>
      <c r="B291" s="87"/>
    </row>
    <row r="292" spans="1:2" ht="14.25">
      <c r="A292" s="145"/>
      <c r="B292" s="87"/>
    </row>
    <row r="293" spans="1:2" ht="14.25">
      <c r="A293" s="145"/>
      <c r="B293" s="87"/>
    </row>
    <row r="294" spans="1:2" ht="14.25">
      <c r="A294" s="145"/>
      <c r="B294" s="87"/>
    </row>
    <row r="295" spans="1:2" ht="14.25">
      <c r="A295" s="145"/>
      <c r="B295" s="87"/>
    </row>
    <row r="296" spans="1:2" ht="14.25">
      <c r="A296" s="145"/>
      <c r="B296" s="87"/>
    </row>
    <row r="297" spans="1:2" ht="14.25">
      <c r="A297" s="145"/>
      <c r="B297" s="87"/>
    </row>
    <row r="298" spans="1:2" ht="14.25">
      <c r="A298" s="145"/>
      <c r="B298" s="87"/>
    </row>
    <row r="299" spans="1:2" ht="14.25">
      <c r="A299" s="145"/>
      <c r="B299" s="87"/>
    </row>
    <row r="300" spans="1:2" ht="14.25">
      <c r="A300" s="145"/>
      <c r="B300" s="87"/>
    </row>
    <row r="301" spans="1:2" ht="14.25">
      <c r="A301" s="145"/>
      <c r="B301" s="87"/>
    </row>
    <row r="302" spans="1:2" ht="14.25">
      <c r="A302" s="145"/>
      <c r="B302" s="87"/>
    </row>
    <row r="303" spans="1:2" ht="14.25">
      <c r="A303" s="145"/>
      <c r="B303" s="87"/>
    </row>
    <row r="304" spans="1:2" ht="14.25">
      <c r="A304" s="145"/>
      <c r="B304" s="87"/>
    </row>
    <row r="305" spans="1:2" ht="14.25">
      <c r="A305" s="145"/>
      <c r="B305" s="87"/>
    </row>
    <row r="306" spans="1:2" ht="14.25">
      <c r="A306" s="145"/>
      <c r="B306" s="87"/>
    </row>
    <row r="307" spans="1:2" ht="14.25">
      <c r="A307" s="145"/>
      <c r="B307" s="87"/>
    </row>
    <row r="308" spans="1:2" ht="14.25">
      <c r="A308" s="145"/>
      <c r="B308" s="87"/>
    </row>
    <row r="309" spans="1:2" ht="14.25">
      <c r="A309" s="145"/>
      <c r="B309" s="87"/>
    </row>
    <row r="310" spans="1:2" ht="14.25">
      <c r="A310" s="145"/>
      <c r="B310" s="87"/>
    </row>
    <row r="311" spans="1:2" ht="14.25">
      <c r="A311" s="145"/>
      <c r="B311" s="87"/>
    </row>
    <row r="312" spans="1:2" ht="14.25">
      <c r="A312" s="145"/>
      <c r="B312" s="87"/>
    </row>
    <row r="313" spans="1:2" ht="14.25">
      <c r="A313" s="145"/>
      <c r="B313" s="87"/>
    </row>
    <row r="314" spans="1:2" ht="14.25">
      <c r="A314" s="145"/>
      <c r="B314" s="87"/>
    </row>
    <row r="315" spans="1:2" ht="14.25">
      <c r="A315" s="145"/>
      <c r="B315" s="87"/>
    </row>
    <row r="316" spans="1:2" ht="14.25">
      <c r="A316" s="145"/>
      <c r="B316" s="87"/>
    </row>
    <row r="317" spans="1:2" ht="14.25">
      <c r="A317" s="145"/>
      <c r="B317" s="87"/>
    </row>
    <row r="318" spans="1:2" ht="14.25">
      <c r="A318" s="145"/>
      <c r="B318" s="87"/>
    </row>
    <row r="319" spans="1:2" ht="14.25">
      <c r="A319" s="145"/>
      <c r="B319" s="87"/>
    </row>
    <row r="320" spans="1:2" ht="14.25">
      <c r="A320" s="145"/>
      <c r="B320" s="87"/>
    </row>
    <row r="321" spans="1:2" ht="14.25">
      <c r="A321" s="145"/>
      <c r="B321" s="87"/>
    </row>
    <row r="322" spans="1:2" ht="14.25">
      <c r="A322" s="145"/>
      <c r="B322" s="87"/>
    </row>
    <row r="323" spans="1:2" ht="14.25">
      <c r="A323" s="145"/>
      <c r="B323" s="87"/>
    </row>
    <row r="324" spans="1:2" ht="14.25">
      <c r="A324" s="145"/>
      <c r="B324" s="87"/>
    </row>
    <row r="325" spans="1:2" ht="14.25">
      <c r="A325" s="145"/>
      <c r="B325" s="87"/>
    </row>
    <row r="326" spans="1:2" ht="14.25">
      <c r="A326" s="145"/>
      <c r="B326" s="87"/>
    </row>
    <row r="327" spans="1:2" ht="14.25">
      <c r="A327" s="145"/>
      <c r="B327" s="87"/>
    </row>
    <row r="328" spans="1:2" ht="14.25">
      <c r="A328" s="145"/>
      <c r="B328" s="87"/>
    </row>
    <row r="329" spans="1:2" ht="14.25">
      <c r="A329" s="145"/>
      <c r="B329" s="87"/>
    </row>
    <row r="330" spans="1:2" ht="14.25">
      <c r="A330" s="145"/>
      <c r="B330" s="87"/>
    </row>
    <row r="331" spans="1:2" ht="14.25">
      <c r="A331" s="145"/>
      <c r="B331" s="87"/>
    </row>
    <row r="332" spans="1:2" ht="14.25">
      <c r="A332" s="145"/>
      <c r="B332" s="87"/>
    </row>
    <row r="333" spans="1:2" ht="14.25">
      <c r="A333" s="145"/>
      <c r="B333" s="87"/>
    </row>
    <row r="334" spans="1:2" ht="14.25">
      <c r="A334" s="145"/>
      <c r="B334" s="87"/>
    </row>
    <row r="335" spans="1:2" ht="14.25">
      <c r="A335" s="145"/>
      <c r="B335" s="87"/>
    </row>
    <row r="336" spans="1:2" ht="14.25">
      <c r="A336" s="145"/>
      <c r="B336" s="87"/>
    </row>
    <row r="337" spans="1:2" ht="14.25">
      <c r="A337" s="145"/>
      <c r="B337" s="87"/>
    </row>
    <row r="338" spans="1:2" ht="14.25">
      <c r="A338" s="145"/>
      <c r="B338" s="87"/>
    </row>
    <row r="339" spans="1:2" ht="14.25">
      <c r="A339" s="145"/>
      <c r="B339" s="87"/>
    </row>
    <row r="340" spans="1:2" ht="14.25">
      <c r="A340" s="145"/>
      <c r="B340" s="87"/>
    </row>
    <row r="341" spans="1:2" ht="14.25">
      <c r="A341" s="145"/>
      <c r="B341" s="87"/>
    </row>
    <row r="342" spans="1:2" ht="14.25">
      <c r="A342" s="145"/>
      <c r="B342" s="87"/>
    </row>
    <row r="343" spans="1:2" ht="14.25">
      <c r="A343" s="145"/>
      <c r="B343" s="87"/>
    </row>
    <row r="344" spans="1:2" ht="14.25">
      <c r="A344" s="145"/>
      <c r="B344" s="87"/>
    </row>
    <row r="345" spans="1:2" ht="14.25">
      <c r="A345" s="145"/>
      <c r="B345" s="87"/>
    </row>
    <row r="346" spans="1:2" ht="14.25">
      <c r="A346" s="145"/>
      <c r="B346" s="87"/>
    </row>
    <row r="347" spans="1:2" ht="14.25">
      <c r="A347" s="145"/>
      <c r="B347" s="87"/>
    </row>
    <row r="348" spans="1:2" ht="14.25">
      <c r="A348" s="145"/>
      <c r="B348" s="87"/>
    </row>
    <row r="349" spans="1:2" ht="14.25">
      <c r="A349" s="145"/>
      <c r="B349" s="87"/>
    </row>
    <row r="350" spans="1:2" ht="14.25">
      <c r="A350" s="145"/>
      <c r="B350" s="87"/>
    </row>
    <row r="351" spans="1:2" ht="14.25">
      <c r="A351" s="145"/>
      <c r="B351" s="87"/>
    </row>
    <row r="352" spans="1:2" ht="14.25">
      <c r="A352" s="145"/>
      <c r="B352" s="87"/>
    </row>
    <row r="353" spans="1:2" ht="14.25">
      <c r="A353" s="145"/>
      <c r="B353" s="87"/>
    </row>
    <row r="354" spans="1:2" ht="14.25">
      <c r="A354" s="145"/>
      <c r="B354" s="87"/>
    </row>
    <row r="355" spans="1:2" ht="14.25">
      <c r="A355" s="145"/>
      <c r="B355" s="87"/>
    </row>
    <row r="356" spans="1:2" ht="14.25">
      <c r="A356" s="145"/>
      <c r="B356" s="87"/>
    </row>
    <row r="357" spans="1:2" ht="14.25">
      <c r="A357" s="145"/>
      <c r="B357" s="87"/>
    </row>
    <row r="358" spans="1:2" ht="14.25">
      <c r="A358" s="145"/>
      <c r="B358" s="87"/>
    </row>
    <row r="359" spans="1:2" ht="14.25">
      <c r="A359" s="145"/>
      <c r="B359" s="87"/>
    </row>
    <row r="360" spans="1:2" ht="14.25">
      <c r="A360" s="145"/>
      <c r="B360" s="87"/>
    </row>
    <row r="361" spans="1:2" ht="14.25">
      <c r="A361" s="145"/>
      <c r="B361" s="87"/>
    </row>
    <row r="362" spans="1:2" ht="14.25">
      <c r="A362" s="145"/>
      <c r="B362" s="87"/>
    </row>
    <row r="363" spans="1:2" ht="14.25">
      <c r="A363" s="145"/>
      <c r="B363" s="87"/>
    </row>
    <row r="364" spans="1:2" ht="14.25">
      <c r="A364" s="145"/>
      <c r="B364" s="87"/>
    </row>
    <row r="365" spans="1:2" ht="14.25">
      <c r="A365" s="145"/>
      <c r="B365" s="87"/>
    </row>
    <row r="366" spans="1:2" ht="14.25">
      <c r="A366" s="145"/>
      <c r="B366" s="87"/>
    </row>
    <row r="367" spans="1:2" ht="14.25">
      <c r="A367" s="145"/>
      <c r="B367" s="87"/>
    </row>
    <row r="368" spans="1:2" ht="14.25">
      <c r="A368" s="145"/>
      <c r="B368" s="87"/>
    </row>
    <row r="369" spans="1:2" ht="14.25">
      <c r="A369" s="145"/>
      <c r="B369" s="87"/>
    </row>
    <row r="370" spans="1:2" ht="14.25">
      <c r="A370" s="145"/>
      <c r="B370" s="87"/>
    </row>
    <row r="371" spans="1:2" ht="14.25">
      <c r="A371" s="145"/>
      <c r="B371" s="87"/>
    </row>
    <row r="372" spans="1:2" ht="14.25">
      <c r="A372" s="145"/>
      <c r="B372" s="87"/>
    </row>
    <row r="373" spans="1:2" ht="14.25">
      <c r="A373" s="145"/>
      <c r="B373" s="87"/>
    </row>
    <row r="374" spans="1:2" ht="14.25">
      <c r="A374" s="145"/>
      <c r="B374" s="87"/>
    </row>
    <row r="375" spans="1:2" ht="14.25">
      <c r="A375" s="145"/>
      <c r="B375" s="87"/>
    </row>
    <row r="376" spans="1:2" ht="14.25">
      <c r="A376" s="145"/>
      <c r="B376" s="87"/>
    </row>
    <row r="377" spans="1:2" ht="14.25">
      <c r="A377" s="145"/>
      <c r="B377" s="87"/>
    </row>
    <row r="378" spans="1:2" ht="14.25">
      <c r="A378" s="145"/>
      <c r="B378" s="87"/>
    </row>
    <row r="379" spans="1:2" ht="14.25">
      <c r="A379" s="145"/>
      <c r="B379" s="87"/>
    </row>
    <row r="380" spans="1:2" ht="14.25">
      <c r="A380" s="145"/>
      <c r="B380" s="87"/>
    </row>
    <row r="381" spans="1:2" ht="14.25">
      <c r="A381" s="145"/>
      <c r="B381" s="87"/>
    </row>
    <row r="382" spans="1:2" ht="14.25">
      <c r="A382" s="145"/>
      <c r="B382" s="87"/>
    </row>
    <row r="383" spans="1:2" ht="14.25">
      <c r="A383" s="145"/>
      <c r="B383" s="87"/>
    </row>
    <row r="384" spans="1:2" ht="14.25">
      <c r="A384" s="145"/>
      <c r="B384" s="87"/>
    </row>
    <row r="385" spans="1:2" ht="14.25">
      <c r="A385" s="145"/>
      <c r="B385" s="87"/>
    </row>
    <row r="386" spans="1:2" ht="14.25">
      <c r="A386" s="145"/>
      <c r="B386" s="87"/>
    </row>
    <row r="387" spans="1:2" ht="14.25">
      <c r="A387" s="145"/>
      <c r="B387" s="87"/>
    </row>
    <row r="388" spans="1:2" ht="14.25">
      <c r="A388" s="145"/>
      <c r="B388" s="87"/>
    </row>
    <row r="389" spans="1:2" ht="14.25">
      <c r="A389" s="145"/>
      <c r="B389" s="87"/>
    </row>
    <row r="390" spans="1:2" ht="14.25">
      <c r="A390" s="145"/>
      <c r="B390" s="87"/>
    </row>
    <row r="391" spans="1:2" ht="14.25">
      <c r="A391" s="145"/>
      <c r="B391" s="87"/>
    </row>
    <row r="392" spans="1:2" ht="14.25">
      <c r="A392" s="145"/>
      <c r="B392" s="87"/>
    </row>
    <row r="393" spans="1:2" ht="14.25">
      <c r="A393" s="145"/>
      <c r="B393" s="87"/>
    </row>
    <row r="394" spans="1:2" ht="14.25">
      <c r="A394" s="145"/>
      <c r="B394" s="87"/>
    </row>
    <row r="395" spans="1:2" ht="14.25">
      <c r="A395" s="145"/>
      <c r="B395" s="87"/>
    </row>
    <row r="396" spans="1:2" ht="14.25">
      <c r="A396" s="145"/>
      <c r="B396" s="87"/>
    </row>
    <row r="397" spans="1:2" ht="14.25">
      <c r="A397" s="145"/>
      <c r="B397" s="87"/>
    </row>
    <row r="398" spans="1:2" ht="14.25">
      <c r="A398" s="145"/>
      <c r="B398" s="87"/>
    </row>
    <row r="399" spans="1:2" ht="14.25">
      <c r="A399" s="145"/>
      <c r="B399" s="87"/>
    </row>
    <row r="400" spans="1:2" ht="14.25">
      <c r="A400" s="145"/>
      <c r="B400" s="87"/>
    </row>
    <row r="401" spans="1:2" ht="14.25">
      <c r="A401" s="145"/>
      <c r="B401" s="87"/>
    </row>
    <row r="402" spans="1:2" ht="14.25">
      <c r="A402" s="145"/>
      <c r="B402" s="87"/>
    </row>
    <row r="403" spans="1:2" ht="14.25">
      <c r="A403" s="145"/>
      <c r="B403" s="87"/>
    </row>
    <row r="404" spans="1:2" ht="14.25">
      <c r="A404" s="145"/>
      <c r="B404" s="87"/>
    </row>
    <row r="405" spans="1:2" ht="14.25">
      <c r="A405" s="145"/>
      <c r="B405" s="87"/>
    </row>
    <row r="406" spans="1:2" ht="14.25">
      <c r="A406" s="145"/>
      <c r="B406" s="87"/>
    </row>
    <row r="407" spans="1:2" ht="14.25">
      <c r="A407" s="145"/>
      <c r="B407" s="87"/>
    </row>
    <row r="408" spans="1:2" ht="14.25">
      <c r="A408" s="145"/>
      <c r="B408" s="87"/>
    </row>
    <row r="409" spans="1:2" ht="14.25">
      <c r="A409" s="145"/>
      <c r="B409" s="87"/>
    </row>
    <row r="410" spans="1:2" ht="14.25">
      <c r="A410" s="145"/>
      <c r="B410" s="87"/>
    </row>
    <row r="411" spans="1:2" ht="14.25">
      <c r="A411" s="145"/>
      <c r="B411" s="87"/>
    </row>
    <row r="412" spans="1:2" ht="14.25">
      <c r="A412" s="145"/>
      <c r="B412" s="87"/>
    </row>
    <row r="413" spans="1:2" ht="14.25">
      <c r="A413" s="145"/>
      <c r="B413" s="87"/>
    </row>
    <row r="414" spans="1:2" ht="14.25">
      <c r="A414" s="145"/>
      <c r="B414" s="87"/>
    </row>
    <row r="415" spans="1:2" ht="14.25">
      <c r="A415" s="145"/>
      <c r="B415" s="87"/>
    </row>
    <row r="416" spans="1:2" ht="14.25">
      <c r="A416" s="145"/>
      <c r="B416" s="87"/>
    </row>
    <row r="417" spans="1:2" ht="14.25">
      <c r="A417" s="145"/>
      <c r="B417" s="87"/>
    </row>
    <row r="418" spans="1:2" ht="14.25">
      <c r="A418" s="145"/>
      <c r="B418" s="87"/>
    </row>
    <row r="419" spans="1:2" ht="14.25">
      <c r="A419" s="145"/>
      <c r="B419" s="87"/>
    </row>
    <row r="420" spans="1:2" ht="14.25">
      <c r="A420" s="145"/>
      <c r="B420" s="87"/>
    </row>
    <row r="421" spans="1:2" ht="14.25">
      <c r="A421" s="145"/>
      <c r="B421" s="87"/>
    </row>
    <row r="422" spans="1:2" ht="14.25">
      <c r="A422" s="145"/>
      <c r="B422" s="87"/>
    </row>
    <row r="423" spans="1:2" ht="14.25">
      <c r="A423" s="145"/>
      <c r="B423" s="87"/>
    </row>
    <row r="424" spans="1:2" ht="14.25">
      <c r="A424" s="145"/>
      <c r="B424" s="87"/>
    </row>
    <row r="425" spans="1:2" ht="14.25">
      <c r="A425" s="145"/>
      <c r="B425" s="87"/>
    </row>
    <row r="426" spans="1:2" ht="14.25">
      <c r="A426" s="145"/>
      <c r="B426" s="87"/>
    </row>
    <row r="427" spans="1:2" ht="14.25">
      <c r="A427" s="145"/>
      <c r="B427" s="87"/>
    </row>
    <row r="428" spans="1:2" ht="14.25">
      <c r="A428" s="145"/>
      <c r="B428" s="87"/>
    </row>
    <row r="429" spans="1:2" ht="14.25">
      <c r="A429" s="145"/>
      <c r="B429" s="87"/>
    </row>
    <row r="430" spans="1:2" ht="14.25">
      <c r="A430" s="145"/>
      <c r="B430" s="87"/>
    </row>
    <row r="431" spans="1:2" ht="14.25">
      <c r="A431" s="145"/>
      <c r="B431" s="87"/>
    </row>
    <row r="432" spans="1:2" ht="14.25">
      <c r="A432" s="145"/>
      <c r="B432" s="87"/>
    </row>
    <row r="433" spans="1:2" ht="14.25">
      <c r="A433" s="145"/>
      <c r="B433" s="87"/>
    </row>
    <row r="434" spans="1:2" ht="14.25">
      <c r="A434" s="145"/>
      <c r="B434" s="87"/>
    </row>
    <row r="435" spans="1:2" ht="14.25">
      <c r="A435" s="145"/>
      <c r="B435" s="87"/>
    </row>
    <row r="436" spans="1:2" ht="14.25">
      <c r="A436" s="145"/>
      <c r="B436" s="87"/>
    </row>
    <row r="437" spans="1:2" ht="14.25">
      <c r="A437" s="145"/>
      <c r="B437" s="87"/>
    </row>
    <row r="438" spans="1:2" ht="14.25">
      <c r="A438" s="145"/>
      <c r="B438" s="87"/>
    </row>
    <row r="439" spans="1:2" ht="14.25">
      <c r="A439" s="145"/>
      <c r="B439" s="87"/>
    </row>
    <row r="440" spans="1:2" ht="14.25">
      <c r="A440" s="145"/>
      <c r="B440" s="87"/>
    </row>
    <row r="441" spans="1:2" ht="14.25">
      <c r="A441" s="145"/>
      <c r="B441" s="87"/>
    </row>
    <row r="442" spans="1:2" ht="14.25">
      <c r="A442" s="145"/>
      <c r="B442" s="87"/>
    </row>
    <row r="443" spans="1:2" ht="14.25">
      <c r="A443" s="145"/>
      <c r="B443" s="87"/>
    </row>
    <row r="444" spans="1:2" ht="14.25">
      <c r="A444" s="145"/>
      <c r="B444" s="87"/>
    </row>
    <row r="445" spans="1:2" ht="14.25">
      <c r="A445" s="145"/>
      <c r="B445" s="87"/>
    </row>
    <row r="446" spans="1:2" ht="14.25">
      <c r="A446" s="145"/>
      <c r="B446" s="87"/>
    </row>
    <row r="447" spans="1:2" ht="14.25">
      <c r="A447" s="145"/>
      <c r="B447" s="87"/>
    </row>
    <row r="448" spans="1:2" ht="14.25">
      <c r="A448" s="145"/>
      <c r="B448" s="87"/>
    </row>
    <row r="449" spans="1:2" ht="14.25">
      <c r="A449" s="145"/>
      <c r="B449" s="87"/>
    </row>
    <row r="450" spans="1:2" ht="14.25">
      <c r="A450" s="145"/>
      <c r="B450" s="87"/>
    </row>
    <row r="451" spans="1:2" ht="14.25">
      <c r="A451" s="145"/>
      <c r="B451" s="87"/>
    </row>
    <row r="452" spans="1:2" ht="14.25">
      <c r="A452" s="145"/>
      <c r="B452" s="87"/>
    </row>
    <row r="453" spans="1:2" ht="14.25">
      <c r="A453" s="145"/>
      <c r="B453" s="87"/>
    </row>
    <row r="454" spans="1:2" ht="14.25">
      <c r="A454" s="145"/>
      <c r="B454" s="87"/>
    </row>
    <row r="455" spans="1:2" ht="14.25">
      <c r="A455" s="145"/>
      <c r="B455" s="87"/>
    </row>
    <row r="456" spans="1:2" ht="14.25">
      <c r="A456" s="145"/>
      <c r="B456" s="87"/>
    </row>
    <row r="457" spans="1:2" ht="14.25">
      <c r="A457" s="145"/>
      <c r="B457" s="87"/>
    </row>
    <row r="458" spans="1:2" ht="14.25">
      <c r="A458" s="145"/>
      <c r="B458" s="87"/>
    </row>
    <row r="459" spans="1:2" ht="14.25">
      <c r="A459" s="145"/>
      <c r="B459" s="87"/>
    </row>
    <row r="460" spans="1:2" ht="14.25">
      <c r="A460" s="145"/>
      <c r="B460" s="87"/>
    </row>
    <row r="461" spans="1:2" ht="14.25">
      <c r="A461" s="145"/>
      <c r="B461" s="87"/>
    </row>
    <row r="462" spans="1:2" ht="14.25">
      <c r="A462" s="145"/>
      <c r="B462" s="87"/>
    </row>
    <row r="463" spans="1:2" ht="14.25">
      <c r="A463" s="145"/>
      <c r="B463" s="87"/>
    </row>
    <row r="464" spans="1:2" ht="14.25">
      <c r="A464" s="145"/>
      <c r="B464" s="87"/>
    </row>
    <row r="465" spans="1:2" ht="14.25">
      <c r="A465" s="145"/>
      <c r="B465" s="87"/>
    </row>
    <row r="466" spans="1:2" ht="14.25">
      <c r="A466" s="145"/>
      <c r="B466" s="87"/>
    </row>
    <row r="467" spans="1:2" ht="14.25">
      <c r="A467" s="145"/>
      <c r="B467" s="87"/>
    </row>
    <row r="468" spans="1:2" ht="14.25">
      <c r="A468" s="145"/>
      <c r="B468" s="87"/>
    </row>
    <row r="469" spans="1:2" ht="14.25">
      <c r="A469" s="145"/>
      <c r="B469" s="87"/>
    </row>
    <row r="470" spans="1:2" ht="14.25">
      <c r="A470" s="145"/>
      <c r="B470" s="87"/>
    </row>
    <row r="471" spans="1:2" ht="14.25">
      <c r="A471" s="145"/>
      <c r="B471" s="87"/>
    </row>
    <row r="472" spans="1:2" ht="14.25">
      <c r="A472" s="145"/>
      <c r="B472" s="87"/>
    </row>
    <row r="473" spans="1:2" ht="14.25">
      <c r="A473" s="145"/>
      <c r="B473" s="87"/>
    </row>
    <row r="474" spans="1:2" ht="14.25">
      <c r="A474" s="145"/>
      <c r="B474" s="87"/>
    </row>
    <row r="475" spans="1:2" ht="14.25">
      <c r="A475" s="145"/>
      <c r="B475" s="87"/>
    </row>
    <row r="476" spans="1:2" ht="14.25">
      <c r="A476" s="145"/>
      <c r="B476" s="87"/>
    </row>
    <row r="477" spans="1:2" ht="14.25">
      <c r="A477" s="145"/>
      <c r="B477" s="87"/>
    </row>
    <row r="478" spans="1:2" ht="14.25">
      <c r="A478" s="145"/>
      <c r="B478" s="87"/>
    </row>
    <row r="479" spans="1:2" ht="14.25">
      <c r="A479" s="145"/>
      <c r="B479" s="87"/>
    </row>
    <row r="480" spans="1:2" ht="14.25">
      <c r="A480" s="145"/>
      <c r="B480" s="87"/>
    </row>
    <row r="481" spans="1:2" ht="14.25">
      <c r="A481" s="145"/>
      <c r="B481" s="87"/>
    </row>
    <row r="482" spans="1:2" ht="14.25">
      <c r="A482" s="145"/>
      <c r="B482" s="87"/>
    </row>
    <row r="483" spans="1:2" ht="14.25">
      <c r="A483" s="145"/>
      <c r="B483" s="87"/>
    </row>
    <row r="484" spans="1:2" ht="14.25">
      <c r="A484" s="145"/>
      <c r="B484" s="87"/>
    </row>
    <row r="485" spans="1:2" ht="14.25">
      <c r="A485" s="145"/>
      <c r="B485" s="87"/>
    </row>
    <row r="486" spans="1:2" ht="14.25">
      <c r="A486" s="145"/>
      <c r="B486" s="87"/>
    </row>
    <row r="487" spans="1:2" ht="14.25">
      <c r="A487" s="145"/>
      <c r="B487" s="87"/>
    </row>
    <row r="488" spans="1:2" ht="14.25">
      <c r="A488" s="145"/>
      <c r="B488" s="87"/>
    </row>
    <row r="489" spans="1:2" ht="14.25">
      <c r="A489" s="145"/>
      <c r="B489" s="87"/>
    </row>
    <row r="490" spans="1:2" ht="14.25">
      <c r="A490" s="145"/>
      <c r="B490" s="87"/>
    </row>
    <row r="491" spans="1:2" ht="14.25">
      <c r="A491" s="145"/>
      <c r="B491" s="87"/>
    </row>
    <row r="492" spans="1:2" ht="14.25">
      <c r="A492" s="145"/>
      <c r="B492" s="87"/>
    </row>
    <row r="493" spans="1:2" ht="14.25">
      <c r="A493" s="145"/>
      <c r="B493" s="87"/>
    </row>
    <row r="494" spans="1:2" ht="14.25">
      <c r="A494" s="145"/>
      <c r="B494" s="87"/>
    </row>
    <row r="495" spans="1:2" ht="14.25">
      <c r="A495" s="145"/>
      <c r="B495" s="87"/>
    </row>
    <row r="496" spans="1:2" ht="14.25">
      <c r="A496" s="145"/>
      <c r="B496" s="87"/>
    </row>
    <row r="497" spans="1:2" ht="14.25">
      <c r="A497" s="145"/>
      <c r="B497" s="87"/>
    </row>
    <row r="498" spans="1:2" ht="14.25">
      <c r="A498" s="145"/>
      <c r="B498" s="87"/>
    </row>
    <row r="499" spans="1:2" ht="14.25">
      <c r="A499" s="145"/>
      <c r="B499" s="87"/>
    </row>
    <row r="500" spans="1:2" ht="14.25">
      <c r="A500" s="145"/>
      <c r="B500" s="87"/>
    </row>
    <row r="501" spans="1:2" ht="14.25">
      <c r="A501" s="145"/>
      <c r="B501" s="87"/>
    </row>
    <row r="502" spans="1:2" ht="14.25">
      <c r="A502" s="145"/>
      <c r="B502" s="87"/>
    </row>
    <row r="503" spans="1:2" ht="14.25">
      <c r="A503" s="145"/>
      <c r="B503" s="87"/>
    </row>
    <row r="504" spans="1:2" ht="14.25">
      <c r="A504" s="145"/>
      <c r="B504" s="87"/>
    </row>
    <row r="505" spans="1:2" ht="14.25">
      <c r="A505" s="145"/>
      <c r="B505" s="87"/>
    </row>
    <row r="506" spans="1:2" ht="14.25">
      <c r="A506" s="145"/>
      <c r="B506" s="87"/>
    </row>
    <row r="507" spans="1:2" ht="14.25">
      <c r="A507" s="145"/>
      <c r="B507" s="87"/>
    </row>
    <row r="508" spans="1:2" ht="14.25">
      <c r="A508" s="145"/>
      <c r="B508" s="87"/>
    </row>
    <row r="509" spans="1:2" ht="14.25">
      <c r="A509" s="145"/>
      <c r="B509" s="87"/>
    </row>
    <row r="510" spans="1:2" ht="14.25">
      <c r="A510" s="145"/>
      <c r="B510" s="87"/>
    </row>
    <row r="511" spans="1:2" ht="14.25">
      <c r="A511" s="145"/>
      <c r="B511" s="87"/>
    </row>
    <row r="512" spans="1:2" ht="14.25">
      <c r="A512" s="145"/>
      <c r="B512" s="87"/>
    </row>
    <row r="513" spans="1:2" ht="14.25">
      <c r="A513" s="145"/>
      <c r="B513" s="87"/>
    </row>
    <row r="514" spans="1:2" ht="14.25">
      <c r="A514" s="145"/>
      <c r="B514" s="87"/>
    </row>
    <row r="515" spans="1:2" ht="14.25">
      <c r="A515" s="145"/>
      <c r="B515" s="87"/>
    </row>
    <row r="516" spans="1:2" ht="14.25">
      <c r="A516" s="145"/>
      <c r="B516" s="87"/>
    </row>
    <row r="517" spans="1:2" ht="14.25">
      <c r="A517" s="145"/>
      <c r="B517" s="87"/>
    </row>
    <row r="518" spans="1:2" ht="14.25">
      <c r="A518" s="145"/>
      <c r="B518" s="87"/>
    </row>
    <row r="519" spans="1:2" ht="14.25">
      <c r="A519" s="145"/>
      <c r="B519" s="87"/>
    </row>
    <row r="520" spans="1:2" ht="14.25">
      <c r="A520" s="145"/>
      <c r="B520" s="87"/>
    </row>
    <row r="521" spans="1:2" ht="14.25">
      <c r="A521" s="145"/>
      <c r="B521" s="87"/>
    </row>
    <row r="522" spans="1:2" ht="14.25">
      <c r="A522" s="145"/>
      <c r="B522" s="87"/>
    </row>
    <row r="523" spans="1:2" ht="14.25">
      <c r="A523" s="145"/>
      <c r="B523" s="87"/>
    </row>
    <row r="524" spans="1:2" ht="14.25">
      <c r="A524" s="145"/>
      <c r="B524" s="87"/>
    </row>
    <row r="525" spans="1:2" ht="14.25">
      <c r="A525" s="145"/>
      <c r="B525" s="87"/>
    </row>
    <row r="526" spans="1:2" ht="14.25">
      <c r="A526" s="145"/>
      <c r="B526" s="87"/>
    </row>
    <row r="527" spans="1:2" ht="14.25">
      <c r="A527" s="145"/>
      <c r="B527" s="87"/>
    </row>
    <row r="528" spans="1:2" ht="14.25">
      <c r="A528" s="145"/>
      <c r="B528" s="87"/>
    </row>
    <row r="529" spans="1:2" ht="14.25">
      <c r="A529" s="145"/>
      <c r="B529" s="87"/>
    </row>
    <row r="530" spans="1:2" ht="14.25">
      <c r="A530" s="145"/>
      <c r="B530" s="87"/>
    </row>
    <row r="531" spans="1:2" ht="14.25">
      <c r="A531" s="145"/>
      <c r="B531" s="87"/>
    </row>
    <row r="532" spans="1:2" ht="14.25">
      <c r="A532" s="145"/>
      <c r="B532" s="87"/>
    </row>
    <row r="533" spans="1:2" ht="14.25">
      <c r="A533" s="145"/>
      <c r="B533" s="87"/>
    </row>
    <row r="534" spans="1:2" ht="14.25">
      <c r="A534" s="145"/>
      <c r="B534" s="87"/>
    </row>
    <row r="535" spans="1:2" ht="14.25">
      <c r="A535" s="145"/>
      <c r="B535" s="87"/>
    </row>
    <row r="536" spans="1:2" ht="14.25">
      <c r="A536" s="145"/>
      <c r="B536" s="87"/>
    </row>
    <row r="537" spans="1:2" ht="14.25">
      <c r="A537" s="145"/>
      <c r="B537" s="87"/>
    </row>
    <row r="538" spans="1:2" ht="14.25">
      <c r="A538" s="145"/>
      <c r="B538" s="87"/>
    </row>
    <row r="539" spans="1:2" ht="14.25">
      <c r="A539" s="145"/>
      <c r="B539" s="87"/>
    </row>
    <row r="540" spans="1:2" ht="14.25">
      <c r="A540" s="145"/>
      <c r="B540" s="87"/>
    </row>
    <row r="541" spans="1:2" ht="14.25">
      <c r="A541" s="145"/>
      <c r="B541" s="87"/>
    </row>
    <row r="542" spans="1:2" ht="14.25">
      <c r="A542" s="145"/>
      <c r="B542" s="87"/>
    </row>
    <row r="543" spans="1:2" ht="14.25">
      <c r="A543" s="145"/>
      <c r="B543" s="87"/>
    </row>
    <row r="544" spans="1:2" ht="14.25">
      <c r="A544" s="145"/>
      <c r="B544" s="87"/>
    </row>
    <row r="545" spans="1:2" ht="14.25">
      <c r="A545" s="145"/>
      <c r="B545" s="87"/>
    </row>
    <row r="546" spans="1:2" ht="14.25">
      <c r="A546" s="145"/>
      <c r="B546" s="87"/>
    </row>
    <row r="547" spans="1:2" ht="14.25">
      <c r="A547" s="145"/>
      <c r="B547" s="87"/>
    </row>
    <row r="548" spans="1:2" ht="14.25">
      <c r="A548" s="145"/>
      <c r="B548" s="87"/>
    </row>
    <row r="549" spans="1:2" ht="14.25">
      <c r="A549" s="145"/>
      <c r="B549" s="87"/>
    </row>
    <row r="550" spans="1:2" ht="14.25">
      <c r="A550" s="145"/>
      <c r="B550" s="87"/>
    </row>
    <row r="551" spans="1:2" ht="14.25">
      <c r="A551" s="145"/>
      <c r="B551" s="87"/>
    </row>
    <row r="552" spans="1:2" ht="14.25">
      <c r="A552" s="145"/>
      <c r="B552" s="87"/>
    </row>
    <row r="553" spans="1:2" ht="14.25">
      <c r="A553" s="145"/>
      <c r="B553" s="87"/>
    </row>
    <row r="554" spans="1:2" ht="14.25">
      <c r="A554" s="145"/>
      <c r="B554" s="87"/>
    </row>
    <row r="555" spans="1:2" ht="14.25">
      <c r="A555" s="145"/>
      <c r="B555" s="87"/>
    </row>
    <row r="556" spans="1:2" ht="14.25">
      <c r="A556" s="145"/>
      <c r="B556" s="87"/>
    </row>
    <row r="557" spans="1:2" ht="14.25">
      <c r="A557" s="145"/>
      <c r="B557" s="87"/>
    </row>
    <row r="558" spans="1:2" ht="14.25">
      <c r="A558" s="145"/>
      <c r="B558" s="87"/>
    </row>
    <row r="559" spans="1:2" ht="14.25">
      <c r="A559" s="145"/>
      <c r="B559" s="87"/>
    </row>
    <row r="560" spans="1:2" ht="14.25">
      <c r="A560" s="145"/>
      <c r="B560" s="87"/>
    </row>
    <row r="561" spans="1:2" ht="14.25">
      <c r="A561" s="145"/>
      <c r="B561" s="87"/>
    </row>
    <row r="562" spans="1:2" ht="14.25">
      <c r="A562" s="145"/>
      <c r="B562" s="87"/>
    </row>
    <row r="563" spans="1:2" ht="14.25">
      <c r="A563" s="145"/>
      <c r="B563" s="87"/>
    </row>
    <row r="564" spans="1:2" ht="14.25">
      <c r="A564" s="145"/>
      <c r="B564" s="87"/>
    </row>
    <row r="565" spans="1:2" ht="14.25">
      <c r="A565" s="145"/>
      <c r="B565" s="87"/>
    </row>
    <row r="566" spans="1:2" ht="14.25">
      <c r="A566" s="145"/>
      <c r="B566" s="87"/>
    </row>
    <row r="567" spans="1:2" ht="14.25">
      <c r="A567" s="145"/>
      <c r="B567" s="87"/>
    </row>
    <row r="568" spans="1:2" ht="14.25">
      <c r="A568" s="145"/>
      <c r="B568" s="87"/>
    </row>
    <row r="569" spans="1:2" ht="14.25">
      <c r="A569" s="145"/>
      <c r="B569" s="87"/>
    </row>
    <row r="570" spans="1:2" ht="14.25">
      <c r="A570" s="145"/>
      <c r="B570" s="87"/>
    </row>
    <row r="571" spans="1:2" ht="14.25">
      <c r="A571" s="145"/>
      <c r="B571" s="87"/>
    </row>
    <row r="572" spans="1:2" ht="14.25">
      <c r="A572" s="145"/>
      <c r="B572" s="87"/>
    </row>
    <row r="573" spans="1:2" ht="14.25">
      <c r="A573" s="145"/>
      <c r="B573" s="87"/>
    </row>
    <row r="574" spans="1:2" ht="14.25">
      <c r="A574" s="145"/>
      <c r="B574" s="87"/>
    </row>
    <row r="575" spans="1:2" ht="14.25">
      <c r="A575" s="145"/>
      <c r="B575" s="87"/>
    </row>
    <row r="576" spans="1:2" ht="14.25">
      <c r="A576" s="145"/>
      <c r="B576" s="87"/>
    </row>
    <row r="577" spans="1:2" ht="14.25">
      <c r="A577" s="145"/>
      <c r="B577" s="87"/>
    </row>
    <row r="578" spans="1:2" ht="14.25">
      <c r="A578" s="145"/>
      <c r="B578" s="87"/>
    </row>
    <row r="579" spans="1:2" ht="14.25">
      <c r="A579" s="145"/>
      <c r="B579" s="87"/>
    </row>
    <row r="580" spans="1:2" ht="14.25">
      <c r="A580" s="145"/>
      <c r="B580" s="87"/>
    </row>
    <row r="581" spans="1:2" ht="14.25">
      <c r="A581" s="145"/>
      <c r="B581" s="87"/>
    </row>
    <row r="582" spans="1:2" ht="14.25">
      <c r="A582" s="145"/>
      <c r="B582" s="87"/>
    </row>
    <row r="583" spans="1:2" ht="14.25">
      <c r="A583" s="145"/>
      <c r="B583" s="87"/>
    </row>
    <row r="584" spans="1:2" ht="14.25">
      <c r="A584" s="145"/>
      <c r="B584" s="87"/>
    </row>
    <row r="585" spans="1:2" ht="14.25">
      <c r="A585" s="145"/>
      <c r="B585" s="87"/>
    </row>
    <row r="586" spans="1:2" ht="14.25">
      <c r="A586" s="145"/>
      <c r="B586" s="87"/>
    </row>
    <row r="587" spans="1:2" ht="14.25">
      <c r="A587" s="145"/>
      <c r="B587" s="87"/>
    </row>
    <row r="588" spans="1:2" ht="14.25">
      <c r="A588" s="145"/>
      <c r="B588" s="87"/>
    </row>
    <row r="589" spans="1:2" ht="14.25">
      <c r="A589" s="145"/>
      <c r="B589" s="87"/>
    </row>
    <row r="590" spans="1:2" ht="14.25">
      <c r="A590" s="145"/>
      <c r="B590" s="87"/>
    </row>
    <row r="591" spans="1:2" ht="14.25">
      <c r="A591" s="145"/>
      <c r="B591" s="87"/>
    </row>
    <row r="592" spans="1:2" ht="14.25">
      <c r="A592" s="145"/>
      <c r="B592" s="87"/>
    </row>
    <row r="593" spans="1:2" ht="14.25">
      <c r="A593" s="145"/>
      <c r="B593" s="87"/>
    </row>
    <row r="594" spans="1:2" ht="14.25">
      <c r="A594" s="145"/>
      <c r="B594" s="87"/>
    </row>
    <row r="595" spans="1:2" ht="14.25">
      <c r="A595" s="145"/>
      <c r="B595" s="87"/>
    </row>
    <row r="596" spans="1:2" ht="14.25">
      <c r="A596" s="145"/>
      <c r="B596" s="87"/>
    </row>
    <row r="597" spans="1:2" ht="14.25">
      <c r="A597" s="145"/>
      <c r="B597" s="87"/>
    </row>
    <row r="598" spans="1:2" ht="14.25">
      <c r="A598" s="145"/>
      <c r="B598" s="87"/>
    </row>
    <row r="599" spans="1:2" ht="14.25">
      <c r="A599" s="145"/>
      <c r="B599" s="87"/>
    </row>
    <row r="600" spans="1:2" ht="14.25">
      <c r="A600" s="145"/>
      <c r="B600" s="87"/>
    </row>
    <row r="601" spans="1:2" ht="14.25">
      <c r="A601" s="145"/>
      <c r="B601" s="87"/>
    </row>
    <row r="602" spans="1:2" ht="14.25">
      <c r="A602" s="145"/>
      <c r="B602" s="87"/>
    </row>
    <row r="603" spans="1:2" ht="14.25">
      <c r="A603" s="145"/>
      <c r="B603" s="87"/>
    </row>
    <row r="604" spans="1:2" ht="14.25">
      <c r="A604" s="145"/>
      <c r="B604" s="87"/>
    </row>
    <row r="605" spans="1:2" ht="14.25">
      <c r="A605" s="145"/>
      <c r="B605" s="87"/>
    </row>
    <row r="606" spans="1:2" ht="14.25">
      <c r="A606" s="145"/>
      <c r="B606" s="87"/>
    </row>
    <row r="607" spans="1:2" ht="14.25">
      <c r="A607" s="145"/>
      <c r="B607" s="87"/>
    </row>
    <row r="608" spans="1:2" ht="14.25">
      <c r="A608" s="145"/>
      <c r="B608" s="87"/>
    </row>
    <row r="609" spans="1:2" ht="14.25">
      <c r="A609" s="145"/>
      <c r="B609" s="87"/>
    </row>
    <row r="610" spans="1:2" ht="14.25">
      <c r="A610" s="145"/>
      <c r="B610" s="87"/>
    </row>
    <row r="611" spans="1:2" ht="14.25">
      <c r="A611" s="145"/>
      <c r="B611" s="87"/>
    </row>
    <row r="612" spans="1:2" ht="14.25">
      <c r="A612" s="145"/>
      <c r="B612" s="87"/>
    </row>
    <row r="613" spans="1:2" ht="14.25">
      <c r="A613" s="145"/>
      <c r="B613" s="87"/>
    </row>
    <row r="614" spans="1:2" ht="14.25">
      <c r="A614" s="145"/>
      <c r="B614" s="87"/>
    </row>
    <row r="615" spans="1:2" ht="14.25">
      <c r="A615" s="145"/>
      <c r="B615" s="87"/>
    </row>
    <row r="616" spans="1:2" ht="14.25">
      <c r="A616" s="145"/>
      <c r="B616" s="87"/>
    </row>
    <row r="617" spans="1:2" ht="14.25">
      <c r="A617" s="145"/>
      <c r="B617" s="87"/>
    </row>
    <row r="618" spans="1:2" ht="14.25">
      <c r="A618" s="145"/>
      <c r="B618" s="87"/>
    </row>
    <row r="619" spans="1:2" ht="14.25">
      <c r="A619" s="145"/>
      <c r="B619" s="87"/>
    </row>
    <row r="620" spans="1:2" ht="14.25">
      <c r="A620" s="145"/>
      <c r="B620" s="87"/>
    </row>
    <row r="621" spans="1:2" ht="14.25">
      <c r="A621" s="145"/>
      <c r="B621" s="87"/>
    </row>
    <row r="622" spans="1:2" ht="14.25">
      <c r="A622" s="145"/>
      <c r="B622" s="87"/>
    </row>
    <row r="623" spans="1:2" ht="14.25">
      <c r="A623" s="145"/>
      <c r="B623" s="87"/>
    </row>
    <row r="624" spans="1:2" ht="14.25">
      <c r="A624" s="145"/>
      <c r="B624" s="87"/>
    </row>
    <row r="625" spans="1:2" ht="14.25">
      <c r="A625" s="145"/>
      <c r="B625" s="87"/>
    </row>
    <row r="626" spans="1:2" ht="14.25">
      <c r="A626" s="145"/>
      <c r="B626" s="87"/>
    </row>
    <row r="627" spans="1:2" ht="14.25">
      <c r="A627" s="145"/>
      <c r="B627" s="87"/>
    </row>
    <row r="628" spans="1:2" ht="14.25">
      <c r="A628" s="145"/>
      <c r="B628" s="87"/>
    </row>
    <row r="629" spans="1:2" ht="14.25">
      <c r="A629" s="145"/>
      <c r="B629" s="87"/>
    </row>
    <row r="630" spans="1:2" ht="14.25">
      <c r="A630" s="145"/>
      <c r="B630" s="87"/>
    </row>
    <row r="631" spans="1:2" ht="14.25">
      <c r="A631" s="145"/>
      <c r="B631" s="87"/>
    </row>
    <row r="632" spans="1:2" ht="14.25">
      <c r="A632" s="145"/>
      <c r="B632" s="87"/>
    </row>
    <row r="633" spans="1:2" ht="14.25">
      <c r="A633" s="145"/>
      <c r="B633" s="87"/>
    </row>
    <row r="634" spans="1:2" ht="14.25">
      <c r="A634" s="145"/>
      <c r="B634" s="87"/>
    </row>
    <row r="635" spans="1:2" ht="14.25">
      <c r="A635" s="145"/>
      <c r="B635" s="87"/>
    </row>
    <row r="636" spans="1:2" ht="14.25">
      <c r="A636" s="145"/>
      <c r="B636" s="87"/>
    </row>
    <row r="637" spans="1:2" ht="14.25">
      <c r="A637" s="145"/>
      <c r="B637" s="87"/>
    </row>
    <row r="638" spans="1:2" ht="14.25">
      <c r="A638" s="145"/>
      <c r="B638" s="87"/>
    </row>
    <row r="639" spans="1:2" ht="14.25">
      <c r="A639" s="145"/>
      <c r="B639" s="87"/>
    </row>
    <row r="640" spans="1:2" ht="14.25">
      <c r="A640" s="145"/>
      <c r="B640" s="87"/>
    </row>
    <row r="641" spans="1:2" ht="14.25">
      <c r="A641" s="145"/>
      <c r="B641" s="87"/>
    </row>
    <row r="642" spans="1:2" ht="14.25">
      <c r="A642" s="145"/>
      <c r="B642" s="87"/>
    </row>
    <row r="643" spans="1:2" ht="14.25">
      <c r="A643" s="145"/>
      <c r="B643" s="87"/>
    </row>
    <row r="644" spans="1:2" ht="14.25">
      <c r="A644" s="145"/>
      <c r="B644" s="87"/>
    </row>
    <row r="645" spans="1:2" ht="14.25">
      <c r="A645" s="145"/>
      <c r="B645" s="87"/>
    </row>
    <row r="646" spans="1:2" ht="14.25">
      <c r="A646" s="145"/>
      <c r="B646" s="87"/>
    </row>
    <row r="647" spans="1:2" ht="14.25">
      <c r="A647" s="145"/>
      <c r="B647" s="87"/>
    </row>
    <row r="648" spans="1:2" ht="14.25">
      <c r="A648" s="145"/>
      <c r="B648" s="87"/>
    </row>
    <row r="649" spans="1:2" ht="14.25">
      <c r="A649" s="145"/>
      <c r="B649" s="87"/>
    </row>
    <row r="650" spans="1:2" ht="14.25">
      <c r="A650" s="145"/>
      <c r="B650" s="87"/>
    </row>
    <row r="651" spans="1:2" ht="14.25">
      <c r="A651" s="145"/>
      <c r="B651" s="87"/>
    </row>
    <row r="652" spans="1:2" ht="14.25">
      <c r="A652" s="145"/>
      <c r="B652" s="87"/>
    </row>
    <row r="653" spans="1:2" ht="14.25">
      <c r="A653" s="145"/>
      <c r="B653" s="87"/>
    </row>
    <row r="654" spans="1:2" ht="14.25">
      <c r="A654" s="145"/>
      <c r="B654" s="87"/>
    </row>
    <row r="655" spans="1:2" ht="14.25">
      <c r="A655" s="145"/>
      <c r="B655" s="87"/>
    </row>
    <row r="656" spans="1:2" ht="14.25">
      <c r="A656" s="145"/>
      <c r="B656" s="87"/>
    </row>
    <row r="657" spans="1:2" ht="14.25">
      <c r="A657" s="145"/>
      <c r="B657" s="87"/>
    </row>
    <row r="658" spans="1:2" ht="14.25">
      <c r="A658" s="145"/>
      <c r="B658" s="87"/>
    </row>
    <row r="659" spans="1:2" ht="14.25">
      <c r="A659" s="145"/>
      <c r="B659" s="87"/>
    </row>
    <row r="660" spans="1:2" ht="14.25">
      <c r="A660" s="145"/>
      <c r="B660" s="87"/>
    </row>
    <row r="661" spans="1:2" ht="14.25">
      <c r="A661" s="145"/>
      <c r="B661" s="87"/>
    </row>
    <row r="662" spans="1:2" ht="14.25">
      <c r="A662" s="145"/>
      <c r="B662" s="87"/>
    </row>
    <row r="663" spans="1:2" ht="14.25">
      <c r="A663" s="145"/>
      <c r="B663" s="87"/>
    </row>
    <row r="664" spans="1:2" ht="14.25">
      <c r="A664" s="145"/>
      <c r="B664" s="87"/>
    </row>
    <row r="665" spans="1:2" ht="14.25">
      <c r="A665" s="145"/>
      <c r="B665" s="87"/>
    </row>
    <row r="666" spans="1:2" ht="14.25">
      <c r="A666" s="145"/>
      <c r="B666" s="87"/>
    </row>
    <row r="667" spans="1:2" ht="14.25">
      <c r="A667" s="145"/>
      <c r="B667" s="87"/>
    </row>
    <row r="668" spans="1:2" ht="14.25">
      <c r="A668" s="145"/>
      <c r="B668" s="87"/>
    </row>
    <row r="669" spans="1:2" ht="14.25">
      <c r="A669" s="145"/>
      <c r="B669" s="87"/>
    </row>
    <row r="670" spans="1:2" ht="14.25">
      <c r="A670" s="145"/>
      <c r="B670" s="87"/>
    </row>
    <row r="671" spans="1:2" ht="14.25">
      <c r="A671" s="145"/>
      <c r="B671" s="87"/>
    </row>
    <row r="672" spans="1:2" ht="14.25">
      <c r="A672" s="145"/>
      <c r="B672" s="87"/>
    </row>
    <row r="673" spans="1:2" ht="14.25">
      <c r="A673" s="145"/>
      <c r="B673" s="87"/>
    </row>
    <row r="674" spans="1:2" ht="14.25">
      <c r="A674" s="145"/>
      <c r="B674" s="87"/>
    </row>
    <row r="675" spans="1:2" ht="14.25">
      <c r="A675" s="145"/>
      <c r="B675" s="87"/>
    </row>
    <row r="676" spans="1:2" ht="14.25">
      <c r="A676" s="145"/>
      <c r="B676" s="87"/>
    </row>
    <row r="677" spans="1:2" ht="14.25">
      <c r="A677" s="145"/>
      <c r="B677" s="87"/>
    </row>
    <row r="678" spans="1:2" ht="14.25">
      <c r="A678" s="145"/>
      <c r="B678" s="87"/>
    </row>
    <row r="679" spans="1:2" ht="14.25">
      <c r="A679" s="145"/>
      <c r="B679" s="87"/>
    </row>
    <row r="680" spans="1:2" ht="14.25">
      <c r="A680" s="145"/>
      <c r="B680" s="87"/>
    </row>
    <row r="681" spans="1:2" ht="14.25">
      <c r="A681" s="145"/>
      <c r="B681" s="87"/>
    </row>
    <row r="682" spans="1:2" ht="14.25">
      <c r="A682" s="145"/>
      <c r="B682" s="87"/>
    </row>
    <row r="683" spans="1:2" ht="14.25">
      <c r="A683" s="145"/>
      <c r="B683" s="87"/>
    </row>
    <row r="684" spans="1:2" ht="14.25">
      <c r="A684" s="145"/>
      <c r="B684" s="87"/>
    </row>
    <row r="685" spans="1:2" ht="14.25">
      <c r="A685" s="145"/>
      <c r="B685" s="87"/>
    </row>
    <row r="686" spans="1:2" ht="14.25">
      <c r="A686" s="145"/>
      <c r="B686" s="87"/>
    </row>
    <row r="687" spans="1:2" ht="14.25">
      <c r="A687" s="145"/>
      <c r="B687" s="87"/>
    </row>
    <row r="688" spans="1:2" ht="14.25">
      <c r="A688" s="145"/>
      <c r="B688" s="87"/>
    </row>
    <row r="689" spans="1:2" ht="14.25">
      <c r="A689" s="145"/>
      <c r="B689" s="87"/>
    </row>
    <row r="690" spans="1:2" ht="14.25">
      <c r="A690" s="145"/>
      <c r="B690" s="87"/>
    </row>
    <row r="691" spans="1:2" ht="14.25">
      <c r="A691" s="145"/>
      <c r="B691" s="87"/>
    </row>
    <row r="692" spans="1:2" ht="14.25">
      <c r="A692" s="145"/>
      <c r="B692" s="87"/>
    </row>
    <row r="693" spans="1:2" ht="14.25">
      <c r="A693" s="145"/>
      <c r="B693" s="87"/>
    </row>
    <row r="694" spans="1:2" ht="14.25">
      <c r="A694" s="145"/>
      <c r="B694" s="87"/>
    </row>
    <row r="695" spans="1:2" ht="14.25">
      <c r="A695" s="145"/>
      <c r="B695" s="87"/>
    </row>
    <row r="696" spans="1:2" ht="14.25">
      <c r="A696" s="145"/>
      <c r="B696" s="87"/>
    </row>
    <row r="697" spans="1:2" ht="14.25">
      <c r="A697" s="145"/>
      <c r="B697" s="87"/>
    </row>
    <row r="698" spans="1:2" ht="14.25">
      <c r="A698" s="145"/>
      <c r="B698" s="87"/>
    </row>
    <row r="699" spans="1:2" ht="14.25">
      <c r="A699" s="145"/>
      <c r="B699" s="87"/>
    </row>
    <row r="700" spans="1:2" ht="14.25">
      <c r="A700" s="145"/>
      <c r="B700" s="87"/>
    </row>
    <row r="701" spans="1:2" ht="14.25">
      <c r="A701" s="145"/>
      <c r="B701" s="87"/>
    </row>
    <row r="702" spans="1:2" ht="14.25">
      <c r="A702" s="145"/>
      <c r="B702" s="87"/>
    </row>
    <row r="703" spans="1:2" ht="14.25">
      <c r="A703" s="145"/>
      <c r="B703" s="87"/>
    </row>
    <row r="704" spans="1:2" ht="14.25">
      <c r="A704" s="145"/>
      <c r="B704" s="87"/>
    </row>
    <row r="705" spans="1:2" ht="14.25">
      <c r="A705" s="145"/>
      <c r="B705" s="87"/>
    </row>
    <row r="706" spans="1:2" ht="14.25">
      <c r="A706" s="145"/>
      <c r="B706" s="87"/>
    </row>
    <row r="707" spans="1:2" ht="14.25">
      <c r="A707" s="145"/>
      <c r="B707" s="87"/>
    </row>
    <row r="708" spans="1:2" ht="14.25">
      <c r="A708" s="145"/>
      <c r="B708" s="87"/>
    </row>
    <row r="709" spans="1:2" ht="14.25">
      <c r="A709" s="145"/>
      <c r="B709" s="87"/>
    </row>
    <row r="710" spans="1:2" ht="14.25">
      <c r="A710" s="145"/>
      <c r="B710" s="87"/>
    </row>
    <row r="711" spans="1:2" ht="14.25">
      <c r="A711" s="145"/>
      <c r="B711" s="87"/>
    </row>
    <row r="712" spans="1:2" ht="14.25">
      <c r="A712" s="145"/>
      <c r="B712" s="87"/>
    </row>
    <row r="713" spans="1:2" ht="14.25">
      <c r="A713" s="145"/>
      <c r="B713" s="87"/>
    </row>
    <row r="714" spans="1:2" ht="14.25">
      <c r="A714" s="145"/>
      <c r="B714" s="87"/>
    </row>
    <row r="715" spans="1:2" ht="14.25">
      <c r="A715" s="145"/>
      <c r="B715" s="87"/>
    </row>
    <row r="716" spans="1:2" ht="14.25">
      <c r="A716" s="145"/>
      <c r="B716" s="87"/>
    </row>
    <row r="717" spans="1:2" ht="14.25">
      <c r="A717" s="145"/>
      <c r="B717" s="87"/>
    </row>
    <row r="718" spans="1:2" ht="14.25">
      <c r="A718" s="145"/>
      <c r="B718" s="87"/>
    </row>
    <row r="719" spans="1:2" ht="14.25">
      <c r="A719" s="145"/>
      <c r="B719" s="87"/>
    </row>
    <row r="720" spans="1:2" ht="14.25">
      <c r="A720" s="145"/>
      <c r="B720" s="87"/>
    </row>
    <row r="721" spans="1:2" ht="14.25">
      <c r="A721" s="145"/>
      <c r="B721" s="87"/>
    </row>
    <row r="722" spans="1:2" ht="14.25">
      <c r="A722" s="145"/>
      <c r="B722" s="87"/>
    </row>
    <row r="723" spans="1:2" ht="14.25">
      <c r="A723" s="145"/>
      <c r="B723" s="87"/>
    </row>
    <row r="724" spans="1:2" ht="14.25">
      <c r="A724" s="145"/>
      <c r="B724" s="87"/>
    </row>
    <row r="725" spans="1:2" ht="14.25">
      <c r="A725" s="145"/>
      <c r="B725" s="87"/>
    </row>
    <row r="726" spans="1:2" ht="14.25">
      <c r="A726" s="145"/>
      <c r="B726" s="87"/>
    </row>
    <row r="727" spans="1:2" ht="14.25">
      <c r="A727" s="145"/>
      <c r="B727" s="87"/>
    </row>
    <row r="728" spans="1:2" ht="14.25">
      <c r="A728" s="145"/>
      <c r="B728" s="87"/>
    </row>
    <row r="729" spans="1:2" ht="14.25">
      <c r="A729" s="145"/>
      <c r="B729" s="87"/>
    </row>
    <row r="730" spans="1:2" ht="14.25">
      <c r="A730" s="145"/>
      <c r="B730" s="87"/>
    </row>
    <row r="731" spans="1:2" ht="14.25">
      <c r="A731" s="145"/>
      <c r="B731" s="87"/>
    </row>
    <row r="732" spans="1:2" ht="14.25">
      <c r="A732" s="145"/>
      <c r="B732" s="87"/>
    </row>
    <row r="733" spans="1:2" ht="14.25">
      <c r="A733" s="145"/>
      <c r="B733" s="87"/>
    </row>
    <row r="734" spans="1:2" ht="14.25">
      <c r="A734" s="145"/>
      <c r="B734" s="87"/>
    </row>
    <row r="735" spans="1:2" ht="14.25">
      <c r="A735" s="145"/>
      <c r="B735" s="87"/>
    </row>
    <row r="736" spans="1:2" ht="14.25">
      <c r="A736" s="145"/>
      <c r="B736" s="87"/>
    </row>
    <row r="737" spans="1:2" ht="14.25">
      <c r="A737" s="145"/>
      <c r="B737" s="87"/>
    </row>
    <row r="738" spans="1:2" ht="14.25">
      <c r="A738" s="145"/>
      <c r="B738" s="87"/>
    </row>
    <row r="739" spans="1:2" ht="14.25">
      <c r="A739" s="145"/>
      <c r="B739" s="87"/>
    </row>
    <row r="740" spans="1:2" ht="14.25">
      <c r="A740" s="145"/>
      <c r="B740" s="87"/>
    </row>
    <row r="741" spans="1:2" ht="14.25">
      <c r="A741" s="145"/>
      <c r="B741" s="87"/>
    </row>
    <row r="742" spans="1:2" ht="14.25">
      <c r="A742" s="145"/>
      <c r="B742" s="87"/>
    </row>
    <row r="743" spans="1:2" ht="14.25">
      <c r="A743" s="145"/>
      <c r="B743" s="87"/>
    </row>
    <row r="744" spans="1:2" ht="14.25">
      <c r="A744" s="145"/>
      <c r="B744" s="87"/>
    </row>
    <row r="745" spans="1:2" ht="14.25">
      <c r="A745" s="145"/>
      <c r="B745" s="87"/>
    </row>
    <row r="746" spans="1:2" ht="14.25">
      <c r="A746" s="145"/>
      <c r="B746" s="87"/>
    </row>
    <row r="747" spans="1:2" ht="14.25">
      <c r="A747" s="145"/>
      <c r="B747" s="87"/>
    </row>
    <row r="748" spans="1:2" ht="14.25">
      <c r="A748" s="145"/>
      <c r="B748" s="87"/>
    </row>
    <row r="749" spans="1:2" ht="14.25">
      <c r="A749" s="145"/>
      <c r="B749" s="87"/>
    </row>
    <row r="750" spans="1:2" ht="14.25">
      <c r="A750" s="145"/>
      <c r="B750" s="87"/>
    </row>
    <row r="751" spans="1:2" ht="14.25">
      <c r="A751" s="145"/>
      <c r="B751" s="87"/>
    </row>
    <row r="752" spans="1:2" ht="14.25">
      <c r="A752" s="145"/>
      <c r="B752" s="87"/>
    </row>
    <row r="753" spans="1:2" ht="14.25">
      <c r="A753" s="145"/>
      <c r="B753" s="87"/>
    </row>
    <row r="754" spans="1:2" ht="14.25">
      <c r="A754" s="145"/>
      <c r="B754" s="87"/>
    </row>
    <row r="755" spans="1:2" ht="14.25">
      <c r="A755" s="145"/>
      <c r="B755" s="87"/>
    </row>
    <row r="756" spans="1:2" ht="14.25">
      <c r="A756" s="145"/>
      <c r="B756" s="87"/>
    </row>
    <row r="757" spans="1:2" ht="14.25">
      <c r="A757" s="145"/>
      <c r="B757" s="87"/>
    </row>
    <row r="758" spans="1:2" ht="14.25">
      <c r="A758" s="145"/>
      <c r="B758" s="87"/>
    </row>
    <row r="759" spans="1:2" ht="14.25">
      <c r="A759" s="145"/>
      <c r="B759" s="87"/>
    </row>
    <row r="760" spans="1:2" ht="14.25">
      <c r="A760" s="145"/>
      <c r="B760" s="87"/>
    </row>
    <row r="761" spans="1:2" ht="14.25">
      <c r="A761" s="145"/>
      <c r="B761" s="87"/>
    </row>
    <row r="762" spans="1:2" ht="14.25">
      <c r="A762" s="145"/>
      <c r="B762" s="87"/>
    </row>
    <row r="763" spans="1:2" ht="14.25">
      <c r="A763" s="145"/>
      <c r="B763" s="87"/>
    </row>
    <row r="764" spans="1:2" ht="14.25">
      <c r="A764" s="145"/>
      <c r="B764" s="87"/>
    </row>
    <row r="765" spans="1:2" ht="14.25">
      <c r="A765" s="145"/>
      <c r="B765" s="87"/>
    </row>
    <row r="766" spans="1:2" ht="14.25">
      <c r="A766" s="145"/>
      <c r="B766" s="87"/>
    </row>
    <row r="767" spans="1:2" ht="14.25">
      <c r="A767" s="145"/>
      <c r="B767" s="87"/>
    </row>
    <row r="768" spans="1:2" ht="14.25">
      <c r="A768" s="145"/>
      <c r="B768" s="87"/>
    </row>
    <row r="769" spans="1:2" ht="14.25">
      <c r="A769" s="145"/>
      <c r="B769" s="87"/>
    </row>
    <row r="770" spans="1:2" ht="14.25">
      <c r="A770" s="145"/>
      <c r="B770" s="87"/>
    </row>
    <row r="771" spans="1:2" ht="14.25">
      <c r="A771" s="145"/>
      <c r="B771" s="87"/>
    </row>
    <row r="772" spans="1:2" ht="14.25">
      <c r="A772" s="145"/>
      <c r="B772" s="87"/>
    </row>
    <row r="773" spans="1:2" ht="14.25">
      <c r="A773" s="145"/>
      <c r="B773" s="87"/>
    </row>
    <row r="774" spans="1:2" ht="14.25">
      <c r="A774" s="145"/>
      <c r="B774" s="87"/>
    </row>
    <row r="775" spans="1:2" ht="14.25">
      <c r="A775" s="145"/>
      <c r="B775" s="87"/>
    </row>
    <row r="776" spans="1:2" ht="14.25">
      <c r="A776" s="145"/>
      <c r="B776" s="87"/>
    </row>
    <row r="777" spans="1:2" ht="14.25">
      <c r="A777" s="145"/>
      <c r="B777" s="87"/>
    </row>
    <row r="778" spans="1:2" ht="14.25">
      <c r="A778" s="145"/>
      <c r="B778" s="87"/>
    </row>
    <row r="779" spans="1:2" ht="14.25">
      <c r="A779" s="145"/>
      <c r="B779" s="87"/>
    </row>
    <row r="780" spans="1:2" ht="14.25">
      <c r="A780" s="145"/>
      <c r="B780" s="87"/>
    </row>
    <row r="781" spans="1:2" ht="14.25">
      <c r="A781" s="145"/>
      <c r="B781" s="87"/>
    </row>
    <row r="782" spans="1:2" ht="14.25">
      <c r="A782" s="145"/>
      <c r="B782" s="87"/>
    </row>
    <row r="783" spans="1:2" ht="14.25">
      <c r="A783" s="145"/>
      <c r="B783" s="87"/>
    </row>
    <row r="784" spans="1:2" ht="14.25">
      <c r="A784" s="145"/>
      <c r="B784" s="87"/>
    </row>
    <row r="785" spans="1:2" ht="14.25">
      <c r="A785" s="145"/>
      <c r="B785" s="87"/>
    </row>
    <row r="786" spans="1:2" ht="14.25">
      <c r="A786" s="145"/>
      <c r="B786" s="87"/>
    </row>
    <row r="787" spans="1:2" ht="14.25">
      <c r="A787" s="145"/>
      <c r="B787" s="87"/>
    </row>
    <row r="788" spans="1:2" ht="14.25">
      <c r="A788" s="145"/>
      <c r="B788" s="87"/>
    </row>
    <row r="789" spans="1:2" ht="14.25">
      <c r="A789" s="145"/>
      <c r="B789" s="87"/>
    </row>
    <row r="790" spans="1:2" ht="14.25">
      <c r="A790" s="145"/>
      <c r="B790" s="87"/>
    </row>
    <row r="791" spans="1:2" ht="14.25">
      <c r="A791" s="145"/>
      <c r="B791" s="87"/>
    </row>
    <row r="792" spans="1:2" ht="14.25">
      <c r="A792" s="145"/>
      <c r="B792" s="87"/>
    </row>
    <row r="793" spans="1:2" ht="14.25">
      <c r="A793" s="145"/>
      <c r="B793" s="87"/>
    </row>
    <row r="794" spans="1:2" ht="14.25">
      <c r="A794" s="145"/>
      <c r="B794" s="87"/>
    </row>
    <row r="795" spans="1:2" ht="14.25">
      <c r="A795" s="145"/>
      <c r="B795" s="87"/>
    </row>
    <row r="796" spans="1:2" ht="14.25">
      <c r="A796" s="145"/>
      <c r="B796" s="87"/>
    </row>
    <row r="797" spans="1:2" ht="14.25">
      <c r="A797" s="145"/>
      <c r="B797" s="87"/>
    </row>
    <row r="798" spans="1:2" ht="14.25">
      <c r="A798" s="145"/>
      <c r="B798" s="87"/>
    </row>
    <row r="799" spans="1:2" ht="14.25">
      <c r="A799" s="145"/>
      <c r="B799" s="87"/>
    </row>
    <row r="800" spans="1:2" ht="14.25">
      <c r="A800" s="145"/>
      <c r="B800" s="87"/>
    </row>
    <row r="801" spans="1:2" ht="14.25">
      <c r="A801" s="145"/>
      <c r="B801" s="87"/>
    </row>
    <row r="802" spans="1:2" ht="14.25">
      <c r="A802" s="145"/>
      <c r="B802" s="87"/>
    </row>
    <row r="803" spans="1:2" ht="14.25">
      <c r="A803" s="145"/>
      <c r="B803" s="87"/>
    </row>
    <row r="804" spans="1:2" ht="14.25">
      <c r="A804" s="145"/>
      <c r="B804" s="87"/>
    </row>
    <row r="805" spans="1:2" ht="14.25">
      <c r="A805" s="145"/>
      <c r="B805" s="87"/>
    </row>
    <row r="806" spans="1:2" ht="14.25">
      <c r="A806" s="145"/>
      <c r="B806" s="87"/>
    </row>
    <row r="807" spans="1:2" ht="14.25">
      <c r="A807" s="145"/>
      <c r="B807" s="87"/>
    </row>
    <row r="808" spans="1:2" ht="14.25">
      <c r="A808" s="145"/>
      <c r="B808" s="87"/>
    </row>
    <row r="809" spans="1:2" ht="14.25">
      <c r="A809" s="145"/>
      <c r="B809" s="87"/>
    </row>
    <row r="810" spans="1:2" ht="14.25">
      <c r="A810" s="145"/>
      <c r="B810" s="87"/>
    </row>
    <row r="811" spans="1:2" ht="14.25">
      <c r="A811" s="145"/>
      <c r="B811" s="87"/>
    </row>
    <row r="812" spans="1:2" ht="14.25">
      <c r="A812" s="145"/>
      <c r="B812" s="87"/>
    </row>
    <row r="813" spans="1:2" ht="14.25">
      <c r="A813" s="145"/>
      <c r="B813" s="87"/>
    </row>
    <row r="814" spans="1:2" ht="14.25">
      <c r="A814" s="145"/>
      <c r="B814" s="87"/>
    </row>
    <row r="815" spans="1:2" ht="14.25">
      <c r="A815" s="145"/>
      <c r="B815" s="87"/>
    </row>
    <row r="816" spans="1:2" ht="14.25">
      <c r="A816" s="145"/>
      <c r="B816" s="87"/>
    </row>
    <row r="817" spans="1:2" ht="14.25">
      <c r="A817" s="145"/>
      <c r="B817" s="87"/>
    </row>
    <row r="818" spans="1:2" ht="14.25">
      <c r="A818" s="145"/>
      <c r="B818" s="87"/>
    </row>
    <row r="819" spans="1:2" ht="14.25">
      <c r="A819" s="145"/>
      <c r="B819" s="87"/>
    </row>
    <row r="820" spans="1:2" ht="14.25">
      <c r="A820" s="145"/>
      <c r="B820" s="87"/>
    </row>
    <row r="821" spans="1:2" ht="14.25">
      <c r="A821" s="145"/>
      <c r="B821" s="87"/>
    </row>
    <row r="822" spans="1:2" ht="14.25">
      <c r="A822" s="145"/>
      <c r="B822" s="87"/>
    </row>
    <row r="823" spans="1:2" ht="14.25">
      <c r="A823" s="145"/>
      <c r="B823" s="87"/>
    </row>
    <row r="824" spans="1:2" ht="14.25">
      <c r="A824" s="145"/>
      <c r="B824" s="87"/>
    </row>
    <row r="825" spans="1:2" ht="14.25">
      <c r="A825" s="145"/>
      <c r="B825" s="87"/>
    </row>
    <row r="826" spans="1:2" ht="14.25">
      <c r="A826" s="145"/>
      <c r="B826" s="87"/>
    </row>
    <row r="827" spans="1:2" ht="14.25">
      <c r="A827" s="145"/>
      <c r="B827" s="87"/>
    </row>
    <row r="828" spans="1:2" ht="14.25">
      <c r="A828" s="145"/>
      <c r="B828" s="87"/>
    </row>
    <row r="829" spans="1:2" ht="14.25">
      <c r="A829" s="145"/>
      <c r="B829" s="87"/>
    </row>
    <row r="830" spans="1:2" ht="14.25">
      <c r="A830" s="145"/>
      <c r="B830" s="87"/>
    </row>
    <row r="831" spans="1:2" ht="14.25">
      <c r="A831" s="145"/>
      <c r="B831" s="87"/>
    </row>
    <row r="832" spans="1:2" ht="14.25">
      <c r="A832" s="145"/>
      <c r="B832" s="87"/>
    </row>
    <row r="833" spans="1:2" ht="14.25">
      <c r="A833" s="145"/>
      <c r="B833" s="87"/>
    </row>
    <row r="834" spans="1:2" ht="14.25">
      <c r="A834" s="145"/>
      <c r="B834" s="87"/>
    </row>
    <row r="835" spans="1:2" ht="14.25">
      <c r="A835" s="145"/>
      <c r="B835" s="87"/>
    </row>
    <row r="836" spans="1:2" ht="14.25">
      <c r="A836" s="145"/>
      <c r="B836" s="87"/>
    </row>
    <row r="837" spans="1:2" ht="14.25">
      <c r="A837" s="145"/>
      <c r="B837" s="87"/>
    </row>
    <row r="838" spans="1:2" ht="14.25">
      <c r="A838" s="145"/>
      <c r="B838" s="87"/>
    </row>
    <row r="839" spans="1:2" ht="14.25">
      <c r="A839" s="145"/>
      <c r="B839" s="87"/>
    </row>
    <row r="840" spans="1:2" ht="14.25">
      <c r="A840" s="145"/>
      <c r="B840" s="87"/>
    </row>
    <row r="841" spans="1:2" ht="14.25">
      <c r="A841" s="145"/>
      <c r="B841" s="87"/>
    </row>
    <row r="842" spans="1:2" ht="14.25">
      <c r="A842" s="145"/>
      <c r="B842" s="87"/>
    </row>
    <row r="843" spans="1:2" ht="14.25">
      <c r="A843" s="145"/>
      <c r="B843" s="87"/>
    </row>
    <row r="844" spans="1:2" ht="14.25">
      <c r="A844" s="145"/>
      <c r="B844" s="87"/>
    </row>
    <row r="845" spans="1:2" ht="14.25">
      <c r="A845" s="145"/>
      <c r="B845" s="87"/>
    </row>
    <row r="846" spans="1:2" ht="14.25">
      <c r="A846" s="145"/>
      <c r="B846" s="87"/>
    </row>
    <row r="847" spans="1:2" ht="14.25">
      <c r="A847" s="145"/>
      <c r="B847" s="87"/>
    </row>
    <row r="848" spans="1:2" ht="14.25">
      <c r="A848" s="145"/>
      <c r="B848" s="87"/>
    </row>
    <row r="849" spans="1:2" ht="14.25">
      <c r="A849" s="145"/>
      <c r="B849" s="87"/>
    </row>
    <row r="850" spans="1:2" ht="14.25">
      <c r="A850" s="145"/>
      <c r="B850" s="87"/>
    </row>
    <row r="851" spans="1:2" ht="14.25">
      <c r="A851" s="145"/>
      <c r="B851" s="87"/>
    </row>
    <row r="852" spans="1:2" ht="14.25">
      <c r="A852" s="145"/>
      <c r="B852" s="87"/>
    </row>
    <row r="853" spans="1:2" ht="14.25">
      <c r="A853" s="145"/>
      <c r="B853" s="87"/>
    </row>
    <row r="854" spans="1:2" ht="14.25">
      <c r="A854" s="145"/>
      <c r="B854" s="87"/>
    </row>
    <row r="855" spans="1:2" ht="14.25">
      <c r="A855" s="145"/>
      <c r="B855" s="87"/>
    </row>
    <row r="856" spans="1:2" ht="14.25">
      <c r="A856" s="145"/>
      <c r="B856" s="87"/>
    </row>
    <row r="857" spans="1:2" ht="14.25">
      <c r="A857" s="145"/>
      <c r="B857" s="87"/>
    </row>
    <row r="858" spans="1:2" ht="14.25">
      <c r="A858" s="145"/>
      <c r="B858" s="87"/>
    </row>
    <row r="859" spans="1:2" ht="14.25">
      <c r="A859" s="145"/>
      <c r="B859" s="87"/>
    </row>
    <row r="860" spans="1:2" ht="14.25">
      <c r="A860" s="145"/>
      <c r="B860" s="87"/>
    </row>
    <row r="861" spans="1:2" ht="14.25">
      <c r="A861" s="145"/>
      <c r="B861" s="87"/>
    </row>
    <row r="862" spans="1:2" ht="14.25">
      <c r="A862" s="145"/>
      <c r="B862" s="87"/>
    </row>
    <row r="863" spans="1:2" ht="14.25">
      <c r="A863" s="145"/>
      <c r="B863" s="87"/>
    </row>
    <row r="864" spans="1:2" ht="14.25">
      <c r="A864" s="145"/>
      <c r="B864" s="87"/>
    </row>
    <row r="865" spans="1:2" ht="14.25">
      <c r="A865" s="145"/>
      <c r="B865" s="87"/>
    </row>
    <row r="866" spans="1:2" ht="14.25">
      <c r="A866" s="145"/>
      <c r="B866" s="87"/>
    </row>
    <row r="867" spans="1:2" ht="14.25">
      <c r="A867" s="145"/>
      <c r="B867" s="87"/>
    </row>
    <row r="868" spans="1:2" ht="14.25">
      <c r="A868" s="145"/>
      <c r="B868" s="87"/>
    </row>
    <row r="869" spans="1:2" ht="14.25">
      <c r="A869" s="145"/>
      <c r="B869" s="87"/>
    </row>
    <row r="870" spans="1:2" ht="14.25">
      <c r="A870" s="145"/>
      <c r="B870" s="87"/>
    </row>
    <row r="871" spans="1:2" ht="14.25">
      <c r="A871" s="145"/>
      <c r="B871" s="87"/>
    </row>
    <row r="872" spans="1:2" ht="14.25">
      <c r="A872" s="145"/>
      <c r="B872" s="87"/>
    </row>
    <row r="873" spans="1:2" ht="14.25">
      <c r="A873" s="145"/>
      <c r="B873" s="87"/>
    </row>
    <row r="874" spans="1:2" ht="14.25">
      <c r="A874" s="145"/>
      <c r="B874" s="87"/>
    </row>
    <row r="875" spans="1:2" ht="14.25">
      <c r="A875" s="145"/>
      <c r="B875" s="87"/>
    </row>
    <row r="876" spans="1:2" ht="14.25">
      <c r="A876" s="145"/>
      <c r="B876" s="87"/>
    </row>
    <row r="877" spans="1:2" ht="14.25">
      <c r="A877" s="145"/>
      <c r="B877" s="87"/>
    </row>
    <row r="878" spans="1:2" ht="14.25">
      <c r="A878" s="145"/>
      <c r="B878" s="87"/>
    </row>
    <row r="879" spans="1:2" ht="14.25">
      <c r="A879" s="145"/>
      <c r="B879" s="87"/>
    </row>
    <row r="880" spans="1:2" ht="14.25">
      <c r="A880" s="145"/>
      <c r="B880" s="87"/>
    </row>
    <row r="881" spans="1:2" ht="14.25">
      <c r="A881" s="145"/>
      <c r="B881" s="87"/>
    </row>
    <row r="882" spans="1:2" ht="14.25">
      <c r="A882" s="145"/>
      <c r="B882" s="87"/>
    </row>
    <row r="883" spans="1:2" ht="14.25">
      <c r="A883" s="145"/>
      <c r="B883" s="87"/>
    </row>
    <row r="884" spans="1:2" ht="14.25">
      <c r="A884" s="145"/>
      <c r="B884" s="87"/>
    </row>
    <row r="885" spans="1:2" ht="14.25">
      <c r="A885" s="145"/>
      <c r="B885" s="87"/>
    </row>
    <row r="886" spans="1:2" ht="14.25">
      <c r="A886" s="145"/>
      <c r="B886" s="87"/>
    </row>
    <row r="887" spans="1:2" ht="14.25">
      <c r="A887" s="145"/>
      <c r="B887" s="87"/>
    </row>
    <row r="888" spans="1:2" ht="14.25">
      <c r="A888" s="145"/>
      <c r="B888" s="87"/>
    </row>
    <row r="889" spans="1:2" ht="14.25">
      <c r="A889" s="145"/>
      <c r="B889" s="87"/>
    </row>
    <row r="890" spans="1:2" ht="14.25">
      <c r="A890" s="145"/>
      <c r="B890" s="87"/>
    </row>
    <row r="891" spans="1:2" ht="14.25">
      <c r="A891" s="145"/>
      <c r="B891" s="87"/>
    </row>
    <row r="892" spans="1:2" ht="14.25">
      <c r="A892" s="145"/>
      <c r="B892" s="87"/>
    </row>
    <row r="893" spans="1:2" ht="14.25">
      <c r="A893" s="145"/>
      <c r="B893" s="87"/>
    </row>
    <row r="894" spans="1:2" ht="14.25">
      <c r="A894" s="145"/>
      <c r="B894" s="87"/>
    </row>
    <row r="895" spans="1:2" ht="14.25">
      <c r="A895" s="145"/>
      <c r="B895" s="87"/>
    </row>
    <row r="896" spans="1:2" ht="14.25">
      <c r="A896" s="145"/>
      <c r="B896" s="87"/>
    </row>
    <row r="897" spans="1:2" ht="14.25">
      <c r="A897" s="145"/>
      <c r="B897" s="87"/>
    </row>
    <row r="898" spans="1:2" ht="14.25">
      <c r="A898" s="145"/>
      <c r="B898" s="87"/>
    </row>
    <row r="899" spans="1:2" ht="14.25">
      <c r="A899" s="145"/>
      <c r="B899" s="87"/>
    </row>
    <row r="900" spans="1:2" ht="14.25">
      <c r="A900" s="145"/>
      <c r="B900" s="87"/>
    </row>
    <row r="901" spans="1:2" ht="14.25">
      <c r="A901" s="145"/>
      <c r="B901" s="87"/>
    </row>
    <row r="902" spans="1:2" ht="14.25">
      <c r="A902" s="145"/>
      <c r="B902" s="87"/>
    </row>
    <row r="903" spans="1:2" ht="14.25">
      <c r="A903" s="145"/>
      <c r="B903" s="87"/>
    </row>
    <row r="904" spans="1:2" ht="14.25">
      <c r="A904" s="145"/>
      <c r="B904" s="87"/>
    </row>
    <row r="905" spans="1:2" ht="14.25">
      <c r="A905" s="145"/>
      <c r="B905" s="87"/>
    </row>
    <row r="906" spans="1:2" ht="14.25">
      <c r="A906" s="145"/>
      <c r="B906" s="87"/>
    </row>
    <row r="907" spans="1:2" ht="14.25">
      <c r="A907" s="145"/>
      <c r="B907" s="87"/>
    </row>
    <row r="908" spans="1:2" ht="14.25">
      <c r="A908" s="145"/>
      <c r="B908" s="87"/>
    </row>
    <row r="909" spans="1:2" ht="14.25">
      <c r="A909" s="145"/>
      <c r="B909" s="87"/>
    </row>
    <row r="910" spans="1:2" ht="14.25">
      <c r="A910" s="145"/>
      <c r="B910" s="87"/>
    </row>
    <row r="911" spans="1:2" ht="14.25">
      <c r="A911" s="145"/>
      <c r="B911" s="87"/>
    </row>
    <row r="912" spans="1:2" ht="14.25">
      <c r="A912" s="145"/>
      <c r="B912" s="87"/>
    </row>
    <row r="913" spans="1:2" ht="14.25">
      <c r="A913" s="145"/>
      <c r="B913" s="87"/>
    </row>
    <row r="914" spans="1:2" ht="14.25">
      <c r="A914" s="145"/>
      <c r="B914" s="87"/>
    </row>
    <row r="915" spans="1:2" ht="14.25">
      <c r="A915" s="145"/>
      <c r="B915" s="87"/>
    </row>
    <row r="916" spans="1:2" ht="14.25">
      <c r="A916" s="145"/>
      <c r="B916" s="87"/>
    </row>
    <row r="917" spans="1:2" ht="14.25">
      <c r="A917" s="145"/>
      <c r="B917" s="87"/>
    </row>
    <row r="918" spans="1:2" ht="14.25">
      <c r="A918" s="145"/>
      <c r="B918" s="87"/>
    </row>
    <row r="919" spans="1:2" ht="14.25">
      <c r="A919" s="145"/>
      <c r="B919" s="87"/>
    </row>
    <row r="920" spans="1:2" ht="14.25">
      <c r="A920" s="145"/>
      <c r="B920" s="87"/>
    </row>
    <row r="921" spans="1:2" ht="14.25">
      <c r="A921" s="145"/>
      <c r="B921" s="87"/>
    </row>
    <row r="922" spans="1:2" ht="14.25">
      <c r="A922" s="145"/>
      <c r="B922" s="87"/>
    </row>
    <row r="923" spans="1:2" ht="14.25">
      <c r="A923" s="145"/>
      <c r="B923" s="87"/>
    </row>
    <row r="924" spans="1:2" ht="14.25">
      <c r="A924" s="145"/>
      <c r="B924" s="87"/>
    </row>
    <row r="925" spans="1:2" ht="14.25">
      <c r="A925" s="145"/>
      <c r="B925" s="87"/>
    </row>
    <row r="926" spans="1:2" ht="14.25">
      <c r="A926" s="145"/>
      <c r="B926" s="87"/>
    </row>
    <row r="927" spans="1:2" ht="14.25">
      <c r="A927" s="145"/>
      <c r="B927" s="87"/>
    </row>
    <row r="928" spans="1:2" ht="14.25">
      <c r="A928" s="145"/>
      <c r="B928" s="87"/>
    </row>
    <row r="929" spans="1:2" ht="14.25">
      <c r="A929" s="145"/>
      <c r="B929" s="87"/>
    </row>
    <row r="930" spans="1:2" ht="14.25">
      <c r="A930" s="145"/>
      <c r="B930" s="87"/>
    </row>
    <row r="931" spans="1:2" ht="14.25">
      <c r="A931" s="145"/>
      <c r="B931" s="87"/>
    </row>
    <row r="932" spans="1:2" ht="14.25">
      <c r="A932" s="145"/>
      <c r="B932" s="87"/>
    </row>
    <row r="933" spans="1:2" ht="14.25">
      <c r="A933" s="145"/>
      <c r="B933" s="87"/>
    </row>
    <row r="934" spans="1:2" ht="14.25">
      <c r="A934" s="145"/>
      <c r="B934" s="87"/>
    </row>
    <row r="935" spans="1:2" ht="14.25">
      <c r="A935" s="145"/>
      <c r="B935" s="87"/>
    </row>
    <row r="936" spans="1:2" ht="14.25">
      <c r="A936" s="145"/>
      <c r="B936" s="87"/>
    </row>
    <row r="937" spans="1:2" ht="14.25">
      <c r="A937" s="145"/>
      <c r="B937" s="87"/>
    </row>
    <row r="938" spans="1:2" ht="14.25">
      <c r="A938" s="145"/>
      <c r="B938" s="87"/>
    </row>
    <row r="939" spans="1:2" ht="14.25">
      <c r="A939" s="145"/>
      <c r="B939" s="87"/>
    </row>
    <row r="940" spans="1:2" ht="14.25">
      <c r="A940" s="145"/>
      <c r="B940" s="87"/>
    </row>
    <row r="941" spans="1:2" ht="14.25">
      <c r="A941" s="145"/>
      <c r="B941" s="87"/>
    </row>
    <row r="942" spans="1:2" ht="14.25">
      <c r="A942" s="145"/>
      <c r="B942" s="87"/>
    </row>
    <row r="943" spans="1:2" ht="14.25">
      <c r="A943" s="145"/>
      <c r="B943" s="87"/>
    </row>
    <row r="944" spans="1:2" ht="14.25">
      <c r="A944" s="145"/>
      <c r="B944" s="87"/>
    </row>
    <row r="945" spans="1:2" ht="14.25">
      <c r="A945" s="145"/>
      <c r="B945" s="87"/>
    </row>
    <row r="946" spans="1:2" ht="14.25">
      <c r="A946" s="145"/>
      <c r="B946" s="87"/>
    </row>
    <row r="947" spans="1:2" ht="14.25">
      <c r="A947" s="145"/>
      <c r="B947" s="87"/>
    </row>
    <row r="948" spans="1:2" ht="14.25">
      <c r="A948" s="145"/>
      <c r="B948" s="87"/>
    </row>
    <row r="949" spans="1:2" ht="14.25">
      <c r="A949" s="145"/>
      <c r="B949" s="87"/>
    </row>
    <row r="950" spans="1:2" ht="14.25">
      <c r="A950" s="145"/>
      <c r="B950" s="87"/>
    </row>
    <row r="951" spans="1:2" ht="14.25">
      <c r="A951" s="145"/>
      <c r="B951" s="87"/>
    </row>
    <row r="952" spans="1:2" ht="14.25">
      <c r="A952" s="145"/>
      <c r="B952" s="87"/>
    </row>
    <row r="953" spans="1:2" ht="14.25">
      <c r="A953" s="145"/>
      <c r="B953" s="87"/>
    </row>
    <row r="954" spans="1:2" ht="14.25">
      <c r="A954" s="145"/>
      <c r="B954" s="87"/>
    </row>
    <row r="955" spans="1:2" ht="14.25">
      <c r="A955" s="145"/>
      <c r="B955" s="87"/>
    </row>
    <row r="956" spans="1:2" ht="14.25">
      <c r="A956" s="145"/>
      <c r="B956" s="87"/>
    </row>
    <row r="957" spans="1:2" ht="14.25">
      <c r="A957" s="145"/>
      <c r="B957" s="87"/>
    </row>
    <row r="958" spans="1:2" ht="14.25">
      <c r="A958" s="145"/>
      <c r="B958" s="87"/>
    </row>
    <row r="959" spans="1:2" ht="14.25">
      <c r="A959" s="145"/>
      <c r="B959" s="87"/>
    </row>
    <row r="960" spans="1:2" ht="14.25">
      <c r="A960" s="145"/>
      <c r="B960" s="87"/>
    </row>
    <row r="961" spans="1:2" ht="14.25">
      <c r="A961" s="145"/>
      <c r="B961" s="87"/>
    </row>
    <row r="962" spans="1:2" ht="14.25">
      <c r="A962" s="145"/>
      <c r="B962" s="87"/>
    </row>
    <row r="963" spans="1:2" ht="14.25">
      <c r="A963" s="145"/>
      <c r="B963" s="87"/>
    </row>
    <row r="964" spans="1:2" ht="14.25">
      <c r="A964" s="145"/>
      <c r="B964" s="87"/>
    </row>
    <row r="965" spans="1:2" ht="14.25">
      <c r="A965" s="145"/>
      <c r="B965" s="87"/>
    </row>
    <row r="966" spans="1:2" ht="14.25">
      <c r="A966" s="145"/>
      <c r="B966" s="87"/>
    </row>
    <row r="967" spans="1:2" ht="14.25">
      <c r="A967" s="145"/>
      <c r="B967" s="87"/>
    </row>
    <row r="968" spans="1:2" ht="14.25">
      <c r="A968" s="145"/>
      <c r="B968" s="87"/>
    </row>
    <row r="969" spans="1:2" ht="14.25">
      <c r="A969" s="145"/>
      <c r="B969" s="87"/>
    </row>
    <row r="970" spans="1:2" ht="14.25">
      <c r="A970" s="145"/>
      <c r="B970" s="87"/>
    </row>
    <row r="971" spans="1:2" ht="14.25">
      <c r="A971" s="145"/>
      <c r="B971" s="87"/>
    </row>
    <row r="972" spans="1:2" ht="14.25">
      <c r="A972" s="145"/>
      <c r="B972" s="87"/>
    </row>
    <row r="973" spans="1:2" ht="14.25">
      <c r="A973" s="145"/>
      <c r="B973" s="87"/>
    </row>
    <row r="974" spans="1:2" ht="14.25">
      <c r="A974" s="145"/>
      <c r="B974" s="87"/>
    </row>
    <row r="975" spans="1:2" ht="14.25">
      <c r="A975" s="145"/>
      <c r="B975" s="87"/>
    </row>
    <row r="976" spans="1:2" ht="14.25">
      <c r="A976" s="145"/>
      <c r="B976" s="87"/>
    </row>
    <row r="977" spans="1:2" ht="14.25">
      <c r="A977" s="145"/>
      <c r="B977" s="87"/>
    </row>
    <row r="978" spans="1:2" ht="14.25">
      <c r="A978" s="145"/>
      <c r="B978" s="87"/>
    </row>
    <row r="979" spans="1:2" ht="14.25">
      <c r="A979" s="145"/>
      <c r="B979" s="87"/>
    </row>
    <row r="980" spans="1:2" ht="14.25">
      <c r="A980" s="145"/>
      <c r="B980" s="87"/>
    </row>
    <row r="981" spans="1:2" ht="14.25">
      <c r="A981" s="145"/>
      <c r="B981" s="87"/>
    </row>
    <row r="982" spans="1:2" ht="14.25">
      <c r="A982" s="145"/>
      <c r="B982" s="87"/>
    </row>
    <row r="983" spans="1:2" ht="14.25">
      <c r="A983" s="145"/>
      <c r="B983" s="87"/>
    </row>
    <row r="984" spans="1:2" ht="14.25">
      <c r="A984" s="145"/>
      <c r="B984" s="87"/>
    </row>
    <row r="985" spans="1:2" ht="14.25">
      <c r="A985" s="145"/>
      <c r="B985" s="87"/>
    </row>
    <row r="986" spans="1:2" ht="14.25">
      <c r="A986" s="145"/>
      <c r="B986" s="87"/>
    </row>
    <row r="987" spans="1:2" ht="14.25">
      <c r="A987" s="145"/>
      <c r="B987" s="87"/>
    </row>
    <row r="988" spans="1:2" ht="14.25">
      <c r="A988" s="145"/>
      <c r="B988" s="87"/>
    </row>
    <row r="989" spans="1:2" ht="14.25">
      <c r="A989" s="145"/>
      <c r="B989" s="87"/>
    </row>
    <row r="990" spans="1:2" ht="14.25">
      <c r="A990" s="145"/>
      <c r="B990" s="87"/>
    </row>
    <row r="991" spans="1:2" ht="14.25">
      <c r="A991" s="145"/>
      <c r="B991" s="87"/>
    </row>
    <row r="992" spans="1:2" ht="14.25">
      <c r="A992" s="145"/>
      <c r="B992" s="87"/>
    </row>
    <row r="993" spans="1:2" ht="14.25">
      <c r="A993" s="145"/>
      <c r="B993" s="87"/>
    </row>
    <row r="994" spans="1:2" ht="14.25">
      <c r="A994" s="145"/>
      <c r="B994" s="87"/>
    </row>
    <row r="995" spans="1:2" ht="14.25">
      <c r="A995" s="145"/>
      <c r="B995" s="87"/>
    </row>
    <row r="996" spans="1:2" ht="14.25">
      <c r="A996" s="145"/>
      <c r="B996" s="87"/>
    </row>
    <row r="997" spans="1:2" ht="14.25">
      <c r="A997" s="145"/>
      <c r="B997" s="87"/>
    </row>
    <row r="998" spans="1:2" ht="14.25">
      <c r="A998" s="145"/>
      <c r="B998" s="87"/>
    </row>
    <row r="999" spans="1:2" ht="14.25">
      <c r="A999" s="145"/>
      <c r="B999" s="87"/>
    </row>
    <row r="1000" spans="1:2" ht="14.25">
      <c r="A1000" s="145"/>
      <c r="B1000" s="87"/>
    </row>
    <row r="1001" spans="1:2" ht="14.25">
      <c r="A1001" s="145"/>
      <c r="B1001" s="87"/>
    </row>
    <row r="1002" spans="1:2" ht="14.25">
      <c r="A1002" s="145"/>
      <c r="B1002" s="87"/>
    </row>
    <row r="1003" spans="1:2" ht="14.25">
      <c r="A1003" s="145"/>
      <c r="B1003" s="87"/>
    </row>
    <row r="1004" spans="1:2" ht="14.25">
      <c r="A1004" s="145"/>
      <c r="B1004" s="87"/>
    </row>
    <row r="1005" spans="1:2" ht="14.25">
      <c r="A1005" s="145"/>
      <c r="B1005" s="87"/>
    </row>
    <row r="1006" spans="1:2" ht="14.25">
      <c r="A1006" s="145"/>
      <c r="B1006" s="87"/>
    </row>
    <row r="1007" spans="1:2" ht="14.25">
      <c r="A1007" s="145"/>
      <c r="B1007" s="87"/>
    </row>
    <row r="1008" spans="1:2" ht="14.25">
      <c r="A1008" s="145"/>
      <c r="B1008" s="87"/>
    </row>
    <row r="1009" spans="1:2" ht="14.25">
      <c r="A1009" s="145"/>
      <c r="B1009" s="87"/>
    </row>
    <row r="1010" spans="1:2" ht="14.25">
      <c r="A1010" s="145"/>
      <c r="B1010" s="87"/>
    </row>
    <row r="1011" spans="1:2" ht="14.25">
      <c r="A1011" s="145"/>
      <c r="B1011" s="87"/>
    </row>
    <row r="1012" spans="1:2" ht="14.25">
      <c r="A1012" s="145"/>
      <c r="B1012" s="87"/>
    </row>
    <row r="1013" spans="1:2" ht="14.25">
      <c r="A1013" s="145"/>
      <c r="B1013" s="87"/>
    </row>
    <row r="1014" spans="1:2" ht="14.25">
      <c r="A1014" s="145"/>
      <c r="B1014" s="87"/>
    </row>
    <row r="1015" spans="1:2" ht="14.25">
      <c r="A1015" s="145"/>
      <c r="B1015" s="87"/>
    </row>
    <row r="1016" spans="1:2" ht="14.25">
      <c r="A1016" s="145"/>
      <c r="B1016" s="87"/>
    </row>
    <row r="1017" spans="1:2" ht="14.25">
      <c r="A1017" s="145"/>
      <c r="B1017" s="87"/>
    </row>
    <row r="1018" spans="1:2" ht="14.25">
      <c r="A1018" s="145"/>
      <c r="B1018" s="87"/>
    </row>
    <row r="1019" spans="1:2" ht="14.25">
      <c r="A1019" s="145"/>
      <c r="B1019" s="87"/>
    </row>
    <row r="1020" spans="1:2" ht="14.25">
      <c r="A1020" s="145"/>
      <c r="B1020" s="87"/>
    </row>
    <row r="1021" spans="1:2" ht="14.25">
      <c r="A1021" s="145"/>
      <c r="B1021" s="87"/>
    </row>
    <row r="1022" spans="1:2" ht="14.25">
      <c r="A1022" s="145"/>
      <c r="B1022" s="87"/>
    </row>
    <row r="1023" spans="1:2" ht="14.25">
      <c r="A1023" s="145"/>
      <c r="B1023" s="87"/>
    </row>
    <row r="1024" spans="1:2" ht="14.25">
      <c r="A1024" s="145"/>
      <c r="B1024" s="87"/>
    </row>
    <row r="1025" spans="1:2" ht="14.25">
      <c r="A1025" s="145"/>
      <c r="B1025" s="87"/>
    </row>
    <row r="1026" spans="1:2" ht="14.25">
      <c r="A1026" s="145"/>
      <c r="B1026" s="87"/>
    </row>
    <row r="1027" spans="1:2" ht="14.25">
      <c r="A1027" s="145"/>
      <c r="B1027" s="87"/>
    </row>
    <row r="1028" spans="1:2" ht="14.25">
      <c r="A1028" s="145"/>
      <c r="B1028" s="87"/>
    </row>
    <row r="1029" spans="1:2" ht="14.25">
      <c r="A1029" s="145"/>
      <c r="B1029" s="87"/>
    </row>
    <row r="1030" spans="1:2" ht="14.25">
      <c r="A1030" s="145"/>
      <c r="B1030" s="87"/>
    </row>
    <row r="1031" spans="1:2" ht="14.25">
      <c r="A1031" s="145"/>
      <c r="B1031" s="87"/>
    </row>
    <row r="1032" spans="1:2" ht="14.25">
      <c r="A1032" s="145"/>
      <c r="B1032" s="87"/>
    </row>
    <row r="1033" spans="1:2" ht="14.25">
      <c r="A1033" s="145"/>
      <c r="B1033" s="87"/>
    </row>
    <row r="1034" spans="1:2" ht="14.25">
      <c r="A1034" s="145"/>
      <c r="B1034" s="87"/>
    </row>
    <row r="1035" spans="1:2" ht="14.25">
      <c r="A1035" s="145"/>
      <c r="B1035" s="87"/>
    </row>
    <row r="1036" spans="1:2" ht="14.25">
      <c r="A1036" s="145"/>
      <c r="B1036" s="87"/>
    </row>
    <row r="1037" spans="1:2" ht="14.25">
      <c r="A1037" s="145"/>
      <c r="B1037" s="87"/>
    </row>
    <row r="1038" spans="1:2" ht="14.25">
      <c r="A1038" s="145"/>
      <c r="B1038" s="87"/>
    </row>
    <row r="1039" spans="1:2" ht="14.25">
      <c r="A1039" s="145"/>
      <c r="B1039" s="87"/>
    </row>
    <row r="1040" spans="1:2" ht="14.25">
      <c r="A1040" s="145"/>
      <c r="B1040" s="87"/>
    </row>
    <row r="1041" spans="1:2" ht="14.25">
      <c r="A1041" s="145"/>
      <c r="B1041" s="87"/>
    </row>
    <row r="1042" spans="1:2" ht="14.25">
      <c r="A1042" s="145"/>
      <c r="B1042" s="87"/>
    </row>
    <row r="1043" spans="1:2" ht="14.25">
      <c r="A1043" s="145"/>
      <c r="B1043" s="87"/>
    </row>
    <row r="1044" spans="1:2" ht="14.25">
      <c r="A1044" s="145"/>
      <c r="B1044" s="87"/>
    </row>
    <row r="1045" spans="1:2" ht="14.25">
      <c r="A1045" s="145"/>
      <c r="B1045" s="87"/>
    </row>
    <row r="1046" spans="1:2" ht="14.25">
      <c r="A1046" s="145"/>
      <c r="B1046" s="87"/>
    </row>
    <row r="1047" spans="1:2" ht="14.25">
      <c r="A1047" s="145"/>
      <c r="B1047" s="87"/>
    </row>
    <row r="1048" spans="1:2" ht="14.25">
      <c r="A1048" s="145"/>
      <c r="B1048" s="87"/>
    </row>
    <row r="1049" spans="1:2" ht="14.25">
      <c r="A1049" s="145"/>
      <c r="B1049" s="87"/>
    </row>
    <row r="1050" spans="1:2" ht="14.25">
      <c r="A1050" s="145"/>
      <c r="B1050" s="87"/>
    </row>
    <row r="1051" spans="1:2" ht="14.25">
      <c r="A1051" s="145"/>
      <c r="B1051" s="87"/>
    </row>
    <row r="1052" spans="1:2" ht="14.25">
      <c r="A1052" s="145"/>
      <c r="B1052" s="87"/>
    </row>
    <row r="1053" spans="1:2" ht="14.25">
      <c r="A1053" s="145"/>
      <c r="B1053" s="87"/>
    </row>
    <row r="1054" spans="1:2" ht="14.25">
      <c r="A1054" s="145"/>
      <c r="B1054" s="87"/>
    </row>
    <row r="1055" spans="1:2" ht="14.25">
      <c r="A1055" s="145"/>
      <c r="B1055" s="87"/>
    </row>
    <row r="1056" spans="1:2" ht="14.25">
      <c r="A1056" s="145"/>
      <c r="B1056" s="87"/>
    </row>
    <row r="1057" spans="1:2" ht="14.25">
      <c r="A1057" s="145"/>
      <c r="B1057" s="87"/>
    </row>
    <row r="1058" spans="1:2" ht="14.25">
      <c r="A1058" s="145"/>
      <c r="B1058" s="87"/>
    </row>
    <row r="1059" spans="1:2" ht="14.25">
      <c r="A1059" s="145"/>
      <c r="B1059" s="87"/>
    </row>
    <row r="1060" spans="1:2" ht="14.25">
      <c r="A1060" s="145"/>
      <c r="B1060" s="87"/>
    </row>
    <row r="1061" spans="1:2" ht="14.25">
      <c r="A1061" s="145"/>
      <c r="B1061" s="87"/>
    </row>
    <row r="1062" spans="1:2" ht="14.25">
      <c r="A1062" s="145"/>
      <c r="B1062" s="87"/>
    </row>
    <row r="1063" spans="1:2" ht="14.25">
      <c r="A1063" s="145"/>
      <c r="B1063" s="87"/>
    </row>
    <row r="1064" spans="1:2" ht="14.25">
      <c r="A1064" s="145"/>
      <c r="B1064" s="87"/>
    </row>
    <row r="1065" spans="1:2" ht="14.25">
      <c r="A1065" s="145"/>
      <c r="B1065" s="87"/>
    </row>
    <row r="1066" spans="1:2" ht="14.25">
      <c r="A1066" s="145"/>
      <c r="B1066" s="87"/>
    </row>
    <row r="1067" spans="1:2" ht="14.25">
      <c r="A1067" s="145"/>
      <c r="B1067" s="87"/>
    </row>
    <row r="1068" spans="1:2" ht="14.25">
      <c r="A1068" s="145"/>
      <c r="B1068" s="87"/>
    </row>
    <row r="1069" spans="1:2" ht="14.25">
      <c r="A1069" s="145"/>
      <c r="B1069" s="87"/>
    </row>
    <row r="1070" spans="1:2" ht="14.25">
      <c r="A1070" s="145"/>
      <c r="B1070" s="87"/>
    </row>
    <row r="1071" spans="1:2" ht="14.25">
      <c r="A1071" s="145"/>
      <c r="B1071" s="87"/>
    </row>
    <row r="1072" spans="1:2" ht="14.25">
      <c r="A1072" s="145"/>
      <c r="B1072" s="87"/>
    </row>
    <row r="1073" spans="1:2" ht="14.25">
      <c r="A1073" s="145"/>
      <c r="B1073" s="87"/>
    </row>
    <row r="1074" spans="1:2" ht="14.25">
      <c r="A1074" s="145"/>
      <c r="B1074" s="8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214"/>
  <sheetViews>
    <sheetView topLeftCell="A241" workbookViewId="0"/>
  </sheetViews>
  <sheetFormatPr defaultColWidth="14.46484375" defaultRowHeight="15.75" customHeight="1"/>
  <cols>
    <col min="1" max="1" width="8.46484375" customWidth="1"/>
    <col min="2" max="2" width="45.6640625" customWidth="1"/>
    <col min="4" max="4" width="15.33203125" customWidth="1"/>
    <col min="5" max="5" width="63.46484375" customWidth="1"/>
  </cols>
  <sheetData>
    <row r="1" spans="1:26" ht="15.75" customHeight="1">
      <c r="A1" s="88" t="s">
        <v>64</v>
      </c>
      <c r="B1" s="71" t="s">
        <v>1450</v>
      </c>
      <c r="C1" s="71" t="s">
        <v>1451</v>
      </c>
      <c r="D1" s="70" t="s">
        <v>1413</v>
      </c>
      <c r="E1" s="71" t="s">
        <v>1452</v>
      </c>
      <c r="F1" s="193"/>
      <c r="G1" s="69"/>
      <c r="H1" s="69"/>
      <c r="I1" s="69"/>
      <c r="J1" s="69"/>
      <c r="K1" s="69"/>
      <c r="L1" s="69"/>
      <c r="M1" s="69"/>
      <c r="N1" s="69"/>
      <c r="O1" s="69"/>
      <c r="P1" s="69"/>
      <c r="Q1" s="69"/>
      <c r="R1" s="69"/>
      <c r="S1" s="69"/>
      <c r="T1" s="69"/>
      <c r="U1" s="69"/>
      <c r="V1" s="69"/>
      <c r="W1" s="69"/>
      <c r="X1" s="69"/>
      <c r="Y1" s="69"/>
      <c r="Z1" s="69"/>
    </row>
    <row r="2" spans="1:26" ht="15.75" customHeight="1">
      <c r="A2" s="91" t="s">
        <v>73</v>
      </c>
      <c r="B2" s="92" t="str">
        <f>VLOOKUP(A2,TRUSTEDPROCESSDEFINITIONS,2, FALSE)</f>
        <v>Identity Service Provider</v>
      </c>
      <c r="C2" s="125"/>
      <c r="D2" s="125"/>
      <c r="E2" s="120"/>
      <c r="F2" s="125"/>
    </row>
    <row r="3" spans="1:26" ht="15.75" customHeight="1">
      <c r="A3" s="96"/>
      <c r="B3" s="65" t="str">
        <f>VLOOKUP(A2,TRUSTEDPROCESSDEFINITIONS,3,FALSE)</f>
        <v>General requirements for identity service provider</v>
      </c>
      <c r="C3" s="125"/>
      <c r="D3" s="125"/>
      <c r="E3" s="120"/>
      <c r="F3" s="125"/>
    </row>
    <row r="4" spans="1:26" ht="15.75" customHeight="1">
      <c r="A4" s="96"/>
      <c r="C4" s="125"/>
      <c r="D4" s="125"/>
      <c r="E4" s="120"/>
      <c r="F4" s="125"/>
    </row>
    <row r="5" spans="1:26" ht="15.75" customHeight="1">
      <c r="A5" s="96"/>
      <c r="B5" s="98"/>
      <c r="C5" s="125"/>
      <c r="D5" s="125"/>
      <c r="E5" s="120"/>
      <c r="F5" s="125"/>
    </row>
    <row r="6" spans="1:26" ht="15.75" customHeight="1">
      <c r="A6" s="96"/>
      <c r="B6" s="98"/>
      <c r="C6" s="125"/>
      <c r="D6" s="125"/>
      <c r="E6" s="120"/>
      <c r="F6" s="125"/>
    </row>
    <row r="7" spans="1:26" ht="15.75" customHeight="1">
      <c r="A7" s="96"/>
      <c r="B7" s="98"/>
      <c r="C7" s="125"/>
      <c r="D7" s="125"/>
      <c r="E7" s="120"/>
      <c r="F7" s="125"/>
    </row>
    <row r="8" spans="1:26" ht="15.75" customHeight="1">
      <c r="A8" s="96"/>
      <c r="B8" s="98"/>
      <c r="C8" s="125"/>
      <c r="D8" s="125"/>
      <c r="E8" s="120"/>
      <c r="F8" s="125"/>
    </row>
    <row r="9" spans="1:26" ht="15.75" customHeight="1">
      <c r="A9" s="96"/>
      <c r="B9" s="98"/>
      <c r="C9" s="125"/>
      <c r="D9" s="125"/>
      <c r="E9" s="120"/>
      <c r="F9" s="125"/>
    </row>
    <row r="10" spans="1:26" ht="15.75" customHeight="1">
      <c r="A10" s="96"/>
      <c r="B10" s="98"/>
      <c r="C10" s="125"/>
      <c r="D10" s="125"/>
      <c r="E10" s="120"/>
      <c r="F10" s="125"/>
    </row>
    <row r="11" spans="1:26" ht="15.75" customHeight="1">
      <c r="A11" s="96"/>
      <c r="B11" s="98"/>
      <c r="C11" s="125"/>
      <c r="D11" s="125"/>
      <c r="E11" s="120"/>
      <c r="F11" s="125"/>
    </row>
    <row r="12" spans="1:26" ht="15.75" customHeight="1">
      <c r="A12" s="91" t="s">
        <v>94</v>
      </c>
      <c r="B12" s="92" t="str">
        <f>VLOOKUP(A12,TRUSTEDPROCESSDEFINITIONS,2, FALSE)</f>
        <v>Identity Resolution</v>
      </c>
      <c r="C12" s="125"/>
      <c r="D12" s="125"/>
      <c r="E12" s="120"/>
      <c r="F12" s="125"/>
    </row>
    <row r="13" spans="1:26" ht="15.75" customHeight="1">
      <c r="A13" s="67"/>
      <c r="B13" s="65" t="str">
        <f>VLOOKUP(A12,TRUSTEDPROCESSDEFINITIONS,3,FALSE)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125"/>
      <c r="D13" s="125"/>
      <c r="E13" s="120"/>
      <c r="F13" s="125"/>
    </row>
    <row r="14" spans="1:26" ht="15.75" customHeight="1">
      <c r="A14" s="67"/>
      <c r="B14" s="98"/>
      <c r="C14" s="125"/>
      <c r="D14" s="125"/>
      <c r="E14" s="120"/>
      <c r="F14" s="125"/>
    </row>
    <row r="15" spans="1:26" ht="15.75" customHeight="1">
      <c r="A15" s="91" t="s">
        <v>102</v>
      </c>
      <c r="B15" s="92" t="str">
        <f>VLOOKUP(A15,TRUSTEDPROCESSDEFINITIONS,2, FALSE)</f>
        <v>Identity Establishment</v>
      </c>
      <c r="C15" s="194"/>
      <c r="D15" s="194"/>
      <c r="E15" s="195"/>
      <c r="F15" s="194"/>
      <c r="G15" s="95"/>
      <c r="H15" s="95"/>
      <c r="I15" s="95"/>
      <c r="J15" s="95"/>
      <c r="K15" s="95"/>
      <c r="L15" s="95"/>
      <c r="M15" s="95"/>
      <c r="N15" s="95"/>
      <c r="O15" s="95"/>
      <c r="P15" s="95"/>
      <c r="Q15" s="95"/>
      <c r="R15" s="95"/>
      <c r="S15" s="95"/>
      <c r="T15" s="95"/>
      <c r="U15" s="95"/>
      <c r="V15" s="95"/>
      <c r="W15" s="95"/>
      <c r="X15" s="95"/>
      <c r="Y15" s="95"/>
      <c r="Z15" s="95"/>
    </row>
    <row r="16" spans="1:26" ht="15.75" customHeight="1">
      <c r="A16" s="67"/>
      <c r="B16" s="65" t="str">
        <f>VLOOKUP(A15,TRUSTEDPROCESSDEFINITIONS,3,FALSE)</f>
        <v>Identity Establishment is the process of creating a record of identity of a Subject within a program/service population that may be relied on by others for subsequent programs, services, and activities.</v>
      </c>
      <c r="C16" s="125"/>
      <c r="D16" s="125"/>
      <c r="E16" s="118"/>
      <c r="F16" s="125"/>
    </row>
    <row r="17" spans="1:26" ht="15.75" customHeight="1">
      <c r="A17" s="67"/>
      <c r="B17" s="98"/>
      <c r="C17" s="124" t="s">
        <v>1803</v>
      </c>
      <c r="D17" s="125"/>
      <c r="E17" s="118" t="s">
        <v>1804</v>
      </c>
      <c r="F17" s="125"/>
    </row>
    <row r="18" spans="1:26" ht="15.75" customHeight="1">
      <c r="A18" s="67"/>
      <c r="B18" s="98"/>
      <c r="C18" s="124" t="s">
        <v>1803</v>
      </c>
      <c r="D18" s="125"/>
      <c r="E18" s="118" t="s">
        <v>1805</v>
      </c>
      <c r="F18" s="125"/>
    </row>
    <row r="19" spans="1:26" ht="15.75" customHeight="1">
      <c r="A19" s="67"/>
      <c r="B19" s="98"/>
      <c r="C19" s="124" t="s">
        <v>1803</v>
      </c>
      <c r="D19" s="125"/>
      <c r="E19" s="118" t="s">
        <v>1806</v>
      </c>
      <c r="F19" s="125"/>
    </row>
    <row r="20" spans="1:26" ht="15.75" customHeight="1">
      <c r="A20" s="67"/>
      <c r="B20" s="98"/>
      <c r="C20" s="125"/>
      <c r="D20" s="125"/>
      <c r="E20" s="118" t="s">
        <v>1807</v>
      </c>
      <c r="F20" s="125"/>
    </row>
    <row r="21" spans="1:26" ht="15.75" customHeight="1">
      <c r="A21" s="67"/>
      <c r="B21" s="98"/>
      <c r="C21" s="125"/>
      <c r="D21" s="125"/>
      <c r="E21" s="120"/>
      <c r="F21" s="125"/>
    </row>
    <row r="22" spans="1:26" ht="15.75" customHeight="1">
      <c r="A22" s="101" t="s">
        <v>110</v>
      </c>
      <c r="B22" s="102" t="s">
        <v>1777</v>
      </c>
      <c r="C22" s="196"/>
      <c r="D22" s="196"/>
      <c r="E22" s="197"/>
      <c r="F22" s="196"/>
      <c r="G22" s="105"/>
      <c r="H22" s="105"/>
      <c r="I22" s="105"/>
      <c r="J22" s="105"/>
      <c r="K22" s="105"/>
      <c r="L22" s="105"/>
      <c r="M22" s="105"/>
      <c r="N22" s="105"/>
      <c r="O22" s="105"/>
      <c r="P22" s="105"/>
      <c r="Q22" s="105"/>
      <c r="R22" s="105"/>
      <c r="S22" s="105"/>
      <c r="T22" s="105"/>
      <c r="U22" s="105"/>
      <c r="V22" s="105"/>
      <c r="W22" s="105"/>
      <c r="X22" s="105"/>
      <c r="Y22" s="105"/>
      <c r="Z22" s="105"/>
    </row>
    <row r="23" spans="1:26" ht="15.75" customHeight="1">
      <c r="A23" s="67"/>
      <c r="B23" s="65" t="str">
        <f>VLOOKUP(A22,TRUSTEDPROCESSDEFINITIONS,3,FALSE)</f>
        <v xml:space="preserve">Identity Information Validation is the process of confirming the accuracy of identity information about a Subject as established by the Issuer. </v>
      </c>
      <c r="C23" s="125"/>
      <c r="D23" s="125"/>
      <c r="E23" s="120"/>
      <c r="F23" s="125"/>
    </row>
    <row r="24" spans="1:26" ht="15.75" customHeight="1">
      <c r="A24" s="67"/>
      <c r="B24" s="65"/>
      <c r="C24" s="124" t="s">
        <v>1803</v>
      </c>
      <c r="D24" s="125"/>
      <c r="E24" s="118" t="s">
        <v>1808</v>
      </c>
      <c r="F24" s="125"/>
    </row>
    <row r="25" spans="1:26" ht="15.75" customHeight="1">
      <c r="A25" s="67"/>
      <c r="B25" s="98"/>
      <c r="C25" s="124" t="s">
        <v>1803</v>
      </c>
      <c r="D25" s="125"/>
      <c r="E25" s="118" t="s">
        <v>1809</v>
      </c>
      <c r="F25" s="125"/>
    </row>
    <row r="26" spans="1:26" ht="15.75" customHeight="1">
      <c r="A26" s="67"/>
      <c r="B26" s="98"/>
      <c r="C26" s="124" t="s">
        <v>1803</v>
      </c>
      <c r="D26" s="125"/>
      <c r="E26" s="118" t="s">
        <v>1810</v>
      </c>
      <c r="F26" s="125"/>
    </row>
    <row r="27" spans="1:26" ht="15.75" customHeight="1">
      <c r="A27" s="67"/>
      <c r="B27" s="98"/>
      <c r="C27" s="125"/>
      <c r="D27" s="125"/>
      <c r="E27" s="118" t="s">
        <v>1811</v>
      </c>
      <c r="F27" s="125"/>
    </row>
    <row r="28" spans="1:26" ht="15.75" customHeight="1">
      <c r="A28" s="67"/>
      <c r="B28" s="98"/>
      <c r="C28" s="125"/>
      <c r="D28" s="125"/>
      <c r="E28" s="120"/>
      <c r="F28" s="125"/>
    </row>
    <row r="29" spans="1:26" ht="15.75" customHeight="1">
      <c r="A29" s="101" t="s">
        <v>118</v>
      </c>
      <c r="B29" s="102" t="str">
        <f>VLOOKUP(A29,TRUSTEDPROCESSDEFINITIONS,2, FALSE)</f>
        <v>Identity Verification</v>
      </c>
      <c r="C29" s="196"/>
      <c r="D29" s="196"/>
      <c r="E29" s="197"/>
      <c r="F29" s="196"/>
      <c r="G29" s="105"/>
      <c r="H29" s="105"/>
      <c r="I29" s="105"/>
      <c r="J29" s="105"/>
      <c r="K29" s="105"/>
      <c r="L29" s="105"/>
      <c r="M29" s="105"/>
      <c r="N29" s="105"/>
      <c r="O29" s="105"/>
      <c r="P29" s="105"/>
      <c r="Q29" s="105"/>
      <c r="R29" s="105"/>
      <c r="S29" s="105"/>
      <c r="T29" s="105"/>
      <c r="U29" s="105"/>
      <c r="V29" s="105"/>
      <c r="W29" s="105"/>
      <c r="X29" s="105"/>
      <c r="Y29" s="105"/>
      <c r="Z29" s="105"/>
    </row>
    <row r="30" spans="1:26" ht="15.75" customHeight="1">
      <c r="A30" s="67"/>
      <c r="B30" s="65" t="str">
        <f>VLOOKUP(A29,TRUSTEDPROCESSDEFINITIONS,3,FALSE)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E30" s="18"/>
      <c r="F30" s="125"/>
    </row>
    <row r="31" spans="1:26" ht="15.75" customHeight="1">
      <c r="A31" s="67"/>
      <c r="B31" s="65"/>
      <c r="C31" s="124" t="s">
        <v>1803</v>
      </c>
      <c r="D31" s="125"/>
      <c r="E31" s="118" t="s">
        <v>1812</v>
      </c>
      <c r="F31" s="125"/>
    </row>
    <row r="32" spans="1:26" ht="15.75" customHeight="1">
      <c r="A32" s="67"/>
      <c r="B32" s="98"/>
      <c r="C32" s="124" t="s">
        <v>1803</v>
      </c>
      <c r="D32" s="125"/>
      <c r="E32" s="118" t="s">
        <v>1813</v>
      </c>
      <c r="F32" s="125"/>
    </row>
    <row r="33" spans="1:26" ht="15.75" customHeight="1">
      <c r="A33" s="67"/>
      <c r="B33" s="98"/>
      <c r="C33" s="124" t="s">
        <v>1803</v>
      </c>
      <c r="D33" s="125"/>
      <c r="E33" s="118" t="s">
        <v>1814</v>
      </c>
      <c r="F33" s="125"/>
    </row>
    <row r="34" spans="1:26" ht="15.75" customHeight="1">
      <c r="E34" s="123" t="s">
        <v>1811</v>
      </c>
    </row>
    <row r="35" spans="1:26" ht="15.75" customHeight="1">
      <c r="A35" s="67"/>
      <c r="B35" s="98"/>
      <c r="C35" s="125"/>
      <c r="D35" s="125"/>
      <c r="E35" s="120"/>
      <c r="F35" s="125"/>
    </row>
    <row r="36" spans="1:26" ht="15.75" customHeight="1">
      <c r="A36" s="107" t="s">
        <v>1454</v>
      </c>
      <c r="B36" s="108" t="e">
        <f>VLOOKUP(A36,TRUSTEDPROCESSDEFINITIONS,2, FALSE)</f>
        <v>#N/A</v>
      </c>
      <c r="C36" s="198"/>
      <c r="D36" s="198"/>
      <c r="E36" s="199"/>
      <c r="F36" s="198"/>
      <c r="G36" s="112"/>
      <c r="H36" s="112"/>
      <c r="I36" s="112"/>
      <c r="J36" s="112"/>
      <c r="K36" s="112"/>
      <c r="L36" s="112"/>
      <c r="M36" s="112"/>
      <c r="N36" s="112"/>
      <c r="O36" s="112"/>
      <c r="P36" s="112"/>
      <c r="Q36" s="112"/>
      <c r="R36" s="112"/>
      <c r="S36" s="112"/>
      <c r="T36" s="112"/>
      <c r="U36" s="112"/>
      <c r="V36" s="112"/>
      <c r="W36" s="112"/>
      <c r="X36" s="112"/>
      <c r="Y36" s="112"/>
      <c r="Z36" s="112"/>
    </row>
    <row r="37" spans="1:26" ht="15.75" customHeight="1">
      <c r="A37" s="67"/>
      <c r="B37" s="65" t="e">
        <f>VLOOKUP(A36,TRUSTEDPROCESSDEFINITIONS,3,FALSE)</f>
        <v>#N/A</v>
      </c>
      <c r="C37" s="125"/>
      <c r="D37" s="125"/>
      <c r="E37" s="120"/>
      <c r="F37" s="125"/>
    </row>
    <row r="38" spans="1:26" ht="15.75" customHeight="1">
      <c r="A38" s="67"/>
      <c r="B38" s="65"/>
      <c r="C38" s="124" t="s">
        <v>1803</v>
      </c>
      <c r="D38" s="125"/>
      <c r="E38" s="118" t="s">
        <v>1815</v>
      </c>
      <c r="F38" s="125"/>
    </row>
    <row r="39" spans="1:26" ht="15.75" customHeight="1">
      <c r="A39" s="67"/>
      <c r="B39" s="65"/>
      <c r="C39" s="124" t="s">
        <v>1803</v>
      </c>
      <c r="D39" s="125"/>
      <c r="E39" s="118" t="s">
        <v>1816</v>
      </c>
      <c r="F39" s="125"/>
    </row>
    <row r="40" spans="1:26" ht="25.5">
      <c r="A40" s="67"/>
      <c r="B40" s="65"/>
      <c r="C40" s="124" t="s">
        <v>1803</v>
      </c>
      <c r="D40" s="125"/>
      <c r="E40" s="118" t="s">
        <v>1814</v>
      </c>
      <c r="F40" s="125"/>
    </row>
    <row r="41" spans="1:26" ht="229.5">
      <c r="A41" s="67"/>
      <c r="B41" s="65"/>
      <c r="C41" s="124"/>
      <c r="D41" s="125"/>
      <c r="E41" s="118" t="s">
        <v>1817</v>
      </c>
      <c r="F41" s="125"/>
    </row>
    <row r="42" spans="1:26" ht="14.25">
      <c r="A42" s="67"/>
      <c r="B42" s="65"/>
      <c r="C42" s="124" t="s">
        <v>1818</v>
      </c>
      <c r="D42" s="125"/>
      <c r="E42" s="118" t="s">
        <v>1819</v>
      </c>
      <c r="F42" s="125"/>
    </row>
    <row r="43" spans="1:26" ht="76.5">
      <c r="A43" s="67"/>
      <c r="B43" s="65"/>
      <c r="C43" s="124"/>
      <c r="D43" s="125"/>
      <c r="E43" s="118" t="s">
        <v>1820</v>
      </c>
      <c r="F43" s="125"/>
    </row>
    <row r="44" spans="1:26" ht="25.5">
      <c r="A44" s="67"/>
      <c r="B44" s="65"/>
      <c r="C44" s="124"/>
      <c r="D44" s="125"/>
      <c r="E44" s="118" t="s">
        <v>1821</v>
      </c>
      <c r="F44" s="125"/>
    </row>
    <row r="45" spans="1:26" ht="25.5">
      <c r="A45" s="67"/>
      <c r="B45" s="65"/>
      <c r="C45" s="124"/>
      <c r="D45" s="125"/>
      <c r="E45" s="118" t="s">
        <v>1822</v>
      </c>
      <c r="F45" s="125"/>
    </row>
    <row r="46" spans="1:26" ht="14.25">
      <c r="A46" s="67"/>
      <c r="B46" s="65"/>
      <c r="C46" s="124"/>
      <c r="D46" s="125"/>
      <c r="E46" s="118"/>
      <c r="F46" s="125"/>
    </row>
    <row r="47" spans="1:26" ht="14.25">
      <c r="A47" s="101" t="s">
        <v>1455</v>
      </c>
      <c r="B47" s="102" t="e">
        <f>VLOOKUP(A47,TRUSTEDPROCESSDEFINITIONS,2, FALSE)</f>
        <v>#N/A</v>
      </c>
      <c r="C47" s="196"/>
      <c r="D47" s="196"/>
      <c r="E47" s="197"/>
      <c r="F47" s="196"/>
      <c r="G47" s="105"/>
      <c r="H47" s="105"/>
      <c r="I47" s="105"/>
      <c r="J47" s="105"/>
      <c r="K47" s="105"/>
      <c r="L47" s="105"/>
      <c r="M47" s="105"/>
      <c r="N47" s="105"/>
      <c r="O47" s="105"/>
      <c r="P47" s="105"/>
      <c r="Q47" s="105"/>
      <c r="R47" s="105"/>
      <c r="S47" s="105"/>
      <c r="T47" s="105"/>
      <c r="U47" s="105"/>
      <c r="V47" s="105"/>
      <c r="W47" s="105"/>
      <c r="X47" s="105"/>
      <c r="Y47" s="105"/>
      <c r="Z47" s="105"/>
    </row>
    <row r="48" spans="1:26" ht="14.25">
      <c r="A48" s="67"/>
      <c r="B48" s="65" t="e">
        <f>VLOOKUP(A47,TRUSTEDPROCESSDEFINITIONS,3,FALSE)</f>
        <v>#N/A</v>
      </c>
      <c r="C48" s="125"/>
      <c r="D48" s="125"/>
      <c r="E48" s="120"/>
      <c r="F48" s="125"/>
    </row>
    <row r="49" spans="1:6" ht="14.25">
      <c r="A49" s="67"/>
      <c r="B49" s="100"/>
      <c r="C49" s="125"/>
      <c r="D49" s="125"/>
      <c r="E49" s="118"/>
      <c r="F49" s="125"/>
    </row>
    <row r="50" spans="1:6" ht="14.25">
      <c r="A50" s="67"/>
      <c r="B50" s="100"/>
      <c r="C50" s="125"/>
      <c r="D50" s="125"/>
      <c r="E50" s="120"/>
      <c r="F50" s="125"/>
    </row>
    <row r="51" spans="1:6" ht="14.25">
      <c r="A51" s="101" t="s">
        <v>141</v>
      </c>
      <c r="B51" s="102" t="str">
        <f>VLOOKUP(A51,TRUSTEDPROCESSDEFINITIONS,2, FALSE)</f>
        <v>Identity Maintenance</v>
      </c>
      <c r="C51" s="125"/>
      <c r="D51" s="125"/>
      <c r="E51" s="120"/>
      <c r="F51" s="125"/>
    </row>
    <row r="52" spans="1:6" ht="42.75">
      <c r="A52" s="67"/>
      <c r="B52" s="65" t="str">
        <f>VLOOKUP(A51,TRUSTEDPROCESSDEFINITIONS,3,FALSE)</f>
        <v>Identity Maintenance is the process of ensuring that a Subject’s identity information is accurate, complete, and up-to-date.</v>
      </c>
      <c r="C52" s="125"/>
      <c r="D52" s="125"/>
      <c r="E52" s="120"/>
      <c r="F52" s="125"/>
    </row>
    <row r="53" spans="1:6" ht="14.25">
      <c r="A53" s="67"/>
      <c r="B53" s="98"/>
      <c r="C53" s="125"/>
      <c r="D53" s="125"/>
      <c r="E53" s="120"/>
      <c r="F53" s="125"/>
    </row>
    <row r="54" spans="1:6" ht="14.25">
      <c r="A54" s="67"/>
      <c r="B54" s="98"/>
      <c r="C54" s="125"/>
      <c r="D54" s="125"/>
      <c r="E54" s="120"/>
      <c r="F54" s="125"/>
    </row>
    <row r="55" spans="1:6" ht="14.25">
      <c r="A55" s="67"/>
      <c r="B55" s="98"/>
      <c r="C55" s="125"/>
      <c r="D55" s="125"/>
      <c r="E55" s="120"/>
      <c r="F55" s="125"/>
    </row>
    <row r="56" spans="1:6" ht="14.25">
      <c r="A56" s="101" t="s">
        <v>1455</v>
      </c>
      <c r="B56" s="102" t="e">
        <f>VLOOKUP(A56,TRUSTEDPROCESSDEFINITIONS,2, FALSE)</f>
        <v>#N/A</v>
      </c>
      <c r="C56" s="125"/>
      <c r="D56" s="125"/>
      <c r="E56" s="120"/>
      <c r="F56" s="125"/>
    </row>
    <row r="57" spans="1:6" ht="14.25">
      <c r="A57" s="67"/>
      <c r="B57" s="65" t="e">
        <f>VLOOKUP(A56,TRUSTEDPROCESSDEFINITIONS,3,FALSE)</f>
        <v>#N/A</v>
      </c>
      <c r="C57" s="125"/>
      <c r="D57" s="125"/>
      <c r="E57" s="120"/>
      <c r="F57" s="125"/>
    </row>
    <row r="58" spans="1:6" ht="14.25">
      <c r="A58" s="67"/>
      <c r="B58" s="100"/>
      <c r="C58" s="125"/>
      <c r="D58" s="125"/>
      <c r="E58" s="120"/>
      <c r="F58" s="125"/>
    </row>
    <row r="59" spans="1:6" ht="14.25">
      <c r="A59" s="101" t="s">
        <v>1456</v>
      </c>
      <c r="B59" s="102" t="e">
        <f>VLOOKUP(A59,TRUSTEDPROCESSDEFINITIONS,2, FALSE)</f>
        <v>#N/A</v>
      </c>
      <c r="C59" s="125"/>
      <c r="D59" s="125"/>
      <c r="E59" s="120"/>
      <c r="F59" s="125"/>
    </row>
    <row r="60" spans="1:6" ht="14.25">
      <c r="A60" s="67"/>
      <c r="B60" s="65" t="e">
        <f>VLOOKUP(A59,TRUSTEDPROCESSDEFINITIONS,3,FALSE)</f>
        <v>#N/A</v>
      </c>
      <c r="C60" s="125"/>
      <c r="D60" s="125"/>
      <c r="E60" s="120"/>
      <c r="F60" s="125"/>
    </row>
    <row r="61" spans="1:6" ht="14.25">
      <c r="A61" s="67"/>
      <c r="B61" s="65"/>
      <c r="C61" s="125"/>
      <c r="D61" s="125"/>
      <c r="E61" s="120"/>
      <c r="F61" s="125"/>
    </row>
    <row r="62" spans="1:6" ht="14.25">
      <c r="A62" s="67"/>
      <c r="B62" s="98"/>
      <c r="C62" s="125"/>
      <c r="D62" s="125"/>
      <c r="E62" s="120"/>
      <c r="F62" s="125"/>
    </row>
    <row r="63" spans="1:6" ht="14.25">
      <c r="A63" s="67"/>
      <c r="B63" s="98"/>
      <c r="C63" s="125"/>
      <c r="D63" s="125"/>
      <c r="E63" s="120"/>
      <c r="F63" s="125"/>
    </row>
    <row r="64" spans="1:6" ht="14.25">
      <c r="A64" s="67"/>
      <c r="B64" s="98"/>
      <c r="C64" s="125"/>
      <c r="D64" s="125"/>
      <c r="E64" s="120"/>
      <c r="F64" s="125"/>
    </row>
    <row r="65" spans="1:6" ht="14.25">
      <c r="A65" s="67"/>
      <c r="B65" s="98"/>
      <c r="C65" s="125"/>
      <c r="D65" s="125"/>
      <c r="E65" s="120"/>
      <c r="F65" s="125"/>
    </row>
    <row r="66" spans="1:6" ht="14.25">
      <c r="A66" s="67"/>
      <c r="B66" s="98"/>
      <c r="C66" s="125"/>
      <c r="D66" s="125"/>
      <c r="E66" s="120"/>
      <c r="F66" s="125"/>
    </row>
    <row r="67" spans="1:6" ht="14.25">
      <c r="A67" s="67"/>
      <c r="B67" s="98"/>
      <c r="C67" s="125"/>
      <c r="D67" s="125"/>
      <c r="E67" s="120"/>
      <c r="F67" s="125"/>
    </row>
    <row r="68" spans="1:6" ht="14.25">
      <c r="A68" s="67"/>
      <c r="B68" s="98"/>
      <c r="C68" s="125"/>
      <c r="D68" s="125"/>
      <c r="E68" s="120"/>
      <c r="F68" s="125"/>
    </row>
    <row r="69" spans="1:6" ht="14.25">
      <c r="A69" s="67"/>
      <c r="B69" s="98"/>
      <c r="C69" s="125"/>
      <c r="D69" s="125"/>
      <c r="E69" s="120"/>
      <c r="F69" s="125"/>
    </row>
    <row r="70" spans="1:6" ht="14.25">
      <c r="A70" s="101" t="s">
        <v>148</v>
      </c>
      <c r="B70" s="102" t="str">
        <f>VLOOKUP(A70,TRUSTEDPROCESSDEFINITIONS,2, FALSE)</f>
        <v>Identity Linking</v>
      </c>
      <c r="C70" s="125"/>
      <c r="D70" s="125"/>
      <c r="E70" s="120"/>
      <c r="F70" s="125"/>
    </row>
    <row r="71" spans="1:6" ht="28.5">
      <c r="A71" s="67"/>
      <c r="B71" s="65" t="str">
        <f>VLOOKUP(A70,TRUSTEDPROCESSDEFINITIONS,3,FALSE)</f>
        <v>Identity Linking is the process of mapping two or more identifiers to the same Subject.</v>
      </c>
      <c r="C71" s="125"/>
      <c r="D71" s="125"/>
      <c r="E71" s="120"/>
      <c r="F71" s="125"/>
    </row>
    <row r="72" spans="1:6" ht="14.25">
      <c r="A72" s="67"/>
      <c r="B72" s="100"/>
      <c r="C72" s="125"/>
      <c r="D72" s="125"/>
      <c r="E72" s="120"/>
      <c r="F72" s="125"/>
    </row>
    <row r="73" spans="1:6" ht="14.25">
      <c r="A73" s="67"/>
      <c r="B73" s="100"/>
      <c r="C73" s="125"/>
      <c r="D73" s="125"/>
      <c r="E73" s="120"/>
      <c r="F73" s="125"/>
    </row>
    <row r="74" spans="1:6" ht="14.25">
      <c r="A74" s="67"/>
      <c r="B74" s="100"/>
      <c r="C74" s="125"/>
      <c r="D74" s="125"/>
      <c r="E74" s="120"/>
      <c r="F74" s="125"/>
    </row>
    <row r="75" spans="1:6" ht="14.25">
      <c r="A75" s="67"/>
      <c r="B75" s="100"/>
      <c r="C75" s="125"/>
      <c r="D75" s="125"/>
      <c r="E75" s="120"/>
      <c r="F75" s="125"/>
    </row>
    <row r="76" spans="1:6" ht="14.25">
      <c r="A76" s="101" t="s">
        <v>155</v>
      </c>
      <c r="B76" s="102" t="str">
        <f>VLOOKUP(A76,TRUSTEDPROCESSDEFINITIONS,2, FALSE)</f>
        <v>Credential Service Provider</v>
      </c>
      <c r="C76" s="125"/>
      <c r="D76" s="125"/>
      <c r="E76" s="120"/>
      <c r="F76" s="125"/>
    </row>
    <row r="77" spans="1:6" ht="14.25">
      <c r="A77" s="67"/>
      <c r="B77" s="65" t="str">
        <f>VLOOKUP(A76,TRUSTEDPROCESSDEFINITIONS,3,FALSE)</f>
        <v>General requirements for credential service provider</v>
      </c>
      <c r="C77" s="125"/>
      <c r="D77" s="125"/>
      <c r="E77" s="120"/>
      <c r="F77" s="125"/>
    </row>
    <row r="78" spans="1:6" ht="14.25">
      <c r="A78" s="67"/>
      <c r="B78" s="100"/>
      <c r="C78" s="125"/>
      <c r="D78" s="125"/>
      <c r="E78" s="120"/>
      <c r="F78" s="125"/>
    </row>
    <row r="79" spans="1:6" ht="14.25">
      <c r="A79" s="67"/>
      <c r="B79" s="100"/>
      <c r="C79" s="125"/>
      <c r="D79" s="125"/>
      <c r="E79" s="120"/>
      <c r="F79" s="125"/>
    </row>
    <row r="80" spans="1:6" ht="14.25">
      <c r="A80" s="67"/>
      <c r="B80" s="100"/>
      <c r="C80" s="125"/>
      <c r="D80" s="125"/>
      <c r="E80" s="120"/>
      <c r="F80" s="125"/>
    </row>
    <row r="81" spans="1:6" ht="14.25">
      <c r="A81" s="67"/>
      <c r="B81" s="100"/>
      <c r="C81" s="125"/>
      <c r="D81" s="125"/>
      <c r="E81" s="120"/>
      <c r="F81" s="125"/>
    </row>
    <row r="82" spans="1:6" ht="14.25">
      <c r="A82" s="67"/>
      <c r="B82" s="100"/>
      <c r="C82" s="125"/>
      <c r="D82" s="125"/>
      <c r="E82" s="120"/>
      <c r="F82" s="125"/>
    </row>
    <row r="83" spans="1:6" ht="14.25">
      <c r="A83" s="67"/>
      <c r="B83" s="100"/>
      <c r="C83" s="125"/>
      <c r="D83" s="125"/>
      <c r="E83" s="120"/>
      <c r="F83" s="125"/>
    </row>
    <row r="84" spans="1:6" ht="14.25">
      <c r="A84" s="67"/>
      <c r="B84" s="100"/>
      <c r="C84" s="125"/>
      <c r="D84" s="125"/>
      <c r="E84" s="120"/>
      <c r="F84" s="125"/>
    </row>
    <row r="85" spans="1:6" ht="14.25">
      <c r="A85" s="67"/>
      <c r="B85" s="100"/>
      <c r="C85" s="125"/>
      <c r="D85" s="125"/>
      <c r="E85" s="120"/>
      <c r="F85" s="125"/>
    </row>
    <row r="86" spans="1:6" ht="14.25">
      <c r="A86" s="67"/>
      <c r="B86" s="100"/>
      <c r="C86" s="125"/>
      <c r="D86" s="125"/>
      <c r="E86" s="120"/>
      <c r="F86" s="125"/>
    </row>
    <row r="87" spans="1:6" ht="14.25">
      <c r="A87" s="67"/>
      <c r="B87" s="100"/>
      <c r="C87" s="125"/>
      <c r="D87" s="125"/>
      <c r="E87" s="120"/>
      <c r="F87" s="125"/>
    </row>
    <row r="88" spans="1:6" ht="14.25">
      <c r="A88" s="67"/>
      <c r="B88" s="100"/>
      <c r="C88" s="125"/>
      <c r="D88" s="125"/>
      <c r="E88" s="120"/>
      <c r="F88" s="125"/>
    </row>
    <row r="89" spans="1:6" ht="14.25">
      <c r="A89" s="67"/>
      <c r="B89" s="100"/>
      <c r="C89" s="125"/>
      <c r="D89" s="125"/>
      <c r="E89" s="120"/>
      <c r="F89" s="125"/>
    </row>
    <row r="90" spans="1:6" ht="14.25">
      <c r="A90" s="67"/>
      <c r="B90" s="100"/>
      <c r="C90" s="125"/>
      <c r="D90" s="125"/>
      <c r="E90" s="120"/>
      <c r="F90" s="125"/>
    </row>
    <row r="91" spans="1:6" ht="14.25">
      <c r="A91" s="67"/>
      <c r="B91" s="100"/>
      <c r="C91" s="125"/>
      <c r="D91" s="125"/>
      <c r="E91" s="120"/>
      <c r="F91" s="125"/>
    </row>
    <row r="92" spans="1:6" ht="14.25">
      <c r="A92" s="67"/>
      <c r="B92" s="100"/>
      <c r="C92" s="125"/>
      <c r="D92" s="125"/>
      <c r="E92" s="120"/>
      <c r="F92" s="125"/>
    </row>
    <row r="93" spans="1:6" ht="14.25">
      <c r="A93" s="67"/>
      <c r="B93" s="100"/>
      <c r="C93" s="125"/>
      <c r="D93" s="125"/>
      <c r="E93" s="120"/>
      <c r="F93" s="125"/>
    </row>
    <row r="94" spans="1:6" ht="14.25">
      <c r="A94" s="67"/>
      <c r="B94" s="100"/>
      <c r="C94" s="125"/>
      <c r="D94" s="125"/>
      <c r="E94" s="120"/>
      <c r="F94" s="125"/>
    </row>
    <row r="95" spans="1:6" ht="14.25">
      <c r="A95" s="67"/>
      <c r="B95" s="100"/>
      <c r="C95" s="125"/>
      <c r="D95" s="125"/>
      <c r="E95" s="120"/>
      <c r="F95" s="125"/>
    </row>
    <row r="96" spans="1:6" ht="14.25">
      <c r="A96" s="67"/>
      <c r="B96" s="100"/>
      <c r="C96" s="125"/>
      <c r="D96" s="125"/>
      <c r="E96" s="120"/>
      <c r="F96" s="125"/>
    </row>
    <row r="97" spans="1:6" ht="14.25">
      <c r="A97" s="67"/>
      <c r="B97" s="100"/>
      <c r="C97" s="125"/>
      <c r="D97" s="125"/>
      <c r="E97" s="120"/>
      <c r="F97" s="125"/>
    </row>
    <row r="98" spans="1:6" ht="14.25">
      <c r="A98" s="67"/>
      <c r="B98" s="100"/>
      <c r="C98" s="125"/>
      <c r="D98" s="125"/>
      <c r="E98" s="120"/>
      <c r="F98" s="125"/>
    </row>
    <row r="99" spans="1:6" ht="14.25">
      <c r="A99" s="101" t="s">
        <v>165</v>
      </c>
      <c r="B99" s="102" t="str">
        <f>VLOOKUP(A99,TRUSTEDPROCESSDEFINITIONS,2, FALSE)</f>
        <v>Credential Issuance</v>
      </c>
      <c r="C99" s="125"/>
      <c r="D99" s="125"/>
      <c r="E99" s="120"/>
      <c r="F99" s="125"/>
    </row>
    <row r="100" spans="1:6" ht="42.75">
      <c r="A100" s="67"/>
      <c r="B100" s="65" t="str">
        <f>VLOOKUP(A99,TRUSTEDPROCESSDEFINITIONS,3,FALSE)</f>
        <v>Credential Issuance is the process of creating a Credential from a set of Claims and assigning the Credential to a Holder.</v>
      </c>
      <c r="C100" s="125"/>
      <c r="D100" s="125"/>
      <c r="E100" s="120"/>
      <c r="F100" s="125"/>
    </row>
    <row r="101" spans="1:6" ht="14.25">
      <c r="A101" s="67"/>
      <c r="B101" s="98"/>
      <c r="C101" s="125"/>
      <c r="D101" s="125"/>
      <c r="E101" s="120"/>
      <c r="F101" s="125"/>
    </row>
    <row r="102" spans="1:6" ht="14.25">
      <c r="A102" s="67"/>
      <c r="B102" s="98"/>
      <c r="C102" s="125"/>
      <c r="D102" s="125"/>
      <c r="E102" s="120"/>
      <c r="F102" s="125"/>
    </row>
    <row r="103" spans="1:6" ht="14.25">
      <c r="A103" s="67"/>
      <c r="B103" s="98"/>
      <c r="C103" s="125"/>
      <c r="D103" s="125"/>
      <c r="E103" s="120"/>
      <c r="F103" s="125"/>
    </row>
    <row r="104" spans="1:6" ht="14.25">
      <c r="A104" s="67"/>
      <c r="B104" s="98"/>
      <c r="C104" s="125"/>
      <c r="D104" s="125"/>
      <c r="E104" s="120"/>
      <c r="F104" s="125"/>
    </row>
    <row r="105" spans="1:6" ht="14.25">
      <c r="A105" s="67"/>
      <c r="B105" s="98"/>
      <c r="C105" s="125"/>
      <c r="D105" s="125"/>
      <c r="E105" s="120"/>
      <c r="F105" s="125"/>
    </row>
    <row r="106" spans="1:6" ht="14.25">
      <c r="A106" s="67"/>
      <c r="B106" s="98"/>
      <c r="C106" s="125"/>
      <c r="D106" s="125"/>
      <c r="E106" s="120"/>
      <c r="F106" s="125"/>
    </row>
    <row r="107" spans="1:6" ht="14.25">
      <c r="A107" s="101" t="s">
        <v>1458</v>
      </c>
      <c r="B107" s="102" t="e">
        <f>VLOOKUP(A107,TRUSTEDPROCESSDEFINITIONS,2, FALSE)</f>
        <v>#N/A</v>
      </c>
      <c r="C107" s="125"/>
      <c r="D107" s="125"/>
      <c r="E107" s="120"/>
      <c r="F107" s="125"/>
    </row>
    <row r="108" spans="1:6" ht="14.25">
      <c r="A108" s="67"/>
      <c r="B108" s="65" t="e">
        <f>VLOOKUP(A107,TRUSTEDPROCESSDEFINITIONS,3,FALSE)</f>
        <v>#N/A</v>
      </c>
      <c r="C108" s="125"/>
      <c r="D108" s="125"/>
      <c r="E108" s="120"/>
      <c r="F108" s="125"/>
    </row>
    <row r="109" spans="1:6" ht="14.25">
      <c r="A109" s="67"/>
      <c r="B109" s="100"/>
      <c r="C109" s="125"/>
      <c r="D109" s="125"/>
      <c r="E109" s="120"/>
      <c r="F109" s="125"/>
    </row>
    <row r="110" spans="1:6" ht="14.25">
      <c r="A110" s="67"/>
      <c r="B110" s="100"/>
      <c r="C110" s="125"/>
      <c r="D110" s="125"/>
      <c r="E110" s="120"/>
      <c r="F110" s="125"/>
    </row>
    <row r="111" spans="1:6" ht="14.25">
      <c r="A111" s="67"/>
      <c r="B111" s="100"/>
      <c r="C111" s="125"/>
      <c r="D111" s="125"/>
      <c r="E111" s="120"/>
      <c r="F111" s="125"/>
    </row>
    <row r="112" spans="1:6" ht="14.25">
      <c r="A112" s="67"/>
      <c r="B112" s="100"/>
      <c r="C112" s="125"/>
      <c r="D112" s="125"/>
      <c r="E112" s="120"/>
      <c r="F112" s="125"/>
    </row>
    <row r="113" spans="1:6" ht="14.25">
      <c r="A113" s="67"/>
      <c r="B113" s="100"/>
      <c r="C113" s="125"/>
      <c r="D113" s="125"/>
      <c r="E113" s="120"/>
      <c r="F113" s="125"/>
    </row>
    <row r="114" spans="1:6" ht="14.25">
      <c r="A114" s="67"/>
      <c r="B114" s="100"/>
      <c r="C114" s="125"/>
      <c r="D114" s="125"/>
      <c r="E114" s="120"/>
      <c r="F114" s="125"/>
    </row>
    <row r="115" spans="1:6" ht="14.25">
      <c r="A115" s="67"/>
      <c r="B115" s="100"/>
      <c r="C115" s="125"/>
      <c r="D115" s="125"/>
      <c r="E115" s="120"/>
      <c r="F115" s="125"/>
    </row>
    <row r="116" spans="1:6" ht="14.25">
      <c r="A116" s="67"/>
      <c r="B116" s="100"/>
      <c r="C116" s="125"/>
      <c r="D116" s="125"/>
      <c r="E116" s="120"/>
      <c r="F116" s="125"/>
    </row>
    <row r="117" spans="1:6" ht="14.25">
      <c r="A117" s="67"/>
      <c r="B117" s="100"/>
      <c r="C117" s="125"/>
      <c r="D117" s="125"/>
      <c r="E117" s="120"/>
      <c r="F117" s="125"/>
    </row>
    <row r="118" spans="1:6" ht="14.25">
      <c r="A118" s="67"/>
      <c r="B118" s="100"/>
      <c r="C118" s="125"/>
      <c r="D118" s="125"/>
      <c r="E118" s="120"/>
      <c r="F118" s="125"/>
    </row>
    <row r="119" spans="1:6" ht="14.25">
      <c r="A119" s="67"/>
      <c r="B119" s="100"/>
      <c r="C119" s="125"/>
      <c r="D119" s="125"/>
      <c r="E119" s="120"/>
      <c r="F119" s="125"/>
    </row>
    <row r="120" spans="1:6" ht="14.25">
      <c r="A120" s="67"/>
      <c r="B120" s="100"/>
      <c r="C120" s="125"/>
      <c r="D120" s="125"/>
      <c r="E120" s="120"/>
      <c r="F120" s="125"/>
    </row>
    <row r="121" spans="1:6" ht="14.25">
      <c r="A121" s="67"/>
      <c r="B121" s="100"/>
      <c r="C121" s="125"/>
      <c r="D121" s="125"/>
      <c r="E121" s="120"/>
      <c r="F121" s="125"/>
    </row>
    <row r="122" spans="1:6" ht="14.25">
      <c r="A122" s="67"/>
      <c r="B122" s="100"/>
      <c r="C122" s="125"/>
      <c r="D122" s="125"/>
      <c r="E122" s="120"/>
      <c r="F122" s="125"/>
    </row>
    <row r="123" spans="1:6" ht="14.25">
      <c r="A123" s="67"/>
      <c r="B123" s="100"/>
      <c r="C123" s="125"/>
      <c r="D123" s="125"/>
      <c r="E123" s="120"/>
      <c r="F123" s="125"/>
    </row>
    <row r="124" spans="1:6" ht="14.25">
      <c r="A124" s="67"/>
      <c r="B124" s="100"/>
      <c r="C124" s="125"/>
      <c r="D124" s="125"/>
      <c r="E124" s="120"/>
      <c r="F124" s="125"/>
    </row>
    <row r="125" spans="1:6" ht="14.25">
      <c r="A125" s="67"/>
      <c r="B125" s="100"/>
      <c r="C125" s="125"/>
      <c r="D125" s="125"/>
      <c r="E125" s="120"/>
      <c r="F125" s="125"/>
    </row>
    <row r="126" spans="1:6" ht="14.25">
      <c r="A126" s="67"/>
      <c r="B126" s="100"/>
      <c r="C126" s="125"/>
      <c r="D126" s="125"/>
      <c r="E126" s="120"/>
      <c r="F126" s="125"/>
    </row>
    <row r="127" spans="1:6" ht="14.25">
      <c r="A127" s="67"/>
      <c r="B127" s="100"/>
      <c r="C127" s="125"/>
      <c r="D127" s="125"/>
      <c r="E127" s="120"/>
      <c r="F127" s="125"/>
    </row>
    <row r="128" spans="1:6" ht="14.25">
      <c r="A128" s="101" t="s">
        <v>198</v>
      </c>
      <c r="B128" s="102" t="str">
        <f>VLOOKUP(A128,TRUSTEDPROCESSDEFINITIONS,2, FALSE)</f>
        <v>Credential Suspension</v>
      </c>
      <c r="C128" s="125"/>
      <c r="D128" s="125"/>
      <c r="E128" s="120"/>
      <c r="F128" s="125"/>
    </row>
    <row r="129" spans="1:6" ht="42.75">
      <c r="A129" s="67"/>
      <c r="B129" s="65" t="str">
        <f>VLOOKUP(A128,TRUSTEDPROCESSDEFINITIONS,3,FALSE)</f>
        <v xml:space="preserve">Credential Suspension is the process of transforming an issued credential into a suspended credential by flagging the issued credential as temporarily unusable. </v>
      </c>
      <c r="C129" s="125"/>
      <c r="D129" s="125"/>
      <c r="E129" s="120"/>
      <c r="F129" s="125"/>
    </row>
    <row r="130" spans="1:6" ht="14.25">
      <c r="A130" s="67"/>
      <c r="B130" s="100"/>
      <c r="C130" s="125"/>
      <c r="D130" s="125"/>
      <c r="E130" s="120"/>
      <c r="F130" s="125"/>
    </row>
    <row r="131" spans="1:6" ht="14.25">
      <c r="A131" s="67"/>
      <c r="B131" s="100"/>
      <c r="C131" s="125"/>
      <c r="D131" s="125"/>
      <c r="E131" s="120"/>
      <c r="F131" s="125"/>
    </row>
    <row r="132" spans="1:6" ht="14.25">
      <c r="A132" s="67"/>
      <c r="B132" s="100"/>
      <c r="C132" s="125"/>
      <c r="D132" s="125"/>
      <c r="E132" s="120"/>
      <c r="F132" s="125"/>
    </row>
    <row r="133" spans="1:6" ht="14.25">
      <c r="A133" s="67"/>
      <c r="B133" s="100"/>
      <c r="C133" s="125"/>
      <c r="D133" s="125"/>
      <c r="E133" s="120"/>
      <c r="F133" s="125"/>
    </row>
    <row r="134" spans="1:6" ht="14.25">
      <c r="A134" s="67"/>
      <c r="B134" s="100"/>
      <c r="C134" s="125"/>
      <c r="D134" s="125"/>
      <c r="E134" s="120"/>
      <c r="F134" s="125"/>
    </row>
    <row r="135" spans="1:6" ht="14.25">
      <c r="A135" s="67"/>
      <c r="B135" s="100"/>
      <c r="C135" s="125"/>
      <c r="D135" s="125"/>
      <c r="E135" s="120"/>
      <c r="F135" s="125"/>
    </row>
    <row r="136" spans="1:6" ht="14.25">
      <c r="A136" s="101" t="s">
        <v>205</v>
      </c>
      <c r="B136" s="102" t="str">
        <f>VLOOKUP(A136,TRUSTEDPROCESSDEFINITIONS,2, FALSE)</f>
        <v>Credential Recovery</v>
      </c>
      <c r="C136" s="125"/>
      <c r="D136" s="125"/>
      <c r="E136" s="120"/>
      <c r="F136" s="125"/>
    </row>
    <row r="137" spans="1:6" ht="42.75">
      <c r="A137" s="67"/>
      <c r="B137" s="65" t="str">
        <f>VLOOKUP(A136,TRUSTEDPROCESSDEFINITIONS,3,FALSE)</f>
        <v>Credential Recovery is the process of transforming a suspended credential back to a usable state (i.e., an issued credential).</v>
      </c>
      <c r="C137" s="125"/>
      <c r="D137" s="125"/>
      <c r="E137" s="120"/>
      <c r="F137" s="125"/>
    </row>
    <row r="138" spans="1:6" ht="14.25">
      <c r="A138" s="67"/>
      <c r="B138" s="100"/>
      <c r="C138" s="125"/>
      <c r="D138" s="125"/>
      <c r="E138" s="120"/>
      <c r="F138" s="125"/>
    </row>
    <row r="139" spans="1:6" ht="14.25">
      <c r="A139" s="67"/>
      <c r="B139" s="100"/>
      <c r="C139" s="125"/>
      <c r="D139" s="125"/>
      <c r="E139" s="120"/>
      <c r="F139" s="125"/>
    </row>
    <row r="140" spans="1:6" ht="14.25">
      <c r="A140" s="67"/>
      <c r="B140" s="100"/>
      <c r="C140" s="125"/>
      <c r="D140" s="125"/>
      <c r="E140" s="120"/>
      <c r="F140" s="125"/>
    </row>
    <row r="141" spans="1:6" ht="14.25">
      <c r="A141" s="67"/>
      <c r="B141" s="100"/>
      <c r="C141" s="125"/>
      <c r="D141" s="125"/>
      <c r="E141" s="120"/>
      <c r="F141" s="125"/>
    </row>
    <row r="142" spans="1:6" ht="14.25">
      <c r="A142" s="67"/>
      <c r="B142" s="100"/>
      <c r="C142" s="125"/>
      <c r="D142" s="125"/>
      <c r="E142" s="120"/>
      <c r="F142" s="125"/>
    </row>
    <row r="143" spans="1:6" ht="14.25">
      <c r="A143" s="67"/>
      <c r="B143" s="100"/>
      <c r="C143" s="125"/>
      <c r="D143" s="125"/>
      <c r="E143" s="120"/>
      <c r="F143" s="125"/>
    </row>
    <row r="144" spans="1:6" ht="14.25">
      <c r="A144" s="67"/>
      <c r="B144" s="100"/>
      <c r="C144" s="125"/>
      <c r="D144" s="125"/>
      <c r="E144" s="120"/>
      <c r="F144" s="125"/>
    </row>
    <row r="145" spans="1:6" ht="14.25">
      <c r="A145" s="67"/>
      <c r="B145" s="100"/>
      <c r="C145" s="125"/>
      <c r="D145" s="125"/>
      <c r="E145" s="120"/>
      <c r="F145" s="125"/>
    </row>
    <row r="146" spans="1:6" ht="14.25">
      <c r="A146" s="67"/>
      <c r="B146" s="100"/>
      <c r="C146" s="125"/>
      <c r="D146" s="125"/>
      <c r="E146" s="120"/>
      <c r="F146" s="125"/>
    </row>
    <row r="147" spans="1:6" ht="14.25">
      <c r="A147" s="101" t="s">
        <v>1459</v>
      </c>
      <c r="B147" s="102" t="e">
        <f>VLOOKUP(A147,TRUSTEDPROCESSDEFINITIONS,2, FALSE)</f>
        <v>#N/A</v>
      </c>
      <c r="C147" s="125"/>
      <c r="D147" s="125"/>
      <c r="E147" s="120"/>
      <c r="F147" s="125"/>
    </row>
    <row r="148" spans="1:6" ht="14.25">
      <c r="A148" s="67"/>
      <c r="B148" s="65" t="e">
        <f>VLOOKUP(A147,TRUSTEDPROCESSDEFINITIONS,3,FALSE)</f>
        <v>#N/A</v>
      </c>
      <c r="C148" s="125"/>
      <c r="D148" s="125"/>
      <c r="E148" s="120"/>
      <c r="F148" s="125"/>
    </row>
    <row r="149" spans="1:6" ht="14.25">
      <c r="A149" s="67"/>
      <c r="B149" s="100"/>
      <c r="C149" s="125"/>
      <c r="D149" s="125"/>
      <c r="E149" s="120"/>
      <c r="F149" s="125"/>
    </row>
    <row r="150" spans="1:6" ht="14.25">
      <c r="A150" s="67"/>
      <c r="B150" s="100"/>
      <c r="C150" s="125"/>
      <c r="D150" s="125"/>
      <c r="E150" s="120"/>
      <c r="F150" s="125"/>
    </row>
    <row r="151" spans="1:6" ht="14.25">
      <c r="A151" s="67"/>
      <c r="B151" s="100"/>
      <c r="C151" s="125"/>
      <c r="D151" s="125"/>
      <c r="E151" s="120"/>
      <c r="F151" s="125"/>
    </row>
    <row r="152" spans="1:6" ht="14.25">
      <c r="A152" s="67"/>
      <c r="B152" s="100"/>
      <c r="C152" s="125"/>
      <c r="D152" s="125"/>
      <c r="E152" s="120"/>
      <c r="F152" s="125"/>
    </row>
    <row r="153" spans="1:6" ht="14.25">
      <c r="A153" s="67"/>
      <c r="B153" s="100"/>
      <c r="C153" s="125"/>
      <c r="D153" s="125"/>
      <c r="E153" s="120"/>
      <c r="F153" s="125"/>
    </row>
    <row r="154" spans="1:6" ht="14.25">
      <c r="A154" s="67"/>
      <c r="B154" s="100"/>
      <c r="C154" s="125"/>
      <c r="D154" s="125"/>
      <c r="E154" s="120"/>
      <c r="F154" s="125"/>
    </row>
    <row r="155" spans="1:6" ht="14.25">
      <c r="A155" s="67"/>
      <c r="B155" s="100"/>
      <c r="C155" s="125"/>
      <c r="D155" s="125"/>
      <c r="E155" s="120"/>
      <c r="F155" s="125"/>
    </row>
    <row r="156" spans="1:6" ht="14.25">
      <c r="A156" s="67"/>
      <c r="B156" s="100"/>
      <c r="C156" s="125"/>
      <c r="D156" s="125"/>
      <c r="E156" s="120"/>
      <c r="F156" s="125"/>
    </row>
    <row r="157" spans="1:6" ht="14.25">
      <c r="A157" s="67"/>
      <c r="B157" s="100"/>
      <c r="C157" s="125"/>
      <c r="D157" s="125"/>
      <c r="E157" s="120"/>
      <c r="F157" s="125"/>
    </row>
    <row r="158" spans="1:6" ht="14.25">
      <c r="A158" s="67"/>
      <c r="B158" s="100"/>
      <c r="C158" s="125"/>
      <c r="D158" s="125"/>
      <c r="E158" s="120"/>
      <c r="F158" s="125"/>
    </row>
    <row r="159" spans="1:6" ht="14.25">
      <c r="A159" s="67"/>
      <c r="B159" s="100"/>
      <c r="C159" s="125"/>
      <c r="D159" s="125"/>
      <c r="E159" s="120"/>
      <c r="F159" s="125"/>
    </row>
    <row r="160" spans="1:6" ht="14.25">
      <c r="A160" s="67"/>
      <c r="B160" s="100"/>
      <c r="C160" s="125"/>
      <c r="D160" s="125"/>
      <c r="E160" s="120"/>
      <c r="F160" s="125"/>
    </row>
    <row r="161" spans="1:6" ht="14.25">
      <c r="A161" s="67"/>
      <c r="B161" s="100"/>
      <c r="C161" s="125"/>
      <c r="D161" s="125"/>
      <c r="E161" s="120"/>
      <c r="F161" s="125"/>
    </row>
    <row r="162" spans="1:6" ht="14.25">
      <c r="A162" s="101" t="s">
        <v>212</v>
      </c>
      <c r="B162" s="102" t="str">
        <f>VLOOKUP(A162,TRUSTEDPROCESSDEFINITIONS,2, FALSE)</f>
        <v>Credential Revocation</v>
      </c>
      <c r="C162" s="125"/>
      <c r="D162" s="125"/>
      <c r="E162" s="120"/>
      <c r="F162" s="125"/>
    </row>
    <row r="163" spans="1:6" ht="42.75">
      <c r="A163" s="67"/>
      <c r="B163" s="65" t="str">
        <f>VLOOKUP(A162,TRUSTEDPROCESSDEFINITIONS,3,FALSE)</f>
        <v>Credential Revocation is the process of ensuring that an issued credential is permanently flagged as unusable.</v>
      </c>
      <c r="C163" s="125"/>
      <c r="D163" s="125"/>
      <c r="E163" s="120"/>
      <c r="F163" s="125"/>
    </row>
    <row r="164" spans="1:6" ht="14.25">
      <c r="A164" s="67"/>
      <c r="B164" s="100"/>
      <c r="C164" s="125"/>
      <c r="D164" s="125"/>
      <c r="E164" s="120"/>
      <c r="F164" s="125"/>
    </row>
    <row r="165" spans="1:6" ht="14.25">
      <c r="A165" s="67"/>
      <c r="B165" s="100"/>
      <c r="C165" s="125"/>
      <c r="D165" s="125"/>
      <c r="E165" s="120"/>
      <c r="F165" s="125"/>
    </row>
    <row r="166" spans="1:6" ht="14.25">
      <c r="A166" s="67"/>
      <c r="B166" s="100"/>
      <c r="C166" s="125"/>
      <c r="D166" s="125"/>
      <c r="E166" s="120"/>
      <c r="F166" s="125"/>
    </row>
    <row r="167" spans="1:6" ht="14.25">
      <c r="A167" s="67"/>
      <c r="B167" s="100"/>
      <c r="C167" s="125"/>
      <c r="D167" s="125"/>
      <c r="E167" s="120"/>
      <c r="F167" s="125"/>
    </row>
    <row r="168" spans="1:6" ht="14.25">
      <c r="A168" s="67"/>
      <c r="B168" s="100"/>
      <c r="C168" s="125"/>
      <c r="D168" s="125"/>
      <c r="E168" s="120"/>
      <c r="F168" s="125"/>
    </row>
    <row r="169" spans="1:6" ht="14.25">
      <c r="A169" s="67"/>
      <c r="B169" s="100"/>
      <c r="C169" s="125"/>
      <c r="D169" s="125"/>
      <c r="E169" s="120"/>
      <c r="F169" s="125"/>
    </row>
    <row r="170" spans="1:6" ht="14.25">
      <c r="A170" s="67"/>
      <c r="B170" s="100"/>
      <c r="C170" s="125"/>
      <c r="D170" s="125"/>
      <c r="E170" s="120"/>
      <c r="F170" s="125"/>
    </row>
    <row r="171" spans="1:6" ht="14.25">
      <c r="A171" s="67"/>
      <c r="B171" s="100"/>
      <c r="C171" s="125"/>
      <c r="D171" s="125"/>
      <c r="E171" s="120"/>
      <c r="F171" s="125"/>
    </row>
    <row r="172" spans="1:6" ht="14.25">
      <c r="A172" s="101" t="s">
        <v>1460</v>
      </c>
      <c r="B172" s="102" t="e">
        <f>VLOOKUP(A172,TRUSTEDPROCESSDEFINITIONS,2, FALSE)</f>
        <v>#N/A</v>
      </c>
      <c r="C172" s="125"/>
      <c r="D172" s="125"/>
      <c r="E172" s="120"/>
      <c r="F172" s="125"/>
    </row>
    <row r="173" spans="1:6" ht="14.25">
      <c r="A173" s="67"/>
      <c r="B173" s="65" t="e">
        <f>VLOOKUP(A172,TRUSTEDPROCESSDEFINITIONS,3,FALSE)</f>
        <v>#N/A</v>
      </c>
      <c r="C173" s="125"/>
      <c r="D173" s="125"/>
      <c r="E173" s="120"/>
      <c r="F173" s="125"/>
    </row>
    <row r="174" spans="1:6" ht="14.25">
      <c r="A174" s="67"/>
      <c r="B174" s="100"/>
      <c r="C174" s="125"/>
      <c r="D174" s="125"/>
      <c r="E174" s="120"/>
      <c r="F174" s="125"/>
    </row>
    <row r="175" spans="1:6" ht="14.25">
      <c r="A175" s="67"/>
      <c r="B175" s="100"/>
      <c r="C175" s="125"/>
      <c r="D175" s="125"/>
      <c r="E175" s="120"/>
      <c r="F175" s="125"/>
    </row>
    <row r="176" spans="1:6" ht="14.25">
      <c r="A176" s="67"/>
      <c r="B176" s="100"/>
      <c r="C176" s="125"/>
      <c r="D176" s="125"/>
      <c r="E176" s="120"/>
      <c r="F176" s="125"/>
    </row>
    <row r="177" spans="1:6" ht="14.25">
      <c r="A177" s="67"/>
      <c r="B177" s="100"/>
      <c r="C177" s="125"/>
      <c r="D177" s="125"/>
      <c r="E177" s="120"/>
      <c r="F177" s="125"/>
    </row>
    <row r="178" spans="1:6" ht="14.25">
      <c r="A178" s="67"/>
      <c r="B178" s="100"/>
      <c r="C178" s="125"/>
      <c r="D178" s="125"/>
      <c r="E178" s="120"/>
      <c r="F178" s="125"/>
    </row>
    <row r="179" spans="1:6" ht="14.25">
      <c r="A179" s="67"/>
      <c r="B179" s="100"/>
      <c r="C179" s="125"/>
      <c r="D179" s="125"/>
      <c r="E179" s="120"/>
      <c r="F179" s="125"/>
    </row>
    <row r="180" spans="1:6" ht="14.25">
      <c r="A180" s="67"/>
      <c r="B180" s="100"/>
      <c r="C180" s="125"/>
      <c r="D180" s="125"/>
      <c r="E180" s="120"/>
      <c r="F180" s="125"/>
    </row>
    <row r="181" spans="1:6" ht="14.25">
      <c r="A181" s="67"/>
      <c r="B181" s="100"/>
      <c r="C181" s="125"/>
      <c r="D181" s="125"/>
      <c r="E181" s="120"/>
      <c r="F181" s="125"/>
    </row>
    <row r="182" spans="1:6" ht="14.25">
      <c r="A182" s="101" t="s">
        <v>1461</v>
      </c>
      <c r="B182" s="102" t="e">
        <f>VLOOKUP(A182,TRUSTEDPROCESSDEFINITIONS,2, FALSE)</f>
        <v>#N/A</v>
      </c>
      <c r="C182" s="125"/>
      <c r="D182" s="125"/>
      <c r="E182" s="120"/>
      <c r="F182" s="125"/>
    </row>
    <row r="183" spans="1:6" ht="14.25">
      <c r="A183" s="67"/>
      <c r="B183" s="65" t="e">
        <f>VLOOKUP(A182,TRUSTEDPROCESSDEFINITIONS,3,FALSE)</f>
        <v>#N/A</v>
      </c>
      <c r="C183" s="125"/>
      <c r="D183" s="125"/>
      <c r="E183" s="120"/>
      <c r="F183" s="125"/>
    </row>
    <row r="184" spans="1:6" ht="14.25">
      <c r="A184" s="67"/>
      <c r="B184" s="100"/>
      <c r="C184" s="125"/>
      <c r="D184" s="125"/>
      <c r="E184" s="120"/>
      <c r="F184" s="125"/>
    </row>
    <row r="185" spans="1:6" ht="14.25">
      <c r="A185" s="67"/>
      <c r="B185" s="100"/>
      <c r="C185" s="125"/>
      <c r="D185" s="125"/>
      <c r="E185" s="120"/>
      <c r="F185" s="125"/>
    </row>
    <row r="186" spans="1:6" ht="14.25">
      <c r="A186" s="67"/>
      <c r="B186" s="100"/>
      <c r="C186" s="125"/>
      <c r="D186" s="125"/>
      <c r="E186" s="120"/>
      <c r="F186" s="125"/>
    </row>
    <row r="187" spans="1:6" ht="14.25">
      <c r="A187" s="67"/>
      <c r="B187" s="100"/>
      <c r="C187" s="125"/>
      <c r="D187" s="125"/>
      <c r="E187" s="120"/>
      <c r="F187" s="125"/>
    </row>
    <row r="188" spans="1:6" ht="14.25">
      <c r="A188" s="67"/>
      <c r="B188" s="100"/>
      <c r="C188" s="125"/>
      <c r="D188" s="125"/>
      <c r="E188" s="120"/>
      <c r="F188" s="125"/>
    </row>
    <row r="189" spans="1:6" ht="14.25">
      <c r="A189" s="67"/>
      <c r="B189" s="100"/>
      <c r="C189" s="125"/>
      <c r="D189" s="125"/>
      <c r="E189" s="120"/>
      <c r="F189" s="125"/>
    </row>
    <row r="190" spans="1:6" ht="14.25">
      <c r="A190" s="101" t="s">
        <v>219</v>
      </c>
      <c r="B190" s="102" t="str">
        <f>VLOOKUP(A190,TRUSTEDPROCESSDEFINITIONS,2, FALSE)</f>
        <v>Notice and Consent Service Provider</v>
      </c>
      <c r="C190" s="125"/>
      <c r="D190" s="125"/>
      <c r="E190" s="120"/>
      <c r="F190" s="125"/>
    </row>
    <row r="191" spans="1:6" ht="28.5">
      <c r="A191" s="67"/>
      <c r="B191" s="65" t="str">
        <f>VLOOKUP(A190,TRUSTEDPROCESSDEFINITIONS,3,FALSE)</f>
        <v>General requirements for Notice and Consent Service Provider</v>
      </c>
      <c r="C191" s="125"/>
      <c r="D191" s="125"/>
      <c r="E191" s="120"/>
      <c r="F191" s="125"/>
    </row>
    <row r="192" spans="1:6" ht="14.25">
      <c r="A192" s="67"/>
      <c r="B192" s="100"/>
      <c r="C192" s="125"/>
      <c r="D192" s="125"/>
      <c r="E192" s="120"/>
      <c r="F192" s="125"/>
    </row>
    <row r="193" spans="1:6" ht="14.25">
      <c r="A193" s="67"/>
      <c r="B193" s="100"/>
      <c r="C193" s="125"/>
      <c r="D193" s="125"/>
      <c r="E193" s="120"/>
      <c r="F193" s="125"/>
    </row>
    <row r="194" spans="1:6" ht="14.25">
      <c r="A194" s="67"/>
      <c r="B194" s="100"/>
      <c r="C194" s="125"/>
      <c r="D194" s="125"/>
      <c r="E194" s="120"/>
      <c r="F194" s="125"/>
    </row>
    <row r="195" spans="1:6" ht="14.25">
      <c r="A195" s="67"/>
      <c r="B195" s="100"/>
      <c r="C195" s="125"/>
      <c r="D195" s="125"/>
      <c r="E195" s="120"/>
      <c r="F195" s="125"/>
    </row>
    <row r="196" spans="1:6" ht="14.25">
      <c r="A196" s="67"/>
      <c r="B196" s="100"/>
      <c r="C196" s="125"/>
      <c r="D196" s="125"/>
      <c r="E196" s="120"/>
      <c r="F196" s="125"/>
    </row>
    <row r="197" spans="1:6" ht="14.25">
      <c r="A197" s="101" t="s">
        <v>1462</v>
      </c>
      <c r="B197" s="102" t="e">
        <f>VLOOKUP(A197,TRUSTEDPROCESSDEFINITIONS,2, FALSE)</f>
        <v>#N/A</v>
      </c>
      <c r="C197" s="125"/>
      <c r="D197" s="125"/>
      <c r="E197" s="120"/>
      <c r="F197" s="125"/>
    </row>
    <row r="198" spans="1:6" ht="14.25">
      <c r="A198" s="67"/>
      <c r="B198" s="65" t="e">
        <f>VLOOKUP(A197,TRUSTEDPROCESSDEFINITIONS,3,FALSE)</f>
        <v>#N/A</v>
      </c>
      <c r="C198" s="125"/>
      <c r="D198" s="125"/>
      <c r="E198" s="120"/>
      <c r="F198" s="125"/>
    </row>
    <row r="199" spans="1:6" ht="14.25">
      <c r="A199" s="67"/>
      <c r="B199" s="100"/>
      <c r="C199" s="125"/>
      <c r="D199" s="125"/>
      <c r="E199" s="120"/>
      <c r="F199" s="125"/>
    </row>
    <row r="200" spans="1:6" ht="14.25">
      <c r="A200" s="67"/>
      <c r="B200" s="100"/>
      <c r="C200" s="125"/>
      <c r="D200" s="125"/>
      <c r="E200" s="120"/>
      <c r="F200" s="125"/>
    </row>
    <row r="201" spans="1:6" ht="14.25">
      <c r="A201" s="67"/>
      <c r="B201" s="100"/>
      <c r="C201" s="125"/>
      <c r="D201" s="125"/>
      <c r="E201" s="120"/>
      <c r="F201" s="125"/>
    </row>
    <row r="202" spans="1:6" ht="14.25">
      <c r="A202" s="67"/>
      <c r="B202" s="100"/>
      <c r="C202" s="125"/>
      <c r="D202" s="125"/>
      <c r="E202" s="120"/>
      <c r="F202" s="125"/>
    </row>
    <row r="203" spans="1:6" ht="14.25">
      <c r="A203" s="67"/>
      <c r="B203" s="100"/>
      <c r="C203" s="125"/>
      <c r="D203" s="125"/>
      <c r="E203" s="120"/>
      <c r="F203" s="125"/>
    </row>
    <row r="204" spans="1:6" ht="14.25">
      <c r="A204" s="67"/>
      <c r="B204" s="100"/>
      <c r="C204" s="125"/>
      <c r="D204" s="125"/>
      <c r="E204" s="120"/>
      <c r="F204" s="125"/>
    </row>
    <row r="205" spans="1:6" ht="14.25">
      <c r="A205" s="67"/>
      <c r="B205" s="100"/>
      <c r="C205" s="125"/>
      <c r="D205" s="125"/>
      <c r="E205" s="120"/>
      <c r="F205" s="125"/>
    </row>
    <row r="206" spans="1:6" ht="14.25">
      <c r="A206" s="101" t="s">
        <v>1469</v>
      </c>
      <c r="B206" s="102" t="e">
        <f>VLOOKUP(A206,TRUSTEDPROCESSDEFINITIONS,2, FALSE)</f>
        <v>#N/A</v>
      </c>
      <c r="C206" s="125"/>
      <c r="D206" s="125"/>
      <c r="E206" s="120"/>
      <c r="F206" s="125"/>
    </row>
    <row r="207" spans="1:6" ht="14.25">
      <c r="A207" s="67"/>
      <c r="B207" s="65" t="e">
        <f>VLOOKUP(A206,TRUSTEDPROCESSDEFINITIONS,3,FALSE)</f>
        <v>#N/A</v>
      </c>
      <c r="C207" s="125"/>
      <c r="D207" s="125"/>
      <c r="E207" s="120"/>
      <c r="F207" s="125"/>
    </row>
    <row r="208" spans="1:6" ht="14.25">
      <c r="A208" s="67"/>
      <c r="B208" s="100"/>
      <c r="C208" s="125"/>
      <c r="D208" s="125"/>
      <c r="E208" s="120"/>
      <c r="F208" s="125"/>
    </row>
    <row r="209" spans="1:6" ht="14.25">
      <c r="A209" s="67"/>
      <c r="B209" s="100"/>
      <c r="C209" s="125"/>
      <c r="D209" s="125"/>
      <c r="E209" s="120"/>
      <c r="F209" s="125"/>
    </row>
    <row r="210" spans="1:6" ht="14.25">
      <c r="A210" s="67"/>
      <c r="B210" s="100"/>
      <c r="C210" s="125"/>
      <c r="D210" s="125"/>
      <c r="E210" s="120"/>
      <c r="F210" s="125"/>
    </row>
    <row r="211" spans="1:6" ht="14.25">
      <c r="A211" s="67"/>
      <c r="B211" s="100"/>
      <c r="C211" s="125"/>
      <c r="D211" s="125"/>
      <c r="E211" s="120"/>
      <c r="F211" s="125"/>
    </row>
    <row r="212" spans="1:6" ht="14.25">
      <c r="A212" s="67"/>
      <c r="B212" s="100"/>
      <c r="C212" s="125"/>
      <c r="D212" s="125"/>
      <c r="E212" s="120"/>
      <c r="F212" s="125"/>
    </row>
    <row r="213" spans="1:6" ht="14.25">
      <c r="A213" s="67"/>
      <c r="B213" s="100"/>
      <c r="C213" s="125"/>
      <c r="D213" s="125"/>
      <c r="E213" s="120"/>
      <c r="F213" s="125"/>
    </row>
    <row r="214" spans="1:6" ht="14.25">
      <c r="A214" s="67"/>
      <c r="B214" s="100"/>
      <c r="C214" s="125"/>
      <c r="D214" s="125"/>
      <c r="E214" s="120"/>
      <c r="F214" s="125"/>
    </row>
    <row r="215" spans="1:6" ht="14.25">
      <c r="A215" s="67"/>
      <c r="B215" s="100"/>
      <c r="C215" s="125"/>
      <c r="D215" s="125"/>
      <c r="E215" s="120"/>
      <c r="F215" s="125"/>
    </row>
    <row r="216" spans="1:6" ht="14.25">
      <c r="A216" s="67"/>
      <c r="B216" s="100"/>
      <c r="C216" s="125"/>
      <c r="D216" s="125"/>
      <c r="E216" s="120"/>
      <c r="F216" s="125"/>
    </row>
    <row r="217" spans="1:6" ht="14.25">
      <c r="A217" s="67"/>
      <c r="B217" s="100"/>
      <c r="C217" s="125"/>
      <c r="D217" s="125"/>
      <c r="E217" s="120"/>
      <c r="F217" s="125"/>
    </row>
    <row r="218" spans="1:6" ht="14.25">
      <c r="A218" s="101" t="s">
        <v>1474</v>
      </c>
      <c r="B218" s="102" t="e">
        <f>VLOOKUP(A218,TRUSTEDPROCESSDEFINITIONS,2, FALSE)</f>
        <v>#N/A</v>
      </c>
      <c r="C218" s="125"/>
      <c r="D218" s="125"/>
      <c r="E218" s="120"/>
      <c r="F218" s="125"/>
    </row>
    <row r="219" spans="1:6" ht="14.25">
      <c r="A219" s="67"/>
      <c r="B219" s="65" t="e">
        <f>VLOOKUP(A218,TRUSTEDPROCESSDEFINITIONS,3,FALSE)</f>
        <v>#N/A</v>
      </c>
      <c r="C219" s="125"/>
      <c r="D219" s="125"/>
      <c r="E219" s="120"/>
      <c r="F219" s="125"/>
    </row>
    <row r="220" spans="1:6" ht="14.25">
      <c r="A220" s="67"/>
      <c r="B220" s="100"/>
      <c r="C220" s="125"/>
      <c r="D220" s="125"/>
      <c r="E220" s="120"/>
      <c r="F220" s="125"/>
    </row>
    <row r="221" spans="1:6" ht="14.25">
      <c r="A221" s="67"/>
      <c r="B221" s="100"/>
      <c r="C221" s="125"/>
      <c r="D221" s="125"/>
      <c r="E221" s="120"/>
      <c r="F221" s="125"/>
    </row>
    <row r="222" spans="1:6" ht="14.25">
      <c r="A222" s="67"/>
      <c r="B222" s="100"/>
      <c r="C222" s="125"/>
      <c r="D222" s="125"/>
      <c r="E222" s="120"/>
      <c r="F222" s="125"/>
    </row>
    <row r="223" spans="1:6" ht="14.25">
      <c r="A223" s="67"/>
      <c r="B223" s="100"/>
      <c r="C223" s="125"/>
      <c r="D223" s="125"/>
      <c r="E223" s="120"/>
      <c r="F223" s="125"/>
    </row>
    <row r="224" spans="1:6" ht="14.25">
      <c r="A224" s="67"/>
      <c r="B224" s="100"/>
      <c r="C224" s="125"/>
      <c r="D224" s="125"/>
      <c r="E224" s="120"/>
      <c r="F224" s="125"/>
    </row>
    <row r="225" spans="1:6" ht="14.25">
      <c r="A225" s="67"/>
      <c r="B225" s="100"/>
      <c r="C225" s="125"/>
      <c r="D225" s="125"/>
      <c r="E225" s="120"/>
      <c r="F225" s="125"/>
    </row>
    <row r="226" spans="1:6" ht="14.25">
      <c r="A226" s="67"/>
      <c r="B226" s="100"/>
      <c r="C226" s="125"/>
      <c r="D226" s="125"/>
      <c r="E226" s="120"/>
      <c r="F226" s="125"/>
    </row>
    <row r="227" spans="1:6" ht="14.25">
      <c r="A227" s="101" t="s">
        <v>1476</v>
      </c>
      <c r="B227" s="102" t="e">
        <f>VLOOKUP(A227,TRUSTEDPROCESSDEFINITIONS,2, FALSE)</f>
        <v>#N/A</v>
      </c>
      <c r="C227" s="125"/>
      <c r="D227" s="125"/>
      <c r="E227" s="120"/>
      <c r="F227" s="125"/>
    </row>
    <row r="228" spans="1:6" ht="14.25">
      <c r="A228" s="67"/>
      <c r="B228" s="65" t="e">
        <f>VLOOKUP(A227,TRUSTEDPROCESSDEFINITIONS,3,FALSE)</f>
        <v>#N/A</v>
      </c>
      <c r="C228" s="125"/>
      <c r="D228" s="125"/>
      <c r="E228" s="120"/>
      <c r="F228" s="125"/>
    </row>
    <row r="229" spans="1:6" ht="14.25">
      <c r="A229" s="67"/>
      <c r="B229" s="100"/>
      <c r="C229" s="125"/>
      <c r="D229" s="125"/>
      <c r="E229" s="120"/>
      <c r="F229" s="125"/>
    </row>
    <row r="230" spans="1:6" ht="14.25">
      <c r="A230" s="67"/>
      <c r="B230" s="100"/>
      <c r="C230" s="125"/>
      <c r="D230" s="125"/>
      <c r="E230" s="120"/>
      <c r="F230" s="125"/>
    </row>
    <row r="231" spans="1:6" ht="14.25">
      <c r="A231" s="67"/>
      <c r="B231" s="100"/>
      <c r="C231" s="125"/>
      <c r="D231" s="125"/>
      <c r="E231" s="120"/>
      <c r="F231" s="125"/>
    </row>
    <row r="232" spans="1:6" ht="14.25">
      <c r="A232" s="67"/>
      <c r="B232" s="100"/>
      <c r="C232" s="125"/>
      <c r="D232" s="125"/>
      <c r="E232" s="120"/>
      <c r="F232" s="125"/>
    </row>
    <row r="233" spans="1:6" ht="14.25">
      <c r="A233" s="67"/>
      <c r="B233" s="100"/>
      <c r="C233" s="125"/>
      <c r="D233" s="125"/>
      <c r="E233" s="120"/>
      <c r="F233" s="125"/>
    </row>
    <row r="234" spans="1:6" ht="14.25">
      <c r="A234" s="67"/>
      <c r="B234" s="100"/>
      <c r="C234" s="125"/>
      <c r="D234" s="125"/>
      <c r="E234" s="120"/>
      <c r="F234" s="125"/>
    </row>
    <row r="235" spans="1:6" ht="14.25">
      <c r="A235" s="67" t="s">
        <v>1477</v>
      </c>
      <c r="B235" s="100" t="e">
        <f>VLOOKUP(A235,TRUSTEDPROCESSDEFINITIONS,2, FALSE)</f>
        <v>#N/A</v>
      </c>
      <c r="C235" s="125"/>
      <c r="D235" s="125"/>
      <c r="E235" s="120"/>
      <c r="F235" s="125"/>
    </row>
    <row r="236" spans="1:6" ht="14.25">
      <c r="A236" s="67"/>
      <c r="B236" s="65" t="e">
        <f>VLOOKUP(A235,TRUSTEDPROCESSDEFINITIONS,3,FALSE)</f>
        <v>#N/A</v>
      </c>
      <c r="C236" s="125"/>
      <c r="D236" s="125"/>
      <c r="E236" s="120"/>
      <c r="F236" s="125"/>
    </row>
    <row r="237" spans="1:6" ht="14.25">
      <c r="A237" s="101" t="s">
        <v>1478</v>
      </c>
      <c r="B237" s="102" t="e">
        <f>VLOOKUP(A237,TRUSTEDPROCESSDEFINITIONS,2, FALSE)</f>
        <v>#N/A</v>
      </c>
      <c r="C237" s="125"/>
      <c r="D237" s="125"/>
      <c r="E237" s="120"/>
      <c r="F237" s="125"/>
    </row>
    <row r="238" spans="1:6" ht="14.25">
      <c r="A238" s="85"/>
      <c r="B238" s="65" t="e">
        <f>VLOOKUP(A237,TRUSTEDPROCESSDEFINITIONS,3,FALSE)</f>
        <v>#N/A</v>
      </c>
      <c r="C238" s="125"/>
      <c r="D238" s="125"/>
      <c r="E238" s="120"/>
      <c r="F238" s="125"/>
    </row>
    <row r="239" spans="1:6" ht="14.25">
      <c r="A239" s="85"/>
      <c r="B239" s="114"/>
      <c r="C239" s="125"/>
      <c r="D239" s="125"/>
      <c r="E239" s="120"/>
      <c r="F239" s="125"/>
    </row>
    <row r="240" spans="1:6" ht="14.25">
      <c r="A240" s="85"/>
      <c r="B240" s="114"/>
      <c r="C240" s="125"/>
      <c r="D240" s="125"/>
      <c r="E240" s="120"/>
      <c r="F240" s="125"/>
    </row>
    <row r="241" spans="1:6" ht="14.25">
      <c r="A241" s="85"/>
      <c r="B241" s="114"/>
      <c r="C241" s="125"/>
      <c r="D241" s="125"/>
      <c r="E241" s="120"/>
      <c r="F241" s="125"/>
    </row>
    <row r="242" spans="1:6" ht="14.25">
      <c r="A242" s="85"/>
      <c r="B242" s="114"/>
      <c r="C242" s="125"/>
      <c r="D242" s="125"/>
      <c r="E242" s="120"/>
      <c r="F242" s="125"/>
    </row>
    <row r="243" spans="1:6" ht="14.25">
      <c r="A243" s="85"/>
      <c r="B243" s="114"/>
      <c r="C243" s="125"/>
      <c r="D243" s="125"/>
      <c r="E243" s="120"/>
      <c r="F243" s="125"/>
    </row>
    <row r="244" spans="1:6" ht="14.25">
      <c r="A244" s="85"/>
      <c r="B244" s="114"/>
      <c r="C244" s="125"/>
      <c r="D244" s="125"/>
      <c r="E244" s="120"/>
      <c r="F244" s="125"/>
    </row>
    <row r="245" spans="1:6" ht="14.25">
      <c r="A245" s="85"/>
      <c r="B245" s="114"/>
      <c r="C245" s="125"/>
      <c r="D245" s="125"/>
      <c r="E245" s="120"/>
      <c r="F245" s="125"/>
    </row>
    <row r="246" spans="1:6" ht="14.25">
      <c r="A246" s="85"/>
      <c r="B246" s="114"/>
      <c r="C246" s="125"/>
      <c r="D246" s="125"/>
      <c r="E246" s="120"/>
      <c r="F246" s="125"/>
    </row>
    <row r="247" spans="1:6" ht="14.25">
      <c r="A247" s="85"/>
      <c r="B247" s="114"/>
      <c r="C247" s="125"/>
      <c r="D247" s="125"/>
      <c r="E247" s="120"/>
      <c r="F247" s="125"/>
    </row>
    <row r="248" spans="1:6" ht="14.25">
      <c r="A248" s="85"/>
      <c r="B248" s="114"/>
      <c r="C248" s="125"/>
      <c r="D248" s="125"/>
      <c r="E248" s="120"/>
      <c r="F248" s="125"/>
    </row>
    <row r="249" spans="1:6" ht="14.25">
      <c r="A249" s="85"/>
      <c r="B249" s="114"/>
      <c r="C249" s="125"/>
      <c r="D249" s="125"/>
      <c r="E249" s="120"/>
      <c r="F249" s="125"/>
    </row>
    <row r="250" spans="1:6" ht="14.25">
      <c r="A250" s="85"/>
      <c r="B250" s="114"/>
      <c r="C250" s="125"/>
      <c r="D250" s="125"/>
      <c r="E250" s="120"/>
      <c r="F250" s="125"/>
    </row>
    <row r="251" spans="1:6" ht="14.25">
      <c r="A251" s="85"/>
      <c r="B251" s="114"/>
      <c r="C251" s="125"/>
      <c r="D251" s="125"/>
      <c r="E251" s="120"/>
      <c r="F251" s="125"/>
    </row>
    <row r="252" spans="1:6" ht="14.25">
      <c r="A252" s="85"/>
      <c r="B252" s="114"/>
      <c r="C252" s="125"/>
      <c r="D252" s="125"/>
      <c r="E252" s="120"/>
      <c r="F252" s="125"/>
    </row>
    <row r="253" spans="1:6" ht="14.25">
      <c r="A253" s="85"/>
      <c r="B253" s="114"/>
      <c r="C253" s="125"/>
      <c r="D253" s="125"/>
      <c r="E253" s="120"/>
      <c r="F253" s="125"/>
    </row>
    <row r="254" spans="1:6" ht="14.25">
      <c r="A254" s="85"/>
      <c r="B254" s="114"/>
      <c r="C254" s="125"/>
      <c r="D254" s="125"/>
      <c r="E254" s="120"/>
      <c r="F254" s="125"/>
    </row>
    <row r="255" spans="1:6" ht="14.25">
      <c r="A255" s="85"/>
      <c r="B255" s="114"/>
      <c r="C255" s="125"/>
      <c r="D255" s="125"/>
      <c r="E255" s="120"/>
      <c r="F255" s="125"/>
    </row>
    <row r="256" spans="1:6" ht="14.25">
      <c r="A256" s="85"/>
      <c r="B256" s="114"/>
      <c r="C256" s="125"/>
      <c r="D256" s="125"/>
      <c r="E256" s="120"/>
      <c r="F256" s="125"/>
    </row>
    <row r="257" spans="1:6" ht="14.25">
      <c r="A257" s="85"/>
      <c r="B257" s="114"/>
      <c r="C257" s="125"/>
      <c r="D257" s="125"/>
      <c r="E257" s="120"/>
      <c r="F257" s="125"/>
    </row>
    <row r="258" spans="1:6" ht="14.25">
      <c r="A258" s="85"/>
      <c r="B258" s="114"/>
      <c r="C258" s="125"/>
      <c r="D258" s="125"/>
      <c r="E258" s="120"/>
      <c r="F258" s="125"/>
    </row>
    <row r="259" spans="1:6" ht="14.25">
      <c r="A259" s="85"/>
      <c r="B259" s="114"/>
      <c r="C259" s="125"/>
      <c r="D259" s="125"/>
      <c r="E259" s="120"/>
      <c r="F259" s="125"/>
    </row>
    <row r="260" spans="1:6" ht="14.25">
      <c r="A260" s="85"/>
      <c r="B260" s="114"/>
      <c r="C260" s="125"/>
      <c r="D260" s="125"/>
      <c r="E260" s="120"/>
      <c r="F260" s="125"/>
    </row>
    <row r="261" spans="1:6" ht="14.25">
      <c r="A261" s="85"/>
      <c r="B261" s="114"/>
      <c r="C261" s="125"/>
      <c r="D261" s="125"/>
      <c r="E261" s="120"/>
      <c r="F261" s="125"/>
    </row>
    <row r="262" spans="1:6" ht="14.25">
      <c r="A262" s="85"/>
      <c r="B262" s="114"/>
      <c r="C262" s="125"/>
      <c r="D262" s="125"/>
      <c r="E262" s="120"/>
      <c r="F262" s="125"/>
    </row>
    <row r="263" spans="1:6" ht="14.25">
      <c r="A263" s="85"/>
      <c r="B263" s="114"/>
      <c r="C263" s="125"/>
      <c r="D263" s="125"/>
      <c r="E263" s="120"/>
      <c r="F263" s="125"/>
    </row>
    <row r="264" spans="1:6" ht="14.25">
      <c r="A264" s="85"/>
      <c r="B264" s="114"/>
      <c r="C264" s="125"/>
      <c r="D264" s="125"/>
      <c r="E264" s="120"/>
      <c r="F264" s="125"/>
    </row>
    <row r="265" spans="1:6" ht="14.25">
      <c r="A265" s="85"/>
      <c r="B265" s="114"/>
      <c r="C265" s="125"/>
      <c r="D265" s="125"/>
      <c r="E265" s="120"/>
      <c r="F265" s="125"/>
    </row>
    <row r="266" spans="1:6" ht="14.25">
      <c r="A266" s="85"/>
      <c r="B266" s="114"/>
      <c r="C266" s="125"/>
      <c r="D266" s="125"/>
      <c r="E266" s="120"/>
      <c r="F266" s="125"/>
    </row>
    <row r="267" spans="1:6" ht="14.25">
      <c r="A267" s="85"/>
      <c r="B267" s="114"/>
      <c r="C267" s="125"/>
      <c r="D267" s="125"/>
      <c r="E267" s="120"/>
      <c r="F267" s="125"/>
    </row>
    <row r="268" spans="1:6" ht="14.25">
      <c r="A268" s="85"/>
      <c r="B268" s="114"/>
      <c r="C268" s="125"/>
      <c r="D268" s="125"/>
      <c r="E268" s="120"/>
      <c r="F268" s="125"/>
    </row>
    <row r="269" spans="1:6" ht="14.25">
      <c r="A269" s="85"/>
      <c r="B269" s="114"/>
      <c r="C269" s="125"/>
      <c r="D269" s="125"/>
      <c r="E269" s="120"/>
      <c r="F269" s="125"/>
    </row>
    <row r="270" spans="1:6" ht="14.25">
      <c r="A270" s="85"/>
      <c r="B270" s="114"/>
      <c r="C270" s="125"/>
      <c r="D270" s="125"/>
      <c r="E270" s="120"/>
      <c r="F270" s="125"/>
    </row>
    <row r="271" spans="1:6" ht="14.25">
      <c r="A271" s="85"/>
      <c r="B271" s="114"/>
      <c r="C271" s="125"/>
      <c r="D271" s="125"/>
      <c r="E271" s="120"/>
      <c r="F271" s="125"/>
    </row>
    <row r="272" spans="1:6" ht="14.25">
      <c r="A272" s="85"/>
      <c r="B272" s="114"/>
      <c r="C272" s="125"/>
      <c r="D272" s="125"/>
      <c r="E272" s="120"/>
      <c r="F272" s="125"/>
    </row>
    <row r="273" spans="1:6" ht="14.25">
      <c r="A273" s="85"/>
      <c r="B273" s="114"/>
      <c r="C273" s="125"/>
      <c r="D273" s="125"/>
      <c r="E273" s="120"/>
      <c r="F273" s="125"/>
    </row>
    <row r="274" spans="1:6" ht="14.25">
      <c r="A274" s="85"/>
      <c r="B274" s="114"/>
      <c r="C274" s="125"/>
      <c r="D274" s="125"/>
      <c r="E274" s="120"/>
      <c r="F274" s="125"/>
    </row>
    <row r="275" spans="1:6" ht="14.25">
      <c r="A275" s="85"/>
      <c r="B275" s="114"/>
      <c r="C275" s="125"/>
      <c r="D275" s="125"/>
      <c r="E275" s="120"/>
      <c r="F275" s="125"/>
    </row>
    <row r="276" spans="1:6" ht="14.25">
      <c r="A276" s="85"/>
      <c r="B276" s="114"/>
      <c r="C276" s="125"/>
      <c r="D276" s="125"/>
      <c r="E276" s="120"/>
      <c r="F276" s="125"/>
    </row>
    <row r="277" spans="1:6" ht="14.25">
      <c r="A277" s="85"/>
      <c r="B277" s="114"/>
      <c r="C277" s="125"/>
      <c r="D277" s="125"/>
      <c r="E277" s="120"/>
      <c r="F277" s="125"/>
    </row>
    <row r="278" spans="1:6" ht="14.25">
      <c r="A278" s="85"/>
      <c r="B278" s="114"/>
      <c r="C278" s="125"/>
      <c r="D278" s="125"/>
      <c r="E278" s="120"/>
      <c r="F278" s="125"/>
    </row>
    <row r="279" spans="1:6" ht="14.25">
      <c r="A279" s="85"/>
      <c r="B279" s="114"/>
      <c r="C279" s="125"/>
      <c r="D279" s="125"/>
      <c r="E279" s="120"/>
      <c r="F279" s="125"/>
    </row>
    <row r="280" spans="1:6" ht="14.25">
      <c r="A280" s="85"/>
      <c r="B280" s="114"/>
      <c r="C280" s="125"/>
      <c r="D280" s="125"/>
      <c r="E280" s="120"/>
      <c r="F280" s="125"/>
    </row>
    <row r="281" spans="1:6" ht="14.25">
      <c r="A281" s="85"/>
      <c r="B281" s="114"/>
      <c r="C281" s="125"/>
      <c r="D281" s="125"/>
      <c r="E281" s="120"/>
      <c r="F281" s="125"/>
    </row>
    <row r="282" spans="1:6" ht="14.25">
      <c r="A282" s="85"/>
      <c r="B282" s="114"/>
      <c r="C282" s="125"/>
      <c r="D282" s="125"/>
      <c r="E282" s="120"/>
      <c r="F282" s="125"/>
    </row>
    <row r="283" spans="1:6" ht="14.25">
      <c r="A283" s="85"/>
      <c r="B283" s="114"/>
      <c r="C283" s="125"/>
      <c r="D283" s="125"/>
      <c r="E283" s="120"/>
      <c r="F283" s="125"/>
    </row>
    <row r="284" spans="1:6" ht="14.25">
      <c r="A284" s="85"/>
      <c r="B284" s="114"/>
      <c r="C284" s="125"/>
      <c r="D284" s="125"/>
      <c r="E284" s="120"/>
      <c r="F284" s="125"/>
    </row>
    <row r="285" spans="1:6" ht="14.25">
      <c r="A285" s="85"/>
      <c r="B285" s="114"/>
      <c r="C285" s="125"/>
      <c r="D285" s="125"/>
      <c r="E285" s="120"/>
      <c r="F285" s="125"/>
    </row>
    <row r="286" spans="1:6" ht="14.25">
      <c r="A286" s="85"/>
      <c r="B286" s="114"/>
      <c r="C286" s="125"/>
      <c r="D286" s="125"/>
      <c r="E286" s="120"/>
      <c r="F286" s="125"/>
    </row>
    <row r="287" spans="1:6" ht="14.25">
      <c r="A287" s="85"/>
      <c r="B287" s="114"/>
      <c r="C287" s="125"/>
      <c r="D287" s="125"/>
      <c r="E287" s="120"/>
      <c r="F287" s="125"/>
    </row>
    <row r="288" spans="1:6" ht="14.25">
      <c r="A288" s="85"/>
      <c r="B288" s="114"/>
      <c r="C288" s="125"/>
      <c r="D288" s="125"/>
      <c r="E288" s="120"/>
      <c r="F288" s="125"/>
    </row>
    <row r="289" spans="1:6" ht="14.25">
      <c r="A289" s="85"/>
      <c r="B289" s="114"/>
      <c r="C289" s="125"/>
      <c r="D289" s="125"/>
      <c r="E289" s="120"/>
      <c r="F289" s="125"/>
    </row>
    <row r="290" spans="1:6" ht="14.25">
      <c r="A290" s="85"/>
      <c r="B290" s="114"/>
      <c r="C290" s="125"/>
      <c r="D290" s="125"/>
      <c r="E290" s="120"/>
      <c r="F290" s="125"/>
    </row>
    <row r="291" spans="1:6" ht="14.25">
      <c r="A291" s="85"/>
      <c r="B291" s="114"/>
      <c r="C291" s="125"/>
      <c r="D291" s="125"/>
      <c r="E291" s="120"/>
      <c r="F291" s="125"/>
    </row>
    <row r="292" spans="1:6" ht="14.25">
      <c r="A292" s="85"/>
      <c r="B292" s="114"/>
      <c r="C292" s="125"/>
      <c r="D292" s="125"/>
      <c r="E292" s="120"/>
      <c r="F292" s="125"/>
    </row>
    <row r="293" spans="1:6" ht="14.25">
      <c r="A293" s="85"/>
      <c r="B293" s="114"/>
      <c r="C293" s="125"/>
      <c r="D293" s="125"/>
      <c r="E293" s="120"/>
      <c r="F293" s="125"/>
    </row>
    <row r="294" spans="1:6" ht="14.25">
      <c r="A294" s="85"/>
      <c r="B294" s="114"/>
      <c r="C294" s="125"/>
      <c r="D294" s="125"/>
      <c r="E294" s="120"/>
      <c r="F294" s="125"/>
    </row>
    <row r="295" spans="1:6" ht="14.25">
      <c r="A295" s="85"/>
      <c r="B295" s="114"/>
      <c r="C295" s="125"/>
      <c r="D295" s="125"/>
      <c r="E295" s="120"/>
      <c r="F295" s="125"/>
    </row>
    <row r="296" spans="1:6" ht="14.25">
      <c r="A296" s="85"/>
      <c r="B296" s="114"/>
      <c r="C296" s="125"/>
      <c r="D296" s="125"/>
      <c r="E296" s="120"/>
      <c r="F296" s="125"/>
    </row>
    <row r="297" spans="1:6" ht="14.25">
      <c r="A297" s="85"/>
      <c r="B297" s="114"/>
      <c r="C297" s="125"/>
      <c r="D297" s="125"/>
      <c r="E297" s="120"/>
      <c r="F297" s="125"/>
    </row>
    <row r="298" spans="1:6" ht="14.25">
      <c r="A298" s="85"/>
      <c r="B298" s="114"/>
      <c r="C298" s="125"/>
      <c r="D298" s="125"/>
      <c r="E298" s="120"/>
      <c r="F298" s="125"/>
    </row>
    <row r="299" spans="1:6" ht="14.25">
      <c r="A299" s="85"/>
      <c r="B299" s="114"/>
      <c r="C299" s="125"/>
      <c r="D299" s="125"/>
      <c r="E299" s="120"/>
      <c r="F299" s="125"/>
    </row>
    <row r="300" spans="1:6" ht="14.25">
      <c r="A300" s="85"/>
      <c r="B300" s="114"/>
      <c r="C300" s="125"/>
      <c r="D300" s="125"/>
      <c r="E300" s="120"/>
      <c r="F300" s="125"/>
    </row>
    <row r="301" spans="1:6" ht="14.25">
      <c r="A301" s="85"/>
      <c r="B301" s="114"/>
      <c r="C301" s="125"/>
      <c r="D301" s="125"/>
      <c r="E301" s="120"/>
      <c r="F301" s="125"/>
    </row>
    <row r="302" spans="1:6" ht="14.25">
      <c r="A302" s="85"/>
      <c r="B302" s="114"/>
      <c r="C302" s="125"/>
      <c r="D302" s="125"/>
      <c r="E302" s="120"/>
      <c r="F302" s="125"/>
    </row>
    <row r="303" spans="1:6" ht="14.25">
      <c r="A303" s="85"/>
      <c r="B303" s="114"/>
      <c r="C303" s="125"/>
      <c r="D303" s="125"/>
      <c r="E303" s="120"/>
      <c r="F303" s="125"/>
    </row>
    <row r="304" spans="1:6" ht="14.25">
      <c r="A304" s="85"/>
      <c r="B304" s="114"/>
      <c r="C304" s="125"/>
      <c r="D304" s="125"/>
      <c r="E304" s="120"/>
      <c r="F304" s="125"/>
    </row>
    <row r="305" spans="1:6" ht="14.25">
      <c r="A305" s="85"/>
      <c r="B305" s="114"/>
      <c r="C305" s="125"/>
      <c r="D305" s="125"/>
      <c r="E305" s="120"/>
      <c r="F305" s="125"/>
    </row>
    <row r="306" spans="1:6" ht="14.25">
      <c r="A306" s="85"/>
      <c r="B306" s="114"/>
      <c r="C306" s="125"/>
      <c r="D306" s="125"/>
      <c r="E306" s="120"/>
      <c r="F306" s="125"/>
    </row>
    <row r="307" spans="1:6" ht="14.25">
      <c r="A307" s="85"/>
      <c r="B307" s="114"/>
      <c r="C307" s="125"/>
      <c r="D307" s="125"/>
      <c r="E307" s="120"/>
      <c r="F307" s="125"/>
    </row>
    <row r="308" spans="1:6" ht="14.25">
      <c r="A308" s="85"/>
      <c r="B308" s="114"/>
      <c r="C308" s="125"/>
      <c r="D308" s="125"/>
      <c r="E308" s="120"/>
      <c r="F308" s="125"/>
    </row>
    <row r="309" spans="1:6" ht="14.25">
      <c r="A309" s="85"/>
      <c r="B309" s="114"/>
      <c r="C309" s="125"/>
      <c r="D309" s="125"/>
      <c r="E309" s="120"/>
      <c r="F309" s="125"/>
    </row>
    <row r="310" spans="1:6" ht="14.25">
      <c r="A310" s="85"/>
      <c r="B310" s="114"/>
      <c r="C310" s="125"/>
      <c r="D310" s="125"/>
      <c r="E310" s="120"/>
      <c r="F310" s="125"/>
    </row>
    <row r="311" spans="1:6" ht="14.25">
      <c r="A311" s="85"/>
      <c r="B311" s="114"/>
      <c r="C311" s="125"/>
      <c r="D311" s="125"/>
      <c r="E311" s="120"/>
      <c r="F311" s="125"/>
    </row>
    <row r="312" spans="1:6" ht="14.25">
      <c r="A312" s="85"/>
      <c r="B312" s="114"/>
      <c r="C312" s="125"/>
      <c r="D312" s="125"/>
      <c r="E312" s="120"/>
      <c r="F312" s="125"/>
    </row>
    <row r="313" spans="1:6" ht="14.25">
      <c r="A313" s="85"/>
      <c r="B313" s="114"/>
      <c r="C313" s="125"/>
      <c r="D313" s="125"/>
      <c r="E313" s="120"/>
      <c r="F313" s="125"/>
    </row>
    <row r="314" spans="1:6" ht="14.25">
      <c r="A314" s="85"/>
      <c r="B314" s="114"/>
      <c r="C314" s="125"/>
      <c r="D314" s="125"/>
      <c r="E314" s="120"/>
      <c r="F314" s="125"/>
    </row>
    <row r="315" spans="1:6" ht="14.25">
      <c r="A315" s="85"/>
      <c r="B315" s="114"/>
      <c r="C315" s="125"/>
      <c r="D315" s="125"/>
      <c r="E315" s="120"/>
      <c r="F315" s="125"/>
    </row>
    <row r="316" spans="1:6" ht="14.25">
      <c r="A316" s="85"/>
      <c r="B316" s="114"/>
      <c r="C316" s="125"/>
      <c r="D316" s="125"/>
      <c r="E316" s="120"/>
      <c r="F316" s="125"/>
    </row>
    <row r="317" spans="1:6" ht="14.25">
      <c r="A317" s="85"/>
      <c r="B317" s="114"/>
      <c r="C317" s="125"/>
      <c r="D317" s="125"/>
      <c r="E317" s="120"/>
      <c r="F317" s="125"/>
    </row>
    <row r="318" spans="1:6" ht="14.25">
      <c r="A318" s="85"/>
      <c r="B318" s="114"/>
      <c r="C318" s="125"/>
      <c r="D318" s="125"/>
      <c r="E318" s="120"/>
      <c r="F318" s="125"/>
    </row>
    <row r="319" spans="1:6" ht="14.25">
      <c r="A319" s="85"/>
      <c r="B319" s="114"/>
      <c r="C319" s="125"/>
      <c r="D319" s="125"/>
      <c r="E319" s="120"/>
      <c r="F319" s="125"/>
    </row>
    <row r="320" spans="1:6" ht="14.25">
      <c r="A320" s="85"/>
      <c r="B320" s="114"/>
      <c r="C320" s="125"/>
      <c r="D320" s="125"/>
      <c r="E320" s="120"/>
      <c r="F320" s="125"/>
    </row>
    <row r="321" spans="1:6" ht="14.25">
      <c r="A321" s="85"/>
      <c r="B321" s="114"/>
      <c r="C321" s="125"/>
      <c r="D321" s="125"/>
      <c r="E321" s="120"/>
      <c r="F321" s="125"/>
    </row>
    <row r="322" spans="1:6" ht="14.25">
      <c r="A322" s="85"/>
      <c r="B322" s="114"/>
      <c r="C322" s="125"/>
      <c r="D322" s="125"/>
      <c r="E322" s="120"/>
      <c r="F322" s="125"/>
    </row>
    <row r="323" spans="1:6" ht="14.25">
      <c r="A323" s="85"/>
      <c r="B323" s="114"/>
      <c r="C323" s="125"/>
      <c r="D323" s="125"/>
      <c r="E323" s="120"/>
      <c r="F323" s="125"/>
    </row>
    <row r="324" spans="1:6" ht="14.25">
      <c r="A324" s="85"/>
      <c r="B324" s="114"/>
      <c r="C324" s="125"/>
      <c r="D324" s="125"/>
      <c r="E324" s="120"/>
      <c r="F324" s="125"/>
    </row>
    <row r="325" spans="1:6" ht="14.25">
      <c r="A325" s="85"/>
      <c r="B325" s="114"/>
      <c r="C325" s="125"/>
      <c r="D325" s="125"/>
      <c r="E325" s="120"/>
      <c r="F325" s="125"/>
    </row>
    <row r="326" spans="1:6" ht="14.25">
      <c r="A326" s="85"/>
      <c r="B326" s="114"/>
      <c r="C326" s="125"/>
      <c r="D326" s="125"/>
      <c r="E326" s="120"/>
      <c r="F326" s="125"/>
    </row>
    <row r="327" spans="1:6" ht="14.25">
      <c r="A327" s="85"/>
      <c r="B327" s="114"/>
      <c r="C327" s="125"/>
      <c r="D327" s="125"/>
      <c r="E327" s="120"/>
      <c r="F327" s="125"/>
    </row>
    <row r="328" spans="1:6" ht="14.25">
      <c r="A328" s="85"/>
      <c r="B328" s="114"/>
      <c r="C328" s="125"/>
      <c r="D328" s="125"/>
      <c r="E328" s="120"/>
      <c r="F328" s="125"/>
    </row>
    <row r="329" spans="1:6" ht="14.25">
      <c r="A329" s="85"/>
      <c r="B329" s="114"/>
      <c r="C329" s="125"/>
      <c r="D329" s="125"/>
      <c r="E329" s="120"/>
      <c r="F329" s="125"/>
    </row>
    <row r="330" spans="1:6" ht="14.25">
      <c r="A330" s="85"/>
      <c r="B330" s="114"/>
      <c r="C330" s="125"/>
      <c r="D330" s="125"/>
      <c r="E330" s="120"/>
      <c r="F330" s="125"/>
    </row>
    <row r="331" spans="1:6" ht="14.25">
      <c r="A331" s="85"/>
      <c r="B331" s="114"/>
      <c r="C331" s="125"/>
      <c r="D331" s="125"/>
      <c r="E331" s="120"/>
      <c r="F331" s="125"/>
    </row>
    <row r="332" spans="1:6" ht="14.25">
      <c r="A332" s="85"/>
      <c r="B332" s="114"/>
      <c r="C332" s="125"/>
      <c r="D332" s="125"/>
      <c r="E332" s="120"/>
      <c r="F332" s="125"/>
    </row>
    <row r="333" spans="1:6" ht="14.25">
      <c r="A333" s="85"/>
      <c r="B333" s="114"/>
      <c r="C333" s="125"/>
      <c r="D333" s="125"/>
      <c r="E333" s="120"/>
      <c r="F333" s="125"/>
    </row>
    <row r="334" spans="1:6" ht="14.25">
      <c r="A334" s="85"/>
      <c r="B334" s="114"/>
      <c r="C334" s="125"/>
      <c r="D334" s="125"/>
      <c r="E334" s="120"/>
      <c r="F334" s="125"/>
    </row>
    <row r="335" spans="1:6" ht="14.25">
      <c r="A335" s="85"/>
      <c r="B335" s="114"/>
      <c r="C335" s="125"/>
      <c r="D335" s="125"/>
      <c r="E335" s="120"/>
      <c r="F335" s="125"/>
    </row>
    <row r="336" spans="1:6" ht="14.25">
      <c r="A336" s="85"/>
      <c r="B336" s="114"/>
      <c r="C336" s="125"/>
      <c r="D336" s="125"/>
      <c r="E336" s="120"/>
      <c r="F336" s="125"/>
    </row>
    <row r="337" spans="1:6" ht="14.25">
      <c r="A337" s="85"/>
      <c r="B337" s="114"/>
      <c r="C337" s="125"/>
      <c r="D337" s="125"/>
      <c r="E337" s="120"/>
      <c r="F337" s="125"/>
    </row>
    <row r="338" spans="1:6" ht="14.25">
      <c r="A338" s="85"/>
      <c r="B338" s="114"/>
      <c r="C338" s="125"/>
      <c r="D338" s="125"/>
      <c r="E338" s="120"/>
      <c r="F338" s="125"/>
    </row>
    <row r="339" spans="1:6" ht="14.25">
      <c r="A339" s="85"/>
      <c r="B339" s="114"/>
      <c r="C339" s="125"/>
      <c r="D339" s="125"/>
      <c r="E339" s="120"/>
      <c r="F339" s="125"/>
    </row>
    <row r="340" spans="1:6" ht="14.25">
      <c r="A340" s="85"/>
      <c r="B340" s="114"/>
      <c r="C340" s="125"/>
      <c r="D340" s="125"/>
      <c r="E340" s="120"/>
      <c r="F340" s="125"/>
    </row>
    <row r="341" spans="1:6" ht="14.25">
      <c r="A341" s="85"/>
      <c r="B341" s="114"/>
      <c r="C341" s="125"/>
      <c r="D341" s="125"/>
      <c r="E341" s="120"/>
      <c r="F341" s="125"/>
    </row>
    <row r="342" spans="1:6" ht="14.25">
      <c r="A342" s="85"/>
      <c r="B342" s="114"/>
      <c r="C342" s="125"/>
      <c r="D342" s="125"/>
      <c r="E342" s="120"/>
      <c r="F342" s="125"/>
    </row>
    <row r="343" spans="1:6" ht="14.25">
      <c r="A343" s="85"/>
      <c r="B343" s="114"/>
      <c r="C343" s="125"/>
      <c r="D343" s="125"/>
      <c r="E343" s="120"/>
      <c r="F343" s="125"/>
    </row>
    <row r="344" spans="1:6" ht="14.25">
      <c r="A344" s="85"/>
      <c r="B344" s="114"/>
      <c r="C344" s="125"/>
      <c r="D344" s="125"/>
      <c r="E344" s="120"/>
      <c r="F344" s="125"/>
    </row>
    <row r="345" spans="1:6" ht="14.25">
      <c r="A345" s="85"/>
      <c r="B345" s="114"/>
      <c r="C345" s="125"/>
      <c r="D345" s="125"/>
      <c r="E345" s="120"/>
      <c r="F345" s="125"/>
    </row>
    <row r="346" spans="1:6" ht="14.25">
      <c r="A346" s="85"/>
      <c r="B346" s="114"/>
      <c r="C346" s="125"/>
      <c r="D346" s="125"/>
      <c r="E346" s="120"/>
      <c r="F346" s="125"/>
    </row>
    <row r="347" spans="1:6" ht="14.25">
      <c r="A347" s="85"/>
      <c r="B347" s="114"/>
      <c r="C347" s="125"/>
      <c r="D347" s="125"/>
      <c r="E347" s="120"/>
      <c r="F347" s="125"/>
    </row>
    <row r="348" spans="1:6" ht="14.25">
      <c r="A348" s="85"/>
      <c r="B348" s="114"/>
      <c r="C348" s="125"/>
      <c r="D348" s="125"/>
      <c r="E348" s="120"/>
      <c r="F348" s="125"/>
    </row>
    <row r="349" spans="1:6" ht="14.25">
      <c r="A349" s="85"/>
      <c r="B349" s="114"/>
      <c r="C349" s="125"/>
      <c r="D349" s="125"/>
      <c r="E349" s="120"/>
      <c r="F349" s="125"/>
    </row>
    <row r="350" spans="1:6" ht="14.25">
      <c r="A350" s="85"/>
      <c r="B350" s="114"/>
      <c r="C350" s="125"/>
      <c r="D350" s="125"/>
      <c r="E350" s="120"/>
      <c r="F350" s="125"/>
    </row>
    <row r="351" spans="1:6" ht="14.25">
      <c r="A351" s="85"/>
      <c r="B351" s="114"/>
      <c r="C351" s="125"/>
      <c r="D351" s="125"/>
      <c r="E351" s="120"/>
      <c r="F351" s="125"/>
    </row>
    <row r="352" spans="1:6" ht="14.25">
      <c r="A352" s="85"/>
      <c r="B352" s="114"/>
      <c r="C352" s="125"/>
      <c r="D352" s="125"/>
      <c r="E352" s="120"/>
      <c r="F352" s="125"/>
    </row>
    <row r="353" spans="1:6" ht="14.25">
      <c r="A353" s="85"/>
      <c r="B353" s="114"/>
      <c r="C353" s="125"/>
      <c r="D353" s="125"/>
      <c r="E353" s="120"/>
      <c r="F353" s="125"/>
    </row>
    <row r="354" spans="1:6" ht="14.25">
      <c r="A354" s="85"/>
      <c r="B354" s="114"/>
      <c r="C354" s="125"/>
      <c r="D354" s="125"/>
      <c r="E354" s="120"/>
      <c r="F354" s="125"/>
    </row>
    <row r="355" spans="1:6" ht="14.25">
      <c r="A355" s="85"/>
      <c r="B355" s="114"/>
      <c r="C355" s="125"/>
      <c r="D355" s="125"/>
      <c r="E355" s="120"/>
      <c r="F355" s="125"/>
    </row>
    <row r="356" spans="1:6" ht="14.25">
      <c r="A356" s="85"/>
      <c r="B356" s="114"/>
      <c r="C356" s="125"/>
      <c r="D356" s="125"/>
      <c r="E356" s="120"/>
      <c r="F356" s="125"/>
    </row>
    <row r="357" spans="1:6" ht="14.25">
      <c r="A357" s="85"/>
      <c r="B357" s="114"/>
      <c r="C357" s="125"/>
      <c r="D357" s="125"/>
      <c r="E357" s="120"/>
      <c r="F357" s="125"/>
    </row>
    <row r="358" spans="1:6" ht="14.25">
      <c r="A358" s="85"/>
      <c r="B358" s="114"/>
      <c r="C358" s="125"/>
      <c r="D358" s="125"/>
      <c r="E358" s="120"/>
      <c r="F358" s="125"/>
    </row>
    <row r="359" spans="1:6" ht="14.25">
      <c r="A359" s="85"/>
      <c r="B359" s="114"/>
      <c r="C359" s="125"/>
      <c r="D359" s="125"/>
      <c r="E359" s="120"/>
      <c r="F359" s="125"/>
    </row>
    <row r="360" spans="1:6" ht="14.25">
      <c r="A360" s="85"/>
      <c r="B360" s="114"/>
      <c r="C360" s="125"/>
      <c r="D360" s="125"/>
      <c r="E360" s="120"/>
      <c r="F360" s="125"/>
    </row>
    <row r="361" spans="1:6" ht="14.25">
      <c r="A361" s="85"/>
      <c r="B361" s="114"/>
      <c r="C361" s="125"/>
      <c r="D361" s="125"/>
      <c r="E361" s="120"/>
      <c r="F361" s="125"/>
    </row>
    <row r="362" spans="1:6" ht="14.25">
      <c r="A362" s="85"/>
      <c r="B362" s="114"/>
      <c r="C362" s="125"/>
      <c r="D362" s="125"/>
      <c r="E362" s="120"/>
      <c r="F362" s="125"/>
    </row>
    <row r="363" spans="1:6" ht="14.25">
      <c r="A363" s="85"/>
      <c r="B363" s="114"/>
      <c r="C363" s="125"/>
      <c r="D363" s="125"/>
      <c r="E363" s="120"/>
      <c r="F363" s="125"/>
    </row>
    <row r="364" spans="1:6" ht="14.25">
      <c r="A364" s="85"/>
      <c r="B364" s="114"/>
      <c r="C364" s="125"/>
      <c r="D364" s="125"/>
      <c r="E364" s="120"/>
      <c r="F364" s="125"/>
    </row>
    <row r="365" spans="1:6" ht="14.25">
      <c r="A365" s="85"/>
      <c r="B365" s="114"/>
      <c r="C365" s="125"/>
      <c r="D365" s="125"/>
      <c r="E365" s="120"/>
      <c r="F365" s="125"/>
    </row>
    <row r="366" spans="1:6" ht="14.25">
      <c r="A366" s="85"/>
      <c r="B366" s="114"/>
      <c r="C366" s="125"/>
      <c r="D366" s="125"/>
      <c r="E366" s="120"/>
      <c r="F366" s="125"/>
    </row>
    <row r="367" spans="1:6" ht="14.25">
      <c r="A367" s="85"/>
      <c r="B367" s="114"/>
      <c r="C367" s="125"/>
      <c r="D367" s="125"/>
      <c r="E367" s="120"/>
      <c r="F367" s="125"/>
    </row>
    <row r="368" spans="1:6" ht="14.25">
      <c r="A368" s="85"/>
      <c r="B368" s="114"/>
      <c r="C368" s="125"/>
      <c r="D368" s="125"/>
      <c r="E368" s="120"/>
      <c r="F368" s="125"/>
    </row>
    <row r="369" spans="1:6" ht="14.25">
      <c r="A369" s="85"/>
      <c r="B369" s="114"/>
      <c r="C369" s="125"/>
      <c r="D369" s="125"/>
      <c r="E369" s="120"/>
      <c r="F369" s="125"/>
    </row>
    <row r="370" spans="1:6" ht="14.25">
      <c r="A370" s="85"/>
      <c r="B370" s="114"/>
      <c r="C370" s="125"/>
      <c r="D370" s="125"/>
      <c r="E370" s="120"/>
      <c r="F370" s="125"/>
    </row>
    <row r="371" spans="1:6" ht="14.25">
      <c r="A371" s="85"/>
      <c r="B371" s="114"/>
      <c r="C371" s="125"/>
      <c r="D371" s="125"/>
      <c r="E371" s="120"/>
      <c r="F371" s="125"/>
    </row>
    <row r="372" spans="1:6" ht="14.25">
      <c r="A372" s="85"/>
      <c r="B372" s="114"/>
      <c r="C372" s="125"/>
      <c r="D372" s="125"/>
      <c r="E372" s="120"/>
      <c r="F372" s="125"/>
    </row>
    <row r="373" spans="1:6" ht="14.25">
      <c r="A373" s="85"/>
      <c r="B373" s="114"/>
      <c r="C373" s="125"/>
      <c r="D373" s="125"/>
      <c r="E373" s="120"/>
      <c r="F373" s="125"/>
    </row>
    <row r="374" spans="1:6" ht="14.25">
      <c r="A374" s="85"/>
      <c r="B374" s="114"/>
      <c r="C374" s="125"/>
      <c r="D374" s="125"/>
      <c r="E374" s="120"/>
      <c r="F374" s="125"/>
    </row>
    <row r="375" spans="1:6" ht="14.25">
      <c r="A375" s="85"/>
      <c r="B375" s="114"/>
      <c r="C375" s="125"/>
      <c r="D375" s="125"/>
      <c r="E375" s="120"/>
      <c r="F375" s="125"/>
    </row>
    <row r="376" spans="1:6" ht="14.25">
      <c r="A376" s="85"/>
      <c r="B376" s="114"/>
      <c r="C376" s="125"/>
      <c r="D376" s="125"/>
      <c r="E376" s="120"/>
      <c r="F376" s="125"/>
    </row>
    <row r="377" spans="1:6" ht="14.25">
      <c r="A377" s="85"/>
      <c r="B377" s="114"/>
      <c r="C377" s="125"/>
      <c r="D377" s="125"/>
      <c r="E377" s="120"/>
      <c r="F377" s="125"/>
    </row>
    <row r="378" spans="1:6" ht="14.25">
      <c r="A378" s="85"/>
      <c r="B378" s="114"/>
      <c r="C378" s="125"/>
      <c r="D378" s="125"/>
      <c r="E378" s="120"/>
      <c r="F378" s="125"/>
    </row>
    <row r="379" spans="1:6" ht="14.25">
      <c r="A379" s="85"/>
      <c r="B379" s="114"/>
      <c r="C379" s="125"/>
      <c r="D379" s="125"/>
      <c r="E379" s="120"/>
      <c r="F379" s="125"/>
    </row>
    <row r="380" spans="1:6" ht="14.25">
      <c r="A380" s="85"/>
      <c r="B380" s="114"/>
      <c r="C380" s="125"/>
      <c r="D380" s="125"/>
      <c r="E380" s="120"/>
      <c r="F380" s="125"/>
    </row>
    <row r="381" spans="1:6" ht="14.25">
      <c r="A381" s="85"/>
      <c r="B381" s="114"/>
      <c r="C381" s="125"/>
      <c r="D381" s="125"/>
      <c r="E381" s="120"/>
      <c r="F381" s="125"/>
    </row>
    <row r="382" spans="1:6" ht="14.25">
      <c r="A382" s="85"/>
      <c r="B382" s="114"/>
      <c r="C382" s="125"/>
      <c r="D382" s="125"/>
      <c r="E382" s="120"/>
      <c r="F382" s="125"/>
    </row>
    <row r="383" spans="1:6" ht="14.25">
      <c r="A383" s="85"/>
      <c r="B383" s="114"/>
      <c r="C383" s="125"/>
      <c r="D383" s="125"/>
      <c r="E383" s="120"/>
      <c r="F383" s="125"/>
    </row>
    <row r="384" spans="1:6" ht="14.25">
      <c r="A384" s="85"/>
      <c r="B384" s="114"/>
      <c r="C384" s="125"/>
      <c r="D384" s="125"/>
      <c r="E384" s="120"/>
      <c r="F384" s="125"/>
    </row>
    <row r="385" spans="1:6" ht="14.25">
      <c r="A385" s="85"/>
      <c r="B385" s="114"/>
      <c r="C385" s="125"/>
      <c r="D385" s="125"/>
      <c r="E385" s="120"/>
      <c r="F385" s="125"/>
    </row>
    <row r="386" spans="1:6" ht="14.25">
      <c r="A386" s="85"/>
      <c r="B386" s="114"/>
      <c r="C386" s="125"/>
      <c r="D386" s="125"/>
      <c r="E386" s="120"/>
      <c r="F386" s="125"/>
    </row>
    <row r="387" spans="1:6" ht="14.25">
      <c r="A387" s="85"/>
      <c r="B387" s="114"/>
      <c r="C387" s="125"/>
      <c r="D387" s="125"/>
      <c r="E387" s="120"/>
      <c r="F387" s="125"/>
    </row>
    <row r="388" spans="1:6" ht="14.25">
      <c r="A388" s="85"/>
      <c r="B388" s="114"/>
      <c r="C388" s="125"/>
      <c r="D388" s="125"/>
      <c r="E388" s="120"/>
      <c r="F388" s="125"/>
    </row>
    <row r="389" spans="1:6" ht="14.25">
      <c r="A389" s="85"/>
      <c r="B389" s="114"/>
      <c r="C389" s="125"/>
      <c r="D389" s="125"/>
      <c r="E389" s="120"/>
      <c r="F389" s="125"/>
    </row>
    <row r="390" spans="1:6" ht="14.25">
      <c r="A390" s="85"/>
      <c r="B390" s="114"/>
      <c r="C390" s="125"/>
      <c r="D390" s="125"/>
      <c r="E390" s="120"/>
      <c r="F390" s="125"/>
    </row>
    <row r="391" spans="1:6" ht="14.25">
      <c r="A391" s="85"/>
      <c r="B391" s="114"/>
      <c r="C391" s="125"/>
      <c r="D391" s="125"/>
      <c r="E391" s="120"/>
      <c r="F391" s="125"/>
    </row>
    <row r="392" spans="1:6" ht="14.25">
      <c r="A392" s="85"/>
      <c r="B392" s="114"/>
      <c r="C392" s="125"/>
      <c r="D392" s="125"/>
      <c r="E392" s="120"/>
      <c r="F392" s="125"/>
    </row>
    <row r="393" spans="1:6" ht="14.25">
      <c r="A393" s="85"/>
      <c r="B393" s="114"/>
      <c r="C393" s="125"/>
      <c r="D393" s="125"/>
      <c r="E393" s="120"/>
      <c r="F393" s="125"/>
    </row>
    <row r="394" spans="1:6" ht="14.25">
      <c r="A394" s="85"/>
      <c r="B394" s="114"/>
      <c r="C394" s="125"/>
      <c r="D394" s="125"/>
      <c r="E394" s="120"/>
      <c r="F394" s="125"/>
    </row>
    <row r="395" spans="1:6" ht="14.25">
      <c r="A395" s="85"/>
      <c r="B395" s="114"/>
      <c r="C395" s="125"/>
      <c r="D395" s="125"/>
      <c r="E395" s="120"/>
      <c r="F395" s="125"/>
    </row>
    <row r="396" spans="1:6" ht="14.25">
      <c r="A396" s="85"/>
      <c r="B396" s="114"/>
      <c r="C396" s="125"/>
      <c r="D396" s="125"/>
      <c r="E396" s="120"/>
      <c r="F396" s="125"/>
    </row>
    <row r="397" spans="1:6" ht="14.25">
      <c r="A397" s="85"/>
      <c r="B397" s="114"/>
      <c r="C397" s="125"/>
      <c r="D397" s="125"/>
      <c r="E397" s="120"/>
      <c r="F397" s="125"/>
    </row>
    <row r="398" spans="1:6" ht="14.25">
      <c r="A398" s="85"/>
      <c r="B398" s="114"/>
      <c r="C398" s="125"/>
      <c r="D398" s="125"/>
      <c r="E398" s="120"/>
      <c r="F398" s="125"/>
    </row>
    <row r="399" spans="1:6" ht="14.25">
      <c r="A399" s="85"/>
      <c r="B399" s="114"/>
      <c r="C399" s="125"/>
      <c r="D399" s="125"/>
      <c r="E399" s="120"/>
      <c r="F399" s="125"/>
    </row>
    <row r="400" spans="1:6" ht="14.25">
      <c r="A400" s="85"/>
      <c r="B400" s="114"/>
      <c r="C400" s="125"/>
      <c r="D400" s="125"/>
      <c r="E400" s="120"/>
      <c r="F400" s="125"/>
    </row>
    <row r="401" spans="1:6" ht="14.25">
      <c r="A401" s="85"/>
      <c r="B401" s="114"/>
      <c r="C401" s="125"/>
      <c r="D401" s="125"/>
      <c r="E401" s="120"/>
      <c r="F401" s="125"/>
    </row>
    <row r="402" spans="1:6" ht="14.25">
      <c r="A402" s="85"/>
      <c r="B402" s="114"/>
      <c r="C402" s="125"/>
      <c r="D402" s="125"/>
      <c r="E402" s="120"/>
      <c r="F402" s="125"/>
    </row>
    <row r="403" spans="1:6" ht="14.25">
      <c r="A403" s="85"/>
      <c r="B403" s="114"/>
      <c r="C403" s="125"/>
      <c r="D403" s="125"/>
      <c r="E403" s="120"/>
      <c r="F403" s="125"/>
    </row>
    <row r="404" spans="1:6" ht="14.25">
      <c r="A404" s="85"/>
      <c r="B404" s="114"/>
      <c r="C404" s="125"/>
      <c r="D404" s="125"/>
      <c r="E404" s="120"/>
      <c r="F404" s="125"/>
    </row>
    <row r="405" spans="1:6" ht="14.25">
      <c r="A405" s="85"/>
      <c r="B405" s="114"/>
      <c r="C405" s="125"/>
      <c r="D405" s="125"/>
      <c r="E405" s="120"/>
      <c r="F405" s="125"/>
    </row>
    <row r="406" spans="1:6" ht="14.25">
      <c r="A406" s="85"/>
      <c r="B406" s="114"/>
      <c r="C406" s="125"/>
      <c r="D406" s="125"/>
      <c r="E406" s="120"/>
      <c r="F406" s="125"/>
    </row>
    <row r="407" spans="1:6" ht="14.25">
      <c r="A407" s="85"/>
      <c r="B407" s="114"/>
      <c r="C407" s="125"/>
      <c r="D407" s="125"/>
      <c r="E407" s="120"/>
      <c r="F407" s="125"/>
    </row>
    <row r="408" spans="1:6" ht="14.25">
      <c r="A408" s="85"/>
      <c r="B408" s="114"/>
      <c r="C408" s="125"/>
      <c r="D408" s="125"/>
      <c r="E408" s="120"/>
      <c r="F408" s="125"/>
    </row>
    <row r="409" spans="1:6" ht="14.25">
      <c r="A409" s="85"/>
      <c r="B409" s="114"/>
      <c r="C409" s="125"/>
      <c r="D409" s="125"/>
      <c r="E409" s="120"/>
      <c r="F409" s="125"/>
    </row>
    <row r="410" spans="1:6" ht="14.25">
      <c r="A410" s="85"/>
      <c r="B410" s="114"/>
      <c r="C410" s="125"/>
      <c r="D410" s="125"/>
      <c r="E410" s="120"/>
      <c r="F410" s="125"/>
    </row>
    <row r="411" spans="1:6" ht="14.25">
      <c r="A411" s="85"/>
      <c r="B411" s="114"/>
      <c r="C411" s="125"/>
      <c r="D411" s="125"/>
      <c r="E411" s="120"/>
      <c r="F411" s="125"/>
    </row>
    <row r="412" spans="1:6" ht="14.25">
      <c r="A412" s="85"/>
      <c r="B412" s="114"/>
      <c r="C412" s="125"/>
      <c r="D412" s="125"/>
      <c r="E412" s="120"/>
      <c r="F412" s="125"/>
    </row>
    <row r="413" spans="1:6" ht="14.25">
      <c r="A413" s="85"/>
      <c r="B413" s="114"/>
      <c r="C413" s="125"/>
      <c r="D413" s="125"/>
      <c r="E413" s="120"/>
      <c r="F413" s="125"/>
    </row>
    <row r="414" spans="1:6" ht="14.25">
      <c r="A414" s="85"/>
      <c r="B414" s="114"/>
      <c r="C414" s="125"/>
      <c r="D414" s="125"/>
      <c r="E414" s="120"/>
      <c r="F414" s="125"/>
    </row>
    <row r="415" spans="1:6" ht="14.25">
      <c r="A415" s="85"/>
      <c r="B415" s="114"/>
      <c r="C415" s="125"/>
      <c r="D415" s="125"/>
      <c r="E415" s="120"/>
      <c r="F415" s="125"/>
    </row>
    <row r="416" spans="1:6" ht="14.25">
      <c r="A416" s="85"/>
      <c r="B416" s="114"/>
      <c r="C416" s="125"/>
      <c r="D416" s="125"/>
      <c r="E416" s="120"/>
      <c r="F416" s="125"/>
    </row>
    <row r="417" spans="1:6" ht="14.25">
      <c r="A417" s="85"/>
      <c r="B417" s="114"/>
      <c r="C417" s="125"/>
      <c r="D417" s="125"/>
      <c r="E417" s="120"/>
      <c r="F417" s="125"/>
    </row>
    <row r="418" spans="1:6" ht="14.25">
      <c r="A418" s="85"/>
      <c r="B418" s="114"/>
      <c r="C418" s="125"/>
      <c r="D418" s="125"/>
      <c r="E418" s="120"/>
      <c r="F418" s="125"/>
    </row>
    <row r="419" spans="1:6" ht="14.25">
      <c r="A419" s="85"/>
      <c r="B419" s="114"/>
      <c r="C419" s="125"/>
      <c r="D419" s="125"/>
      <c r="E419" s="120"/>
      <c r="F419" s="125"/>
    </row>
    <row r="420" spans="1:6" ht="14.25">
      <c r="A420" s="85"/>
      <c r="B420" s="114"/>
      <c r="C420" s="125"/>
      <c r="D420" s="125"/>
      <c r="E420" s="120"/>
      <c r="F420" s="125"/>
    </row>
    <row r="421" spans="1:6" ht="14.25">
      <c r="A421" s="85"/>
      <c r="B421" s="114"/>
      <c r="C421" s="125"/>
      <c r="D421" s="125"/>
      <c r="E421" s="120"/>
      <c r="F421" s="125"/>
    </row>
    <row r="422" spans="1:6" ht="14.25">
      <c r="A422" s="85"/>
      <c r="B422" s="114"/>
      <c r="C422" s="125"/>
      <c r="D422" s="125"/>
      <c r="E422" s="120"/>
      <c r="F422" s="125"/>
    </row>
    <row r="423" spans="1:6" ht="14.25">
      <c r="A423" s="85"/>
      <c r="B423" s="114"/>
      <c r="C423" s="125"/>
      <c r="D423" s="125"/>
      <c r="E423" s="120"/>
      <c r="F423" s="125"/>
    </row>
    <row r="424" spans="1:6" ht="14.25">
      <c r="A424" s="85"/>
      <c r="B424" s="114"/>
      <c r="C424" s="125"/>
      <c r="D424" s="125"/>
      <c r="E424" s="120"/>
      <c r="F424" s="125"/>
    </row>
    <row r="425" spans="1:6" ht="14.25">
      <c r="A425" s="85"/>
      <c r="B425" s="114"/>
      <c r="C425" s="125"/>
      <c r="D425" s="125"/>
      <c r="E425" s="120"/>
      <c r="F425" s="125"/>
    </row>
    <row r="426" spans="1:6" ht="14.25">
      <c r="A426" s="85"/>
      <c r="B426" s="114"/>
      <c r="C426" s="125"/>
      <c r="D426" s="125"/>
      <c r="E426" s="120"/>
      <c r="F426" s="125"/>
    </row>
    <row r="427" spans="1:6" ht="14.25">
      <c r="A427" s="85"/>
      <c r="B427" s="114"/>
      <c r="C427" s="125"/>
      <c r="D427" s="125"/>
      <c r="E427" s="120"/>
      <c r="F427" s="125"/>
    </row>
    <row r="428" spans="1:6" ht="14.25">
      <c r="A428" s="85"/>
      <c r="B428" s="114"/>
      <c r="C428" s="125"/>
      <c r="D428" s="125"/>
      <c r="E428" s="120"/>
      <c r="F428" s="125"/>
    </row>
    <row r="429" spans="1:6" ht="14.25">
      <c r="A429" s="85"/>
      <c r="B429" s="114"/>
      <c r="C429" s="125"/>
      <c r="D429" s="125"/>
      <c r="E429" s="120"/>
      <c r="F429" s="125"/>
    </row>
    <row r="430" spans="1:6" ht="14.25">
      <c r="A430" s="85"/>
      <c r="B430" s="114"/>
      <c r="C430" s="125"/>
      <c r="D430" s="125"/>
      <c r="E430" s="120"/>
      <c r="F430" s="125"/>
    </row>
    <row r="431" spans="1:6" ht="14.25">
      <c r="A431" s="85"/>
      <c r="B431" s="114"/>
      <c r="C431" s="125"/>
      <c r="D431" s="125"/>
      <c r="E431" s="120"/>
      <c r="F431" s="125"/>
    </row>
    <row r="432" spans="1:6" ht="14.25">
      <c r="A432" s="85"/>
      <c r="B432" s="114"/>
      <c r="C432" s="125"/>
      <c r="D432" s="125"/>
      <c r="E432" s="120"/>
      <c r="F432" s="125"/>
    </row>
    <row r="433" spans="1:6" ht="14.25">
      <c r="A433" s="85"/>
      <c r="B433" s="114"/>
      <c r="C433" s="125"/>
      <c r="D433" s="125"/>
      <c r="E433" s="120"/>
      <c r="F433" s="125"/>
    </row>
    <row r="434" spans="1:6" ht="14.25">
      <c r="A434" s="85"/>
      <c r="B434" s="114"/>
      <c r="C434" s="125"/>
      <c r="D434" s="125"/>
      <c r="E434" s="120"/>
      <c r="F434" s="125"/>
    </row>
    <row r="435" spans="1:6" ht="14.25">
      <c r="A435" s="85"/>
      <c r="B435" s="114"/>
      <c r="C435" s="125"/>
      <c r="D435" s="125"/>
      <c r="E435" s="120"/>
      <c r="F435" s="125"/>
    </row>
    <row r="436" spans="1:6" ht="14.25">
      <c r="A436" s="85"/>
      <c r="B436" s="114"/>
      <c r="C436" s="125"/>
      <c r="D436" s="125"/>
      <c r="E436" s="120"/>
      <c r="F436" s="125"/>
    </row>
    <row r="437" spans="1:6" ht="14.25">
      <c r="A437" s="85"/>
      <c r="B437" s="114"/>
      <c r="C437" s="125"/>
      <c r="D437" s="125"/>
      <c r="E437" s="120"/>
      <c r="F437" s="125"/>
    </row>
    <row r="438" spans="1:6" ht="14.25">
      <c r="A438" s="85"/>
      <c r="B438" s="114"/>
      <c r="C438" s="125"/>
      <c r="D438" s="125"/>
      <c r="E438" s="120"/>
      <c r="F438" s="125"/>
    </row>
    <row r="439" spans="1:6" ht="14.25">
      <c r="A439" s="85"/>
      <c r="B439" s="114"/>
      <c r="C439" s="125"/>
      <c r="D439" s="125"/>
      <c r="E439" s="120"/>
      <c r="F439" s="125"/>
    </row>
    <row r="440" spans="1:6" ht="14.25">
      <c r="A440" s="85"/>
      <c r="B440" s="114"/>
      <c r="C440" s="125"/>
      <c r="D440" s="125"/>
      <c r="E440" s="120"/>
      <c r="F440" s="125"/>
    </row>
    <row r="441" spans="1:6" ht="14.25">
      <c r="A441" s="85"/>
      <c r="B441" s="114"/>
      <c r="C441" s="125"/>
      <c r="D441" s="125"/>
      <c r="E441" s="120"/>
      <c r="F441" s="125"/>
    </row>
    <row r="442" spans="1:6" ht="14.25">
      <c r="A442" s="85"/>
      <c r="B442" s="114"/>
      <c r="C442" s="125"/>
      <c r="D442" s="125"/>
      <c r="E442" s="120"/>
      <c r="F442" s="125"/>
    </row>
    <row r="443" spans="1:6" ht="14.25">
      <c r="A443" s="85"/>
      <c r="B443" s="114"/>
      <c r="C443" s="125"/>
      <c r="D443" s="125"/>
      <c r="E443" s="120"/>
      <c r="F443" s="125"/>
    </row>
    <row r="444" spans="1:6" ht="14.25">
      <c r="A444" s="85"/>
      <c r="B444" s="114"/>
      <c r="C444" s="125"/>
      <c r="D444" s="125"/>
      <c r="E444" s="120"/>
      <c r="F444" s="125"/>
    </row>
    <row r="445" spans="1:6" ht="14.25">
      <c r="A445" s="85"/>
      <c r="B445" s="114"/>
      <c r="C445" s="125"/>
      <c r="D445" s="125"/>
      <c r="E445" s="120"/>
      <c r="F445" s="125"/>
    </row>
    <row r="446" spans="1:6" ht="14.25">
      <c r="A446" s="85"/>
      <c r="B446" s="114"/>
      <c r="C446" s="125"/>
      <c r="D446" s="125"/>
      <c r="E446" s="120"/>
      <c r="F446" s="125"/>
    </row>
    <row r="447" spans="1:6" ht="14.25">
      <c r="A447" s="85"/>
      <c r="B447" s="114"/>
      <c r="C447" s="125"/>
      <c r="D447" s="125"/>
      <c r="E447" s="120"/>
      <c r="F447" s="125"/>
    </row>
    <row r="448" spans="1:6" ht="14.25">
      <c r="A448" s="85"/>
      <c r="B448" s="114"/>
      <c r="C448" s="125"/>
      <c r="D448" s="125"/>
      <c r="E448" s="120"/>
      <c r="F448" s="125"/>
    </row>
    <row r="449" spans="1:6" ht="14.25">
      <c r="A449" s="85"/>
      <c r="B449" s="114"/>
      <c r="C449" s="125"/>
      <c r="D449" s="125"/>
      <c r="E449" s="120"/>
      <c r="F449" s="125"/>
    </row>
    <row r="450" spans="1:6" ht="14.25">
      <c r="A450" s="85"/>
      <c r="B450" s="114"/>
      <c r="C450" s="125"/>
      <c r="D450" s="125"/>
      <c r="E450" s="120"/>
      <c r="F450" s="125"/>
    </row>
    <row r="451" spans="1:6" ht="14.25">
      <c r="A451" s="85"/>
      <c r="B451" s="114"/>
      <c r="C451" s="125"/>
      <c r="D451" s="125"/>
      <c r="E451" s="120"/>
      <c r="F451" s="125"/>
    </row>
    <row r="452" spans="1:6" ht="14.25">
      <c r="A452" s="85"/>
      <c r="B452" s="114"/>
      <c r="C452" s="125"/>
      <c r="D452" s="125"/>
      <c r="E452" s="120"/>
      <c r="F452" s="125"/>
    </row>
    <row r="453" spans="1:6" ht="14.25">
      <c r="A453" s="85"/>
      <c r="B453" s="114"/>
      <c r="C453" s="125"/>
      <c r="D453" s="125"/>
      <c r="E453" s="120"/>
      <c r="F453" s="125"/>
    </row>
    <row r="454" spans="1:6" ht="14.25">
      <c r="A454" s="85"/>
      <c r="B454" s="114"/>
      <c r="C454" s="125"/>
      <c r="D454" s="125"/>
      <c r="E454" s="120"/>
      <c r="F454" s="125"/>
    </row>
    <row r="455" spans="1:6" ht="14.25">
      <c r="A455" s="85"/>
      <c r="B455" s="114"/>
      <c r="C455" s="125"/>
      <c r="D455" s="125"/>
      <c r="E455" s="120"/>
      <c r="F455" s="125"/>
    </row>
    <row r="456" spans="1:6" ht="14.25">
      <c r="A456" s="85"/>
      <c r="B456" s="114"/>
      <c r="C456" s="125"/>
      <c r="D456" s="125"/>
      <c r="E456" s="120"/>
      <c r="F456" s="125"/>
    </row>
    <row r="457" spans="1:6" ht="14.25">
      <c r="A457" s="85"/>
      <c r="B457" s="114"/>
      <c r="C457" s="125"/>
      <c r="D457" s="125"/>
      <c r="E457" s="120"/>
      <c r="F457" s="125"/>
    </row>
    <row r="458" spans="1:6" ht="14.25">
      <c r="A458" s="85"/>
      <c r="B458" s="114"/>
      <c r="C458" s="125"/>
      <c r="D458" s="125"/>
      <c r="E458" s="120"/>
      <c r="F458" s="125"/>
    </row>
    <row r="459" spans="1:6" ht="14.25">
      <c r="A459" s="85"/>
      <c r="B459" s="114"/>
      <c r="C459" s="125"/>
      <c r="D459" s="125"/>
      <c r="E459" s="120"/>
      <c r="F459" s="125"/>
    </row>
    <row r="460" spans="1:6" ht="14.25">
      <c r="A460" s="85"/>
      <c r="B460" s="114"/>
      <c r="C460" s="125"/>
      <c r="D460" s="125"/>
      <c r="E460" s="120"/>
      <c r="F460" s="125"/>
    </row>
    <row r="461" spans="1:6" ht="14.25">
      <c r="A461" s="85"/>
      <c r="B461" s="114"/>
      <c r="C461" s="125"/>
      <c r="D461" s="125"/>
      <c r="E461" s="120"/>
      <c r="F461" s="125"/>
    </row>
    <row r="462" spans="1:6" ht="14.25">
      <c r="A462" s="85"/>
      <c r="B462" s="114"/>
      <c r="C462" s="125"/>
      <c r="D462" s="125"/>
      <c r="E462" s="120"/>
      <c r="F462" s="125"/>
    </row>
    <row r="463" spans="1:6" ht="14.25">
      <c r="A463" s="85"/>
      <c r="B463" s="114"/>
      <c r="C463" s="125"/>
      <c r="D463" s="125"/>
      <c r="E463" s="120"/>
      <c r="F463" s="125"/>
    </row>
    <row r="464" spans="1:6" ht="14.25">
      <c r="A464" s="85"/>
      <c r="B464" s="114"/>
      <c r="C464" s="125"/>
      <c r="D464" s="125"/>
      <c r="E464" s="120"/>
      <c r="F464" s="125"/>
    </row>
    <row r="465" spans="1:6" ht="14.25">
      <c r="A465" s="85"/>
      <c r="B465" s="114"/>
      <c r="C465" s="125"/>
      <c r="D465" s="125"/>
      <c r="E465" s="120"/>
      <c r="F465" s="125"/>
    </row>
    <row r="466" spans="1:6" ht="14.25">
      <c r="A466" s="85"/>
      <c r="B466" s="114"/>
      <c r="C466" s="125"/>
      <c r="D466" s="125"/>
      <c r="E466" s="120"/>
      <c r="F466" s="125"/>
    </row>
    <row r="467" spans="1:6" ht="14.25">
      <c r="A467" s="85"/>
      <c r="B467" s="114"/>
      <c r="C467" s="125"/>
      <c r="D467" s="125"/>
      <c r="E467" s="120"/>
      <c r="F467" s="125"/>
    </row>
    <row r="468" spans="1:6" ht="14.25">
      <c r="A468" s="85"/>
      <c r="B468" s="114"/>
      <c r="C468" s="125"/>
      <c r="D468" s="125"/>
      <c r="E468" s="120"/>
      <c r="F468" s="125"/>
    </row>
    <row r="469" spans="1:6" ht="14.25">
      <c r="A469" s="85"/>
      <c r="B469" s="114"/>
      <c r="C469" s="125"/>
      <c r="D469" s="125"/>
      <c r="E469" s="120"/>
      <c r="F469" s="125"/>
    </row>
    <row r="470" spans="1:6" ht="14.25">
      <c r="A470" s="85"/>
      <c r="B470" s="114"/>
      <c r="C470" s="125"/>
      <c r="D470" s="125"/>
      <c r="E470" s="120"/>
      <c r="F470" s="125"/>
    </row>
    <row r="471" spans="1:6" ht="14.25">
      <c r="A471" s="85"/>
      <c r="B471" s="114"/>
      <c r="C471" s="125"/>
      <c r="D471" s="125"/>
      <c r="E471" s="120"/>
      <c r="F471" s="125"/>
    </row>
    <row r="472" spans="1:6" ht="14.25">
      <c r="A472" s="85"/>
      <c r="B472" s="114"/>
      <c r="C472" s="125"/>
      <c r="D472" s="125"/>
      <c r="E472" s="120"/>
      <c r="F472" s="125"/>
    </row>
    <row r="473" spans="1:6" ht="14.25">
      <c r="A473" s="85"/>
      <c r="B473" s="114"/>
      <c r="C473" s="125"/>
      <c r="D473" s="125"/>
      <c r="E473" s="120"/>
      <c r="F473" s="125"/>
    </row>
    <row r="474" spans="1:6" ht="14.25">
      <c r="A474" s="85"/>
      <c r="B474" s="114"/>
      <c r="C474" s="125"/>
      <c r="D474" s="125"/>
      <c r="E474" s="120"/>
      <c r="F474" s="125"/>
    </row>
    <row r="475" spans="1:6" ht="14.25">
      <c r="A475" s="85"/>
      <c r="B475" s="114"/>
      <c r="C475" s="125"/>
      <c r="D475" s="125"/>
      <c r="E475" s="120"/>
      <c r="F475" s="125"/>
    </row>
    <row r="476" spans="1:6" ht="14.25">
      <c r="A476" s="85"/>
      <c r="B476" s="114"/>
      <c r="C476" s="125"/>
      <c r="D476" s="125"/>
      <c r="E476" s="120"/>
      <c r="F476" s="125"/>
    </row>
    <row r="477" spans="1:6" ht="14.25">
      <c r="A477" s="85"/>
      <c r="B477" s="114"/>
      <c r="C477" s="125"/>
      <c r="D477" s="125"/>
      <c r="E477" s="120"/>
      <c r="F477" s="125"/>
    </row>
    <row r="478" spans="1:6" ht="14.25">
      <c r="A478" s="85"/>
      <c r="B478" s="114"/>
      <c r="C478" s="125"/>
      <c r="D478" s="125"/>
      <c r="E478" s="120"/>
      <c r="F478" s="125"/>
    </row>
    <row r="479" spans="1:6" ht="14.25">
      <c r="A479" s="85"/>
      <c r="B479" s="114"/>
      <c r="C479" s="125"/>
      <c r="D479" s="125"/>
      <c r="E479" s="120"/>
      <c r="F479" s="125"/>
    </row>
    <row r="480" spans="1:6" ht="14.25">
      <c r="A480" s="85"/>
      <c r="B480" s="114"/>
      <c r="C480" s="125"/>
      <c r="D480" s="125"/>
      <c r="E480" s="120"/>
      <c r="F480" s="125"/>
    </row>
    <row r="481" spans="1:6" ht="14.25">
      <c r="A481" s="85"/>
      <c r="B481" s="114"/>
      <c r="C481" s="125"/>
      <c r="D481" s="125"/>
      <c r="E481" s="120"/>
      <c r="F481" s="125"/>
    </row>
    <row r="482" spans="1:6" ht="14.25">
      <c r="A482" s="85"/>
      <c r="B482" s="114"/>
      <c r="C482" s="125"/>
      <c r="D482" s="125"/>
      <c r="E482" s="120"/>
      <c r="F482" s="125"/>
    </row>
    <row r="483" spans="1:6" ht="14.25">
      <c r="A483" s="85"/>
      <c r="B483" s="114"/>
      <c r="C483" s="125"/>
      <c r="D483" s="125"/>
      <c r="E483" s="120"/>
      <c r="F483" s="125"/>
    </row>
    <row r="484" spans="1:6" ht="14.25">
      <c r="A484" s="85"/>
      <c r="B484" s="114"/>
      <c r="C484" s="125"/>
      <c r="D484" s="125"/>
      <c r="E484" s="120"/>
      <c r="F484" s="125"/>
    </row>
    <row r="485" spans="1:6" ht="14.25">
      <c r="A485" s="85"/>
      <c r="B485" s="114"/>
      <c r="C485" s="125"/>
      <c r="D485" s="125"/>
      <c r="E485" s="120"/>
      <c r="F485" s="125"/>
    </row>
    <row r="486" spans="1:6" ht="14.25">
      <c r="A486" s="85"/>
      <c r="B486" s="114"/>
      <c r="C486" s="125"/>
      <c r="D486" s="125"/>
      <c r="E486" s="120"/>
      <c r="F486" s="125"/>
    </row>
    <row r="487" spans="1:6" ht="14.25">
      <c r="A487" s="85"/>
      <c r="B487" s="114"/>
      <c r="C487" s="125"/>
      <c r="D487" s="125"/>
      <c r="E487" s="120"/>
      <c r="F487" s="125"/>
    </row>
    <row r="488" spans="1:6" ht="14.25">
      <c r="A488" s="85"/>
      <c r="B488" s="114"/>
      <c r="C488" s="125"/>
      <c r="D488" s="125"/>
      <c r="E488" s="120"/>
      <c r="F488" s="125"/>
    </row>
    <row r="489" spans="1:6" ht="14.25">
      <c r="A489" s="85"/>
      <c r="B489" s="114"/>
      <c r="C489" s="125"/>
      <c r="D489" s="125"/>
      <c r="E489" s="120"/>
      <c r="F489" s="125"/>
    </row>
    <row r="490" spans="1:6" ht="14.25">
      <c r="A490" s="85"/>
      <c r="B490" s="114"/>
      <c r="C490" s="125"/>
      <c r="D490" s="125"/>
      <c r="E490" s="120"/>
      <c r="F490" s="125"/>
    </row>
    <row r="491" spans="1:6" ht="14.25">
      <c r="A491" s="85"/>
      <c r="B491" s="114"/>
      <c r="C491" s="125"/>
      <c r="D491" s="125"/>
      <c r="E491" s="120"/>
      <c r="F491" s="125"/>
    </row>
    <row r="492" spans="1:6" ht="14.25">
      <c r="A492" s="85"/>
      <c r="B492" s="114"/>
      <c r="C492" s="125"/>
      <c r="D492" s="125"/>
      <c r="E492" s="120"/>
      <c r="F492" s="125"/>
    </row>
    <row r="493" spans="1:6" ht="14.25">
      <c r="A493" s="85"/>
      <c r="B493" s="114"/>
      <c r="C493" s="125"/>
      <c r="D493" s="125"/>
      <c r="E493" s="120"/>
      <c r="F493" s="125"/>
    </row>
    <row r="494" spans="1:6" ht="14.25">
      <c r="A494" s="85"/>
      <c r="B494" s="114"/>
      <c r="C494" s="125"/>
      <c r="D494" s="125"/>
      <c r="E494" s="120"/>
      <c r="F494" s="125"/>
    </row>
    <row r="495" spans="1:6" ht="14.25">
      <c r="A495" s="85"/>
      <c r="B495" s="114"/>
      <c r="C495" s="125"/>
      <c r="D495" s="125"/>
      <c r="E495" s="120"/>
      <c r="F495" s="125"/>
    </row>
    <row r="496" spans="1:6" ht="14.25">
      <c r="A496" s="85"/>
      <c r="B496" s="114"/>
      <c r="C496" s="125"/>
      <c r="D496" s="125"/>
      <c r="E496" s="120"/>
      <c r="F496" s="125"/>
    </row>
    <row r="497" spans="1:6" ht="14.25">
      <c r="A497" s="85"/>
      <c r="B497" s="114"/>
      <c r="C497" s="125"/>
      <c r="D497" s="125"/>
      <c r="E497" s="120"/>
      <c r="F497" s="125"/>
    </row>
    <row r="498" spans="1:6" ht="14.25">
      <c r="A498" s="85"/>
      <c r="B498" s="114"/>
      <c r="C498" s="125"/>
      <c r="D498" s="125"/>
      <c r="E498" s="120"/>
      <c r="F498" s="125"/>
    </row>
    <row r="499" spans="1:6" ht="14.25">
      <c r="A499" s="85"/>
      <c r="B499" s="114"/>
      <c r="C499" s="125"/>
      <c r="D499" s="125"/>
      <c r="E499" s="120"/>
      <c r="F499" s="125"/>
    </row>
    <row r="500" spans="1:6" ht="14.25">
      <c r="A500" s="85"/>
      <c r="B500" s="114"/>
      <c r="C500" s="125"/>
      <c r="D500" s="125"/>
      <c r="E500" s="120"/>
      <c r="F500" s="125"/>
    </row>
    <row r="501" spans="1:6" ht="14.25">
      <c r="A501" s="85"/>
      <c r="B501" s="114"/>
      <c r="C501" s="125"/>
      <c r="D501" s="125"/>
      <c r="E501" s="120"/>
      <c r="F501" s="125"/>
    </row>
    <row r="502" spans="1:6" ht="14.25">
      <c r="A502" s="85"/>
      <c r="B502" s="114"/>
      <c r="C502" s="125"/>
      <c r="D502" s="125"/>
      <c r="E502" s="120"/>
      <c r="F502" s="125"/>
    </row>
    <row r="503" spans="1:6" ht="14.25">
      <c r="A503" s="85"/>
      <c r="B503" s="114"/>
      <c r="C503" s="125"/>
      <c r="D503" s="125"/>
      <c r="E503" s="120"/>
      <c r="F503" s="125"/>
    </row>
    <row r="504" spans="1:6" ht="14.25">
      <c r="A504" s="85"/>
      <c r="B504" s="114"/>
      <c r="C504" s="125"/>
      <c r="D504" s="125"/>
      <c r="E504" s="120"/>
      <c r="F504" s="125"/>
    </row>
    <row r="505" spans="1:6" ht="14.25">
      <c r="A505" s="85"/>
      <c r="B505" s="114"/>
      <c r="C505" s="125"/>
      <c r="D505" s="125"/>
      <c r="E505" s="120"/>
      <c r="F505" s="125"/>
    </row>
    <row r="506" spans="1:6" ht="14.25">
      <c r="A506" s="85"/>
      <c r="B506" s="114"/>
      <c r="C506" s="125"/>
      <c r="D506" s="125"/>
      <c r="E506" s="120"/>
      <c r="F506" s="125"/>
    </row>
    <row r="507" spans="1:6" ht="14.25">
      <c r="A507" s="85"/>
      <c r="B507" s="114"/>
      <c r="C507" s="125"/>
      <c r="D507" s="125"/>
      <c r="E507" s="120"/>
      <c r="F507" s="125"/>
    </row>
    <row r="508" spans="1:6" ht="14.25">
      <c r="A508" s="85"/>
      <c r="B508" s="114"/>
      <c r="C508" s="125"/>
      <c r="D508" s="125"/>
      <c r="E508" s="120"/>
      <c r="F508" s="125"/>
    </row>
    <row r="509" spans="1:6" ht="14.25">
      <c r="A509" s="85"/>
      <c r="B509" s="114"/>
      <c r="C509" s="125"/>
      <c r="D509" s="125"/>
      <c r="E509" s="120"/>
      <c r="F509" s="125"/>
    </row>
    <row r="510" spans="1:6" ht="14.25">
      <c r="A510" s="85"/>
      <c r="B510" s="114"/>
      <c r="C510" s="125"/>
      <c r="D510" s="125"/>
      <c r="E510" s="120"/>
      <c r="F510" s="125"/>
    </row>
    <row r="511" spans="1:6" ht="14.25">
      <c r="A511" s="85"/>
      <c r="B511" s="114"/>
      <c r="C511" s="125"/>
      <c r="D511" s="125"/>
      <c r="E511" s="120"/>
      <c r="F511" s="125"/>
    </row>
    <row r="512" spans="1:6" ht="14.25">
      <c r="A512" s="85"/>
      <c r="B512" s="114"/>
      <c r="C512" s="125"/>
      <c r="D512" s="125"/>
      <c r="E512" s="120"/>
      <c r="F512" s="125"/>
    </row>
    <row r="513" spans="1:6" ht="14.25">
      <c r="A513" s="85"/>
      <c r="B513" s="114"/>
      <c r="C513" s="125"/>
      <c r="D513" s="125"/>
      <c r="E513" s="120"/>
      <c r="F513" s="125"/>
    </row>
    <row r="514" spans="1:6" ht="14.25">
      <c r="A514" s="85"/>
      <c r="B514" s="114"/>
      <c r="C514" s="125"/>
      <c r="D514" s="125"/>
      <c r="E514" s="120"/>
      <c r="F514" s="125"/>
    </row>
    <row r="515" spans="1:6" ht="14.25">
      <c r="A515" s="85"/>
      <c r="B515" s="114"/>
      <c r="C515" s="125"/>
      <c r="D515" s="125"/>
      <c r="E515" s="120"/>
      <c r="F515" s="125"/>
    </row>
    <row r="516" spans="1:6" ht="14.25">
      <c r="A516" s="85"/>
      <c r="B516" s="114"/>
      <c r="C516" s="125"/>
      <c r="D516" s="125"/>
      <c r="E516" s="120"/>
      <c r="F516" s="125"/>
    </row>
    <row r="517" spans="1:6" ht="14.25">
      <c r="A517" s="85"/>
      <c r="B517" s="114"/>
      <c r="C517" s="125"/>
      <c r="D517" s="125"/>
      <c r="E517" s="120"/>
      <c r="F517" s="125"/>
    </row>
    <row r="518" spans="1:6" ht="14.25">
      <c r="A518" s="85"/>
      <c r="B518" s="114"/>
      <c r="C518" s="125"/>
      <c r="D518" s="125"/>
      <c r="E518" s="120"/>
      <c r="F518" s="125"/>
    </row>
    <row r="519" spans="1:6" ht="14.25">
      <c r="A519" s="85"/>
      <c r="B519" s="114"/>
      <c r="C519" s="125"/>
      <c r="D519" s="125"/>
      <c r="E519" s="120"/>
      <c r="F519" s="125"/>
    </row>
    <row r="520" spans="1:6" ht="14.25">
      <c r="A520" s="85"/>
      <c r="B520" s="114"/>
      <c r="C520" s="125"/>
      <c r="D520" s="125"/>
      <c r="E520" s="120"/>
      <c r="F520" s="125"/>
    </row>
    <row r="521" spans="1:6" ht="14.25">
      <c r="A521" s="85"/>
      <c r="B521" s="114"/>
      <c r="C521" s="125"/>
      <c r="D521" s="125"/>
      <c r="E521" s="120"/>
      <c r="F521" s="125"/>
    </row>
    <row r="522" spans="1:6" ht="14.25">
      <c r="A522" s="85"/>
      <c r="B522" s="114"/>
      <c r="C522" s="125"/>
      <c r="D522" s="125"/>
      <c r="E522" s="120"/>
      <c r="F522" s="125"/>
    </row>
    <row r="523" spans="1:6" ht="14.25">
      <c r="A523" s="85"/>
      <c r="B523" s="114"/>
      <c r="C523" s="125"/>
      <c r="D523" s="125"/>
      <c r="E523" s="120"/>
      <c r="F523" s="125"/>
    </row>
    <row r="524" spans="1:6" ht="14.25">
      <c r="A524" s="85"/>
      <c r="B524" s="114"/>
      <c r="C524" s="125"/>
      <c r="D524" s="125"/>
      <c r="E524" s="120"/>
      <c r="F524" s="125"/>
    </row>
    <row r="525" spans="1:6" ht="14.25">
      <c r="A525" s="85"/>
      <c r="B525" s="114"/>
      <c r="C525" s="125"/>
      <c r="D525" s="125"/>
      <c r="E525" s="120"/>
      <c r="F525" s="125"/>
    </row>
    <row r="526" spans="1:6" ht="14.25">
      <c r="A526" s="85"/>
      <c r="B526" s="114"/>
      <c r="C526" s="125"/>
      <c r="D526" s="125"/>
      <c r="E526" s="120"/>
      <c r="F526" s="125"/>
    </row>
    <row r="527" spans="1:6" ht="14.25">
      <c r="A527" s="85"/>
      <c r="B527" s="114"/>
      <c r="C527" s="125"/>
      <c r="D527" s="125"/>
      <c r="E527" s="120"/>
      <c r="F527" s="125"/>
    </row>
    <row r="528" spans="1:6" ht="14.25">
      <c r="A528" s="85"/>
      <c r="B528" s="114"/>
      <c r="C528" s="125"/>
      <c r="D528" s="125"/>
      <c r="E528" s="120"/>
      <c r="F528" s="125"/>
    </row>
    <row r="529" spans="1:6" ht="14.25">
      <c r="A529" s="85"/>
      <c r="B529" s="114"/>
      <c r="C529" s="125"/>
      <c r="D529" s="125"/>
      <c r="E529" s="120"/>
      <c r="F529" s="125"/>
    </row>
    <row r="530" spans="1:6" ht="14.25">
      <c r="A530" s="85"/>
      <c r="B530" s="114"/>
      <c r="C530" s="125"/>
      <c r="D530" s="125"/>
      <c r="E530" s="120"/>
      <c r="F530" s="125"/>
    </row>
    <row r="531" spans="1:6" ht="14.25">
      <c r="A531" s="85"/>
      <c r="B531" s="114"/>
      <c r="C531" s="125"/>
      <c r="D531" s="125"/>
      <c r="E531" s="120"/>
      <c r="F531" s="125"/>
    </row>
    <row r="532" spans="1:6" ht="14.25">
      <c r="A532" s="85"/>
      <c r="B532" s="114"/>
      <c r="C532" s="125"/>
      <c r="D532" s="125"/>
      <c r="E532" s="120"/>
      <c r="F532" s="125"/>
    </row>
    <row r="533" spans="1:6" ht="14.25">
      <c r="A533" s="85"/>
      <c r="B533" s="114"/>
      <c r="C533" s="125"/>
      <c r="D533" s="125"/>
      <c r="E533" s="120"/>
      <c r="F533" s="125"/>
    </row>
    <row r="534" spans="1:6" ht="14.25">
      <c r="A534" s="85"/>
      <c r="B534" s="114"/>
      <c r="C534" s="125"/>
      <c r="D534" s="125"/>
      <c r="E534" s="120"/>
      <c r="F534" s="125"/>
    </row>
    <row r="535" spans="1:6" ht="14.25">
      <c r="A535" s="85"/>
      <c r="B535" s="114"/>
      <c r="C535" s="125"/>
      <c r="D535" s="125"/>
      <c r="E535" s="120"/>
      <c r="F535" s="125"/>
    </row>
    <row r="536" spans="1:6" ht="14.25">
      <c r="A536" s="85"/>
      <c r="B536" s="114"/>
      <c r="C536" s="125"/>
      <c r="D536" s="125"/>
      <c r="E536" s="120"/>
      <c r="F536" s="125"/>
    </row>
    <row r="537" spans="1:6" ht="14.25">
      <c r="A537" s="85"/>
      <c r="B537" s="114"/>
      <c r="C537" s="125"/>
      <c r="D537" s="125"/>
      <c r="E537" s="120"/>
      <c r="F537" s="125"/>
    </row>
    <row r="538" spans="1:6" ht="14.25">
      <c r="A538" s="85"/>
      <c r="B538" s="114"/>
      <c r="C538" s="125"/>
      <c r="D538" s="125"/>
      <c r="E538" s="120"/>
      <c r="F538" s="125"/>
    </row>
    <row r="539" spans="1:6" ht="14.25">
      <c r="A539" s="85"/>
      <c r="B539" s="114"/>
      <c r="C539" s="125"/>
      <c r="D539" s="125"/>
      <c r="E539" s="120"/>
      <c r="F539" s="125"/>
    </row>
    <row r="540" spans="1:6" ht="14.25">
      <c r="A540" s="85"/>
      <c r="B540" s="114"/>
      <c r="C540" s="125"/>
      <c r="D540" s="125"/>
      <c r="E540" s="120"/>
      <c r="F540" s="125"/>
    </row>
    <row r="541" spans="1:6" ht="14.25">
      <c r="A541" s="85"/>
      <c r="B541" s="114"/>
      <c r="C541" s="125"/>
      <c r="D541" s="125"/>
      <c r="E541" s="120"/>
      <c r="F541" s="125"/>
    </row>
    <row r="542" spans="1:6" ht="14.25">
      <c r="A542" s="85"/>
      <c r="B542" s="114"/>
      <c r="C542" s="125"/>
      <c r="D542" s="125"/>
      <c r="E542" s="120"/>
      <c r="F542" s="125"/>
    </row>
    <row r="543" spans="1:6" ht="14.25">
      <c r="A543" s="85"/>
      <c r="B543" s="114"/>
      <c r="C543" s="125"/>
      <c r="D543" s="125"/>
      <c r="E543" s="120"/>
      <c r="F543" s="125"/>
    </row>
    <row r="544" spans="1:6" ht="14.25">
      <c r="A544" s="85"/>
      <c r="B544" s="114"/>
      <c r="C544" s="125"/>
      <c r="D544" s="125"/>
      <c r="E544" s="120"/>
      <c r="F544" s="125"/>
    </row>
    <row r="545" spans="1:6" ht="14.25">
      <c r="A545" s="85"/>
      <c r="B545" s="114"/>
      <c r="C545" s="125"/>
      <c r="D545" s="125"/>
      <c r="E545" s="120"/>
      <c r="F545" s="125"/>
    </row>
    <row r="546" spans="1:6" ht="14.25">
      <c r="A546" s="85"/>
      <c r="B546" s="114"/>
      <c r="C546" s="125"/>
      <c r="D546" s="125"/>
      <c r="E546" s="120"/>
      <c r="F546" s="125"/>
    </row>
    <row r="547" spans="1:6" ht="14.25">
      <c r="A547" s="85"/>
      <c r="B547" s="114"/>
      <c r="C547" s="125"/>
      <c r="D547" s="125"/>
      <c r="E547" s="120"/>
      <c r="F547" s="125"/>
    </row>
    <row r="548" spans="1:6" ht="14.25">
      <c r="A548" s="85"/>
      <c r="B548" s="114"/>
      <c r="C548" s="125"/>
      <c r="D548" s="125"/>
      <c r="E548" s="120"/>
      <c r="F548" s="125"/>
    </row>
    <row r="549" spans="1:6" ht="14.25">
      <c r="A549" s="85"/>
      <c r="B549" s="114"/>
      <c r="C549" s="125"/>
      <c r="D549" s="125"/>
      <c r="E549" s="120"/>
      <c r="F549" s="125"/>
    </row>
    <row r="550" spans="1:6" ht="14.25">
      <c r="A550" s="85"/>
      <c r="B550" s="114"/>
      <c r="C550" s="125"/>
      <c r="D550" s="125"/>
      <c r="E550" s="120"/>
      <c r="F550" s="125"/>
    </row>
    <row r="551" spans="1:6" ht="14.25">
      <c r="A551" s="85"/>
      <c r="B551" s="114"/>
      <c r="C551" s="125"/>
      <c r="D551" s="125"/>
      <c r="E551" s="120"/>
      <c r="F551" s="125"/>
    </row>
    <row r="552" spans="1:6" ht="14.25">
      <c r="A552" s="85"/>
      <c r="B552" s="114"/>
      <c r="C552" s="125"/>
      <c r="D552" s="125"/>
      <c r="E552" s="120"/>
      <c r="F552" s="125"/>
    </row>
    <row r="553" spans="1:6" ht="14.25">
      <c r="A553" s="85"/>
      <c r="B553" s="114"/>
      <c r="C553" s="125"/>
      <c r="D553" s="125"/>
      <c r="E553" s="120"/>
      <c r="F553" s="125"/>
    </row>
    <row r="554" spans="1:6" ht="14.25">
      <c r="A554" s="85"/>
      <c r="B554" s="114"/>
      <c r="C554" s="125"/>
      <c r="D554" s="125"/>
      <c r="E554" s="120"/>
      <c r="F554" s="125"/>
    </row>
    <row r="555" spans="1:6" ht="14.25">
      <c r="A555" s="85"/>
      <c r="B555" s="114"/>
      <c r="C555" s="125"/>
      <c r="D555" s="125"/>
      <c r="E555" s="120"/>
      <c r="F555" s="125"/>
    </row>
    <row r="556" spans="1:6" ht="14.25">
      <c r="A556" s="85"/>
      <c r="B556" s="114"/>
      <c r="C556" s="125"/>
      <c r="D556" s="125"/>
      <c r="E556" s="120"/>
      <c r="F556" s="125"/>
    </row>
    <row r="557" spans="1:6" ht="14.25">
      <c r="A557" s="85"/>
      <c r="B557" s="114"/>
      <c r="C557" s="125"/>
      <c r="D557" s="125"/>
      <c r="E557" s="120"/>
      <c r="F557" s="125"/>
    </row>
    <row r="558" spans="1:6" ht="14.25">
      <c r="A558" s="85"/>
      <c r="B558" s="114"/>
      <c r="C558" s="125"/>
      <c r="D558" s="125"/>
      <c r="E558" s="120"/>
      <c r="F558" s="125"/>
    </row>
    <row r="559" spans="1:6" ht="14.25">
      <c r="A559" s="85"/>
      <c r="B559" s="114"/>
      <c r="C559" s="125"/>
      <c r="D559" s="125"/>
      <c r="E559" s="120"/>
      <c r="F559" s="125"/>
    </row>
    <row r="560" spans="1:6" ht="14.25">
      <c r="A560" s="85"/>
      <c r="B560" s="114"/>
      <c r="C560" s="125"/>
      <c r="D560" s="125"/>
      <c r="E560" s="120"/>
      <c r="F560" s="125"/>
    </row>
    <row r="561" spans="1:6" ht="14.25">
      <c r="A561" s="85"/>
      <c r="B561" s="114"/>
      <c r="C561" s="125"/>
      <c r="D561" s="125"/>
      <c r="E561" s="120"/>
      <c r="F561" s="125"/>
    </row>
    <row r="562" spans="1:6" ht="14.25">
      <c r="A562" s="85"/>
      <c r="B562" s="114"/>
      <c r="C562" s="125"/>
      <c r="D562" s="125"/>
      <c r="E562" s="120"/>
      <c r="F562" s="125"/>
    </row>
    <row r="563" spans="1:6" ht="14.25">
      <c r="A563" s="85"/>
      <c r="B563" s="114"/>
      <c r="C563" s="125"/>
      <c r="D563" s="125"/>
      <c r="E563" s="120"/>
      <c r="F563" s="125"/>
    </row>
    <row r="564" spans="1:6" ht="14.25">
      <c r="A564" s="85"/>
      <c r="B564" s="114"/>
      <c r="C564" s="125"/>
      <c r="D564" s="125"/>
      <c r="E564" s="120"/>
      <c r="F564" s="125"/>
    </row>
    <row r="565" spans="1:6" ht="14.25">
      <c r="A565" s="85"/>
      <c r="B565" s="114"/>
      <c r="C565" s="125"/>
      <c r="D565" s="125"/>
      <c r="E565" s="120"/>
      <c r="F565" s="125"/>
    </row>
    <row r="566" spans="1:6" ht="14.25">
      <c r="A566" s="85"/>
      <c r="B566" s="114"/>
      <c r="C566" s="125"/>
      <c r="D566" s="125"/>
      <c r="E566" s="120"/>
      <c r="F566" s="125"/>
    </row>
    <row r="567" spans="1:6" ht="14.25">
      <c r="A567" s="85"/>
      <c r="B567" s="114"/>
      <c r="C567" s="125"/>
      <c r="D567" s="125"/>
      <c r="E567" s="120"/>
      <c r="F567" s="125"/>
    </row>
    <row r="568" spans="1:6" ht="14.25">
      <c r="A568" s="85"/>
      <c r="B568" s="114"/>
      <c r="C568" s="125"/>
      <c r="D568" s="125"/>
      <c r="E568" s="120"/>
      <c r="F568" s="125"/>
    </row>
    <row r="569" spans="1:6" ht="14.25">
      <c r="A569" s="85"/>
      <c r="B569" s="114"/>
      <c r="C569" s="125"/>
      <c r="D569" s="125"/>
      <c r="E569" s="120"/>
      <c r="F569" s="125"/>
    </row>
    <row r="570" spans="1:6" ht="14.25">
      <c r="A570" s="85"/>
      <c r="B570" s="114"/>
      <c r="C570" s="125"/>
      <c r="D570" s="125"/>
      <c r="E570" s="120"/>
      <c r="F570" s="125"/>
    </row>
    <row r="571" spans="1:6" ht="14.25">
      <c r="A571" s="85"/>
      <c r="B571" s="114"/>
      <c r="C571" s="125"/>
      <c r="D571" s="125"/>
      <c r="E571" s="120"/>
      <c r="F571" s="125"/>
    </row>
    <row r="572" spans="1:6" ht="14.25">
      <c r="A572" s="85"/>
      <c r="B572" s="114"/>
      <c r="C572" s="125"/>
      <c r="D572" s="125"/>
      <c r="E572" s="120"/>
      <c r="F572" s="125"/>
    </row>
    <row r="573" spans="1:6" ht="14.25">
      <c r="A573" s="85"/>
      <c r="B573" s="114"/>
      <c r="C573" s="125"/>
      <c r="D573" s="125"/>
      <c r="E573" s="120"/>
      <c r="F573" s="125"/>
    </row>
    <row r="574" spans="1:6" ht="14.25">
      <c r="A574" s="85"/>
      <c r="B574" s="114"/>
      <c r="C574" s="125"/>
      <c r="D574" s="125"/>
      <c r="E574" s="120"/>
      <c r="F574" s="125"/>
    </row>
    <row r="575" spans="1:6" ht="14.25">
      <c r="A575" s="85"/>
      <c r="B575" s="114"/>
      <c r="C575" s="125"/>
      <c r="D575" s="125"/>
      <c r="E575" s="120"/>
      <c r="F575" s="125"/>
    </row>
    <row r="576" spans="1:6" ht="14.25">
      <c r="A576" s="85"/>
      <c r="B576" s="114"/>
      <c r="C576" s="125"/>
      <c r="D576" s="125"/>
      <c r="E576" s="120"/>
      <c r="F576" s="125"/>
    </row>
    <row r="577" spans="1:6" ht="14.25">
      <c r="A577" s="85"/>
      <c r="B577" s="114"/>
      <c r="C577" s="125"/>
      <c r="D577" s="125"/>
      <c r="E577" s="120"/>
      <c r="F577" s="125"/>
    </row>
    <row r="578" spans="1:6" ht="14.25">
      <c r="A578" s="85"/>
      <c r="B578" s="114"/>
      <c r="C578" s="125"/>
      <c r="D578" s="125"/>
      <c r="E578" s="120"/>
      <c r="F578" s="125"/>
    </row>
    <row r="579" spans="1:6" ht="14.25">
      <c r="A579" s="85"/>
      <c r="B579" s="114"/>
      <c r="C579" s="125"/>
      <c r="D579" s="125"/>
      <c r="E579" s="120"/>
      <c r="F579" s="125"/>
    </row>
    <row r="580" spans="1:6" ht="14.25">
      <c r="A580" s="85"/>
      <c r="B580" s="114"/>
      <c r="C580" s="125"/>
      <c r="D580" s="125"/>
      <c r="E580" s="120"/>
      <c r="F580" s="125"/>
    </row>
    <row r="581" spans="1:6" ht="14.25">
      <c r="A581" s="85"/>
      <c r="B581" s="114"/>
      <c r="C581" s="125"/>
      <c r="D581" s="125"/>
      <c r="E581" s="120"/>
      <c r="F581" s="125"/>
    </row>
    <row r="582" spans="1:6" ht="14.25">
      <c r="A582" s="85"/>
      <c r="B582" s="114"/>
      <c r="C582" s="125"/>
      <c r="D582" s="125"/>
      <c r="E582" s="120"/>
      <c r="F582" s="125"/>
    </row>
    <row r="583" spans="1:6" ht="14.25">
      <c r="A583" s="85"/>
      <c r="B583" s="114"/>
      <c r="C583" s="125"/>
      <c r="D583" s="125"/>
      <c r="E583" s="120"/>
      <c r="F583" s="125"/>
    </row>
    <row r="584" spans="1:6" ht="14.25">
      <c r="A584" s="85"/>
      <c r="B584" s="114"/>
      <c r="C584" s="125"/>
      <c r="D584" s="125"/>
      <c r="E584" s="120"/>
      <c r="F584" s="125"/>
    </row>
    <row r="585" spans="1:6" ht="14.25">
      <c r="A585" s="85"/>
      <c r="B585" s="114"/>
      <c r="C585" s="125"/>
      <c r="D585" s="125"/>
      <c r="E585" s="120"/>
      <c r="F585" s="125"/>
    </row>
    <row r="586" spans="1:6" ht="14.25">
      <c r="A586" s="85"/>
      <c r="B586" s="114"/>
      <c r="C586" s="125"/>
      <c r="D586" s="125"/>
      <c r="E586" s="120"/>
      <c r="F586" s="125"/>
    </row>
    <row r="587" spans="1:6" ht="14.25">
      <c r="A587" s="85"/>
      <c r="B587" s="114"/>
      <c r="C587" s="125"/>
      <c r="D587" s="125"/>
      <c r="E587" s="120"/>
      <c r="F587" s="125"/>
    </row>
    <row r="588" spans="1:6" ht="14.25">
      <c r="A588" s="85"/>
      <c r="B588" s="114"/>
      <c r="C588" s="125"/>
      <c r="D588" s="125"/>
      <c r="E588" s="120"/>
      <c r="F588" s="125"/>
    </row>
    <row r="589" spans="1:6" ht="14.25">
      <c r="A589" s="85"/>
      <c r="B589" s="114"/>
      <c r="C589" s="125"/>
      <c r="D589" s="125"/>
      <c r="E589" s="120"/>
      <c r="F589" s="125"/>
    </row>
    <row r="590" spans="1:6" ht="14.25">
      <c r="A590" s="85"/>
      <c r="B590" s="114"/>
      <c r="C590" s="125"/>
      <c r="D590" s="125"/>
      <c r="E590" s="120"/>
      <c r="F590" s="125"/>
    </row>
    <row r="591" spans="1:6" ht="14.25">
      <c r="A591" s="85"/>
      <c r="B591" s="114"/>
      <c r="C591" s="125"/>
      <c r="D591" s="125"/>
      <c r="E591" s="120"/>
      <c r="F591" s="125"/>
    </row>
    <row r="592" spans="1:6" ht="14.25">
      <c r="A592" s="85"/>
      <c r="B592" s="114"/>
      <c r="C592" s="125"/>
      <c r="D592" s="125"/>
      <c r="E592" s="120"/>
      <c r="F592" s="125"/>
    </row>
    <row r="593" spans="1:6" ht="14.25">
      <c r="A593" s="85"/>
      <c r="B593" s="114"/>
      <c r="C593" s="125"/>
      <c r="D593" s="125"/>
      <c r="E593" s="120"/>
      <c r="F593" s="125"/>
    </row>
    <row r="594" spans="1:6" ht="14.25">
      <c r="A594" s="85"/>
      <c r="B594" s="114"/>
      <c r="C594" s="125"/>
      <c r="D594" s="125"/>
      <c r="E594" s="120"/>
      <c r="F594" s="125"/>
    </row>
    <row r="595" spans="1:6" ht="14.25">
      <c r="A595" s="85"/>
      <c r="B595" s="114"/>
      <c r="C595" s="125"/>
      <c r="D595" s="125"/>
      <c r="E595" s="120"/>
      <c r="F595" s="125"/>
    </row>
    <row r="596" spans="1:6" ht="14.25">
      <c r="A596" s="85"/>
      <c r="B596" s="114"/>
      <c r="C596" s="125"/>
      <c r="D596" s="125"/>
      <c r="E596" s="120"/>
      <c r="F596" s="125"/>
    </row>
    <row r="597" spans="1:6" ht="14.25">
      <c r="A597" s="85"/>
      <c r="B597" s="114"/>
      <c r="C597" s="125"/>
      <c r="D597" s="125"/>
      <c r="E597" s="120"/>
      <c r="F597" s="125"/>
    </row>
    <row r="598" spans="1:6" ht="14.25">
      <c r="A598" s="85"/>
      <c r="B598" s="114"/>
      <c r="C598" s="125"/>
      <c r="D598" s="125"/>
      <c r="E598" s="120"/>
      <c r="F598" s="125"/>
    </row>
    <row r="599" spans="1:6" ht="14.25">
      <c r="A599" s="85"/>
      <c r="B599" s="114"/>
      <c r="C599" s="125"/>
      <c r="D599" s="125"/>
      <c r="E599" s="120"/>
      <c r="F599" s="125"/>
    </row>
    <row r="600" spans="1:6" ht="14.25">
      <c r="A600" s="85"/>
      <c r="B600" s="114"/>
      <c r="C600" s="125"/>
      <c r="D600" s="125"/>
      <c r="E600" s="120"/>
      <c r="F600" s="125"/>
    </row>
    <row r="601" spans="1:6" ht="14.25">
      <c r="A601" s="85"/>
      <c r="B601" s="114"/>
      <c r="C601" s="125"/>
      <c r="D601" s="125"/>
      <c r="E601" s="120"/>
      <c r="F601" s="125"/>
    </row>
    <row r="602" spans="1:6" ht="14.25">
      <c r="A602" s="85"/>
      <c r="B602" s="114"/>
      <c r="C602" s="125"/>
      <c r="D602" s="125"/>
      <c r="E602" s="120"/>
      <c r="F602" s="125"/>
    </row>
    <row r="603" spans="1:6" ht="14.25">
      <c r="A603" s="85"/>
      <c r="B603" s="114"/>
      <c r="C603" s="125"/>
      <c r="D603" s="125"/>
      <c r="E603" s="120"/>
      <c r="F603" s="125"/>
    </row>
    <row r="604" spans="1:6" ht="14.25">
      <c r="A604" s="85"/>
      <c r="B604" s="114"/>
      <c r="C604" s="125"/>
      <c r="D604" s="125"/>
      <c r="E604" s="120"/>
      <c r="F604" s="125"/>
    </row>
    <row r="605" spans="1:6" ht="14.25">
      <c r="A605" s="85"/>
      <c r="B605" s="114"/>
      <c r="C605" s="125"/>
      <c r="D605" s="125"/>
      <c r="E605" s="120"/>
      <c r="F605" s="125"/>
    </row>
    <row r="606" spans="1:6" ht="14.25">
      <c r="A606" s="85"/>
      <c r="B606" s="114"/>
      <c r="C606" s="125"/>
      <c r="D606" s="125"/>
      <c r="E606" s="120"/>
      <c r="F606" s="125"/>
    </row>
    <row r="607" spans="1:6" ht="14.25">
      <c r="A607" s="85"/>
      <c r="B607" s="114"/>
      <c r="C607" s="125"/>
      <c r="D607" s="125"/>
      <c r="E607" s="120"/>
      <c r="F607" s="125"/>
    </row>
    <row r="608" spans="1:6" ht="14.25">
      <c r="A608" s="85"/>
      <c r="B608" s="114"/>
      <c r="C608" s="125"/>
      <c r="D608" s="125"/>
      <c r="E608" s="120"/>
      <c r="F608" s="125"/>
    </row>
    <row r="609" spans="1:6" ht="14.25">
      <c r="A609" s="85"/>
      <c r="B609" s="114"/>
      <c r="C609" s="125"/>
      <c r="D609" s="125"/>
      <c r="E609" s="120"/>
      <c r="F609" s="125"/>
    </row>
    <row r="610" spans="1:6" ht="14.25">
      <c r="A610" s="85"/>
      <c r="B610" s="114"/>
      <c r="C610" s="125"/>
      <c r="D610" s="125"/>
      <c r="E610" s="120"/>
      <c r="F610" s="125"/>
    </row>
    <row r="611" spans="1:6" ht="14.25">
      <c r="A611" s="85"/>
      <c r="B611" s="114"/>
      <c r="C611" s="125"/>
      <c r="D611" s="125"/>
      <c r="E611" s="120"/>
      <c r="F611" s="125"/>
    </row>
    <row r="612" spans="1:6" ht="14.25">
      <c r="A612" s="85"/>
      <c r="B612" s="114"/>
      <c r="C612" s="125"/>
      <c r="D612" s="125"/>
      <c r="E612" s="120"/>
      <c r="F612" s="125"/>
    </row>
    <row r="613" spans="1:6" ht="14.25">
      <c r="A613" s="85"/>
      <c r="B613" s="114"/>
      <c r="C613" s="125"/>
      <c r="D613" s="125"/>
      <c r="E613" s="120"/>
      <c r="F613" s="125"/>
    </row>
    <row r="614" spans="1:6" ht="14.25">
      <c r="A614" s="85"/>
      <c r="B614" s="114"/>
      <c r="C614" s="125"/>
      <c r="D614" s="125"/>
      <c r="E614" s="120"/>
      <c r="F614" s="125"/>
    </row>
    <row r="615" spans="1:6" ht="14.25">
      <c r="A615" s="85"/>
      <c r="B615" s="114"/>
      <c r="C615" s="125"/>
      <c r="D615" s="125"/>
      <c r="E615" s="120"/>
      <c r="F615" s="125"/>
    </row>
    <row r="616" spans="1:6" ht="14.25">
      <c r="A616" s="85"/>
      <c r="B616" s="114"/>
      <c r="C616" s="125"/>
      <c r="D616" s="125"/>
      <c r="E616" s="120"/>
      <c r="F616" s="125"/>
    </row>
    <row r="617" spans="1:6" ht="14.25">
      <c r="A617" s="85"/>
      <c r="B617" s="114"/>
      <c r="C617" s="125"/>
      <c r="D617" s="125"/>
      <c r="E617" s="120"/>
      <c r="F617" s="125"/>
    </row>
    <row r="618" spans="1:6" ht="14.25">
      <c r="A618" s="85"/>
      <c r="B618" s="114"/>
      <c r="C618" s="125"/>
      <c r="D618" s="125"/>
      <c r="E618" s="120"/>
      <c r="F618" s="125"/>
    </row>
    <row r="619" spans="1:6" ht="14.25">
      <c r="A619" s="85"/>
      <c r="B619" s="114"/>
      <c r="C619" s="125"/>
      <c r="D619" s="125"/>
      <c r="E619" s="120"/>
      <c r="F619" s="125"/>
    </row>
    <row r="620" spans="1:6" ht="14.25">
      <c r="A620" s="85"/>
      <c r="B620" s="114"/>
      <c r="C620" s="125"/>
      <c r="D620" s="125"/>
      <c r="E620" s="120"/>
      <c r="F620" s="125"/>
    </row>
    <row r="621" spans="1:6" ht="14.25">
      <c r="A621" s="85"/>
      <c r="B621" s="114"/>
      <c r="C621" s="125"/>
      <c r="D621" s="125"/>
      <c r="E621" s="120"/>
      <c r="F621" s="125"/>
    </row>
    <row r="622" spans="1:6" ht="14.25">
      <c r="A622" s="85"/>
      <c r="B622" s="114"/>
      <c r="C622" s="125"/>
      <c r="D622" s="125"/>
      <c r="E622" s="120"/>
      <c r="F622" s="125"/>
    </row>
    <row r="623" spans="1:6" ht="14.25">
      <c r="A623" s="85"/>
      <c r="B623" s="114"/>
      <c r="C623" s="125"/>
      <c r="D623" s="125"/>
      <c r="E623" s="120"/>
      <c r="F623" s="125"/>
    </row>
    <row r="624" spans="1:6" ht="14.25">
      <c r="A624" s="85"/>
      <c r="B624" s="114"/>
      <c r="C624" s="125"/>
      <c r="D624" s="125"/>
      <c r="E624" s="120"/>
      <c r="F624" s="125"/>
    </row>
    <row r="625" spans="1:6" ht="14.25">
      <c r="A625" s="85"/>
      <c r="B625" s="114"/>
      <c r="C625" s="125"/>
      <c r="D625" s="125"/>
      <c r="E625" s="120"/>
      <c r="F625" s="125"/>
    </row>
    <row r="626" spans="1:6" ht="14.25">
      <c r="A626" s="85"/>
      <c r="B626" s="114"/>
      <c r="C626" s="125"/>
      <c r="D626" s="125"/>
      <c r="E626" s="120"/>
      <c r="F626" s="125"/>
    </row>
    <row r="627" spans="1:6" ht="14.25">
      <c r="A627" s="85"/>
      <c r="B627" s="114"/>
      <c r="C627" s="125"/>
      <c r="D627" s="125"/>
      <c r="E627" s="120"/>
      <c r="F627" s="125"/>
    </row>
    <row r="628" spans="1:6" ht="14.25">
      <c r="A628" s="85"/>
      <c r="B628" s="114"/>
      <c r="C628" s="125"/>
      <c r="D628" s="125"/>
      <c r="E628" s="120"/>
      <c r="F628" s="125"/>
    </row>
    <row r="629" spans="1:6" ht="14.25">
      <c r="A629" s="85"/>
      <c r="B629" s="114"/>
      <c r="C629" s="125"/>
      <c r="D629" s="125"/>
      <c r="E629" s="120"/>
      <c r="F629" s="125"/>
    </row>
    <row r="630" spans="1:6" ht="14.25">
      <c r="A630" s="85"/>
      <c r="B630" s="114"/>
      <c r="C630" s="125"/>
      <c r="D630" s="125"/>
      <c r="E630" s="120"/>
      <c r="F630" s="125"/>
    </row>
    <row r="631" spans="1:6" ht="14.25">
      <c r="A631" s="85"/>
      <c r="B631" s="114"/>
      <c r="C631" s="125"/>
      <c r="D631" s="125"/>
      <c r="E631" s="120"/>
      <c r="F631" s="125"/>
    </row>
    <row r="632" spans="1:6" ht="14.25">
      <c r="A632" s="85"/>
      <c r="B632" s="114"/>
      <c r="C632" s="125"/>
      <c r="D632" s="125"/>
      <c r="E632" s="120"/>
      <c r="F632" s="125"/>
    </row>
    <row r="633" spans="1:6" ht="14.25">
      <c r="A633" s="85"/>
      <c r="B633" s="114"/>
      <c r="C633" s="125"/>
      <c r="D633" s="125"/>
      <c r="E633" s="120"/>
      <c r="F633" s="125"/>
    </row>
    <row r="634" spans="1:6" ht="14.25">
      <c r="A634" s="85"/>
      <c r="B634" s="114"/>
      <c r="C634" s="125"/>
      <c r="D634" s="125"/>
      <c r="E634" s="120"/>
      <c r="F634" s="125"/>
    </row>
    <row r="635" spans="1:6" ht="14.25">
      <c r="A635" s="85"/>
      <c r="B635" s="114"/>
      <c r="C635" s="125"/>
      <c r="D635" s="125"/>
      <c r="E635" s="120"/>
      <c r="F635" s="125"/>
    </row>
    <row r="636" spans="1:6" ht="14.25">
      <c r="A636" s="85"/>
      <c r="B636" s="114"/>
      <c r="C636" s="125"/>
      <c r="D636" s="125"/>
      <c r="E636" s="120"/>
      <c r="F636" s="125"/>
    </row>
    <row r="637" spans="1:6" ht="14.25">
      <c r="A637" s="85"/>
      <c r="B637" s="114"/>
      <c r="C637" s="125"/>
      <c r="D637" s="125"/>
      <c r="E637" s="120"/>
      <c r="F637" s="125"/>
    </row>
    <row r="638" spans="1:6" ht="14.25">
      <c r="A638" s="85"/>
      <c r="B638" s="114"/>
      <c r="C638" s="125"/>
      <c r="D638" s="125"/>
      <c r="E638" s="120"/>
      <c r="F638" s="125"/>
    </row>
    <row r="639" spans="1:6" ht="14.25">
      <c r="A639" s="85"/>
      <c r="B639" s="114"/>
      <c r="C639" s="125"/>
      <c r="D639" s="125"/>
      <c r="E639" s="120"/>
      <c r="F639" s="125"/>
    </row>
    <row r="640" spans="1:6" ht="14.25">
      <c r="A640" s="85"/>
      <c r="B640" s="114"/>
      <c r="C640" s="125"/>
      <c r="D640" s="125"/>
      <c r="E640" s="120"/>
      <c r="F640" s="125"/>
    </row>
    <row r="641" spans="1:6" ht="14.25">
      <c r="A641" s="85"/>
      <c r="B641" s="114"/>
      <c r="C641" s="125"/>
      <c r="D641" s="125"/>
      <c r="E641" s="120"/>
      <c r="F641" s="125"/>
    </row>
    <row r="642" spans="1:6" ht="14.25">
      <c r="A642" s="85"/>
      <c r="B642" s="114"/>
      <c r="C642" s="125"/>
      <c r="D642" s="125"/>
      <c r="E642" s="120"/>
      <c r="F642" s="125"/>
    </row>
    <row r="643" spans="1:6" ht="14.25">
      <c r="A643" s="85"/>
      <c r="B643" s="114"/>
      <c r="C643" s="125"/>
      <c r="D643" s="125"/>
      <c r="E643" s="120"/>
      <c r="F643" s="125"/>
    </row>
    <row r="644" spans="1:6" ht="14.25">
      <c r="A644" s="85"/>
      <c r="B644" s="114"/>
      <c r="C644" s="125"/>
      <c r="D644" s="125"/>
      <c r="E644" s="120"/>
      <c r="F644" s="125"/>
    </row>
    <row r="645" spans="1:6" ht="14.25">
      <c r="A645" s="85"/>
      <c r="B645" s="114"/>
      <c r="C645" s="125"/>
      <c r="D645" s="125"/>
      <c r="E645" s="120"/>
      <c r="F645" s="125"/>
    </row>
    <row r="646" spans="1:6" ht="14.25">
      <c r="A646" s="85"/>
      <c r="B646" s="114"/>
      <c r="C646" s="125"/>
      <c r="D646" s="125"/>
      <c r="E646" s="120"/>
      <c r="F646" s="125"/>
    </row>
    <row r="647" spans="1:6" ht="14.25">
      <c r="A647" s="85"/>
      <c r="B647" s="114"/>
      <c r="C647" s="125"/>
      <c r="D647" s="125"/>
      <c r="E647" s="120"/>
      <c r="F647" s="125"/>
    </row>
    <row r="648" spans="1:6" ht="14.25">
      <c r="A648" s="85"/>
      <c r="B648" s="114"/>
      <c r="C648" s="125"/>
      <c r="D648" s="125"/>
      <c r="E648" s="120"/>
      <c r="F648" s="125"/>
    </row>
    <row r="649" spans="1:6" ht="14.25">
      <c r="A649" s="85"/>
      <c r="B649" s="114"/>
      <c r="C649" s="125"/>
      <c r="D649" s="125"/>
      <c r="E649" s="120"/>
      <c r="F649" s="125"/>
    </row>
    <row r="650" spans="1:6" ht="14.25">
      <c r="A650" s="85"/>
      <c r="B650" s="114"/>
      <c r="C650" s="125"/>
      <c r="D650" s="125"/>
      <c r="E650" s="120"/>
      <c r="F650" s="125"/>
    </row>
    <row r="651" spans="1:6" ht="14.25">
      <c r="A651" s="85"/>
      <c r="B651" s="114"/>
      <c r="C651" s="125"/>
      <c r="D651" s="125"/>
      <c r="E651" s="120"/>
      <c r="F651" s="125"/>
    </row>
    <row r="652" spans="1:6" ht="14.25">
      <c r="A652" s="85"/>
      <c r="B652" s="114"/>
      <c r="C652" s="125"/>
      <c r="D652" s="125"/>
      <c r="E652" s="120"/>
      <c r="F652" s="125"/>
    </row>
    <row r="653" spans="1:6" ht="14.25">
      <c r="A653" s="85"/>
      <c r="B653" s="114"/>
      <c r="C653" s="125"/>
      <c r="D653" s="125"/>
      <c r="E653" s="120"/>
      <c r="F653" s="125"/>
    </row>
    <row r="654" spans="1:6" ht="14.25">
      <c r="A654" s="85"/>
      <c r="B654" s="114"/>
      <c r="C654" s="125"/>
      <c r="D654" s="125"/>
      <c r="E654" s="120"/>
      <c r="F654" s="125"/>
    </row>
    <row r="655" spans="1:6" ht="14.25">
      <c r="A655" s="85"/>
      <c r="B655" s="114"/>
      <c r="C655" s="125"/>
      <c r="D655" s="125"/>
      <c r="E655" s="120"/>
      <c r="F655" s="125"/>
    </row>
    <row r="656" spans="1:6" ht="14.25">
      <c r="A656" s="85"/>
      <c r="B656" s="114"/>
      <c r="C656" s="125"/>
      <c r="D656" s="125"/>
      <c r="E656" s="120"/>
      <c r="F656" s="125"/>
    </row>
    <row r="657" spans="1:6" ht="14.25">
      <c r="A657" s="85"/>
      <c r="B657" s="114"/>
      <c r="C657" s="125"/>
      <c r="D657" s="125"/>
      <c r="E657" s="120"/>
      <c r="F657" s="125"/>
    </row>
    <row r="658" spans="1:6" ht="14.25">
      <c r="A658" s="85"/>
      <c r="B658" s="114"/>
      <c r="C658" s="125"/>
      <c r="D658" s="125"/>
      <c r="E658" s="120"/>
      <c r="F658" s="125"/>
    </row>
    <row r="659" spans="1:6" ht="14.25">
      <c r="A659" s="85"/>
      <c r="B659" s="114"/>
      <c r="C659" s="125"/>
      <c r="D659" s="125"/>
      <c r="E659" s="120"/>
      <c r="F659" s="125"/>
    </row>
    <row r="660" spans="1:6" ht="14.25">
      <c r="A660" s="85"/>
      <c r="B660" s="114"/>
      <c r="C660" s="125"/>
      <c r="D660" s="125"/>
      <c r="E660" s="120"/>
      <c r="F660" s="125"/>
    </row>
    <row r="661" spans="1:6" ht="14.25">
      <c r="A661" s="85"/>
      <c r="B661" s="114"/>
      <c r="C661" s="125"/>
      <c r="D661" s="125"/>
      <c r="E661" s="120"/>
      <c r="F661" s="125"/>
    </row>
    <row r="662" spans="1:6" ht="14.25">
      <c r="A662" s="85"/>
      <c r="B662" s="114"/>
      <c r="C662" s="125"/>
      <c r="D662" s="125"/>
      <c r="E662" s="120"/>
      <c r="F662" s="125"/>
    </row>
    <row r="663" spans="1:6" ht="14.25">
      <c r="A663" s="85"/>
      <c r="B663" s="114"/>
      <c r="C663" s="125"/>
      <c r="D663" s="125"/>
      <c r="E663" s="120"/>
      <c r="F663" s="125"/>
    </row>
    <row r="664" spans="1:6" ht="14.25">
      <c r="A664" s="85"/>
      <c r="B664" s="114"/>
      <c r="C664" s="125"/>
      <c r="D664" s="125"/>
      <c r="E664" s="120"/>
      <c r="F664" s="125"/>
    </row>
    <row r="665" spans="1:6" ht="14.25">
      <c r="A665" s="85"/>
      <c r="B665" s="114"/>
      <c r="C665" s="125"/>
      <c r="D665" s="125"/>
      <c r="E665" s="120"/>
      <c r="F665" s="125"/>
    </row>
    <row r="666" spans="1:6" ht="14.25">
      <c r="A666" s="85"/>
      <c r="B666" s="114"/>
      <c r="C666" s="125"/>
      <c r="D666" s="125"/>
      <c r="E666" s="120"/>
      <c r="F666" s="125"/>
    </row>
    <row r="667" spans="1:6" ht="14.25">
      <c r="A667" s="85"/>
      <c r="B667" s="114"/>
      <c r="C667" s="125"/>
      <c r="D667" s="125"/>
      <c r="E667" s="120"/>
      <c r="F667" s="125"/>
    </row>
    <row r="668" spans="1:6" ht="14.25">
      <c r="A668" s="85"/>
      <c r="B668" s="114"/>
      <c r="C668" s="125"/>
      <c r="D668" s="125"/>
      <c r="E668" s="120"/>
      <c r="F668" s="125"/>
    </row>
    <row r="669" spans="1:6" ht="14.25">
      <c r="A669" s="85"/>
      <c r="B669" s="114"/>
      <c r="C669" s="125"/>
      <c r="D669" s="125"/>
      <c r="E669" s="120"/>
      <c r="F669" s="125"/>
    </row>
    <row r="670" spans="1:6" ht="14.25">
      <c r="A670" s="85"/>
      <c r="B670" s="114"/>
      <c r="C670" s="125"/>
      <c r="D670" s="125"/>
      <c r="E670" s="120"/>
      <c r="F670" s="125"/>
    </row>
    <row r="671" spans="1:6" ht="14.25">
      <c r="A671" s="85"/>
      <c r="B671" s="114"/>
      <c r="C671" s="125"/>
      <c r="D671" s="125"/>
      <c r="E671" s="120"/>
      <c r="F671" s="125"/>
    </row>
    <row r="672" spans="1:6" ht="14.25">
      <c r="A672" s="85"/>
      <c r="B672" s="114"/>
      <c r="C672" s="125"/>
      <c r="D672" s="125"/>
      <c r="E672" s="120"/>
      <c r="F672" s="125"/>
    </row>
    <row r="673" spans="1:6" ht="14.25">
      <c r="A673" s="85"/>
      <c r="B673" s="114"/>
      <c r="C673" s="125"/>
      <c r="D673" s="125"/>
      <c r="E673" s="120"/>
      <c r="F673" s="125"/>
    </row>
    <row r="674" spans="1:6" ht="14.25">
      <c r="A674" s="85"/>
      <c r="B674" s="114"/>
      <c r="C674" s="125"/>
      <c r="D674" s="125"/>
      <c r="E674" s="120"/>
      <c r="F674" s="125"/>
    </row>
    <row r="675" spans="1:6" ht="14.25">
      <c r="A675" s="85"/>
      <c r="B675" s="114"/>
      <c r="C675" s="125"/>
      <c r="D675" s="125"/>
      <c r="E675" s="120"/>
      <c r="F675" s="125"/>
    </row>
    <row r="676" spans="1:6" ht="14.25">
      <c r="A676" s="85"/>
      <c r="B676" s="114"/>
      <c r="C676" s="125"/>
      <c r="D676" s="125"/>
      <c r="E676" s="120"/>
      <c r="F676" s="125"/>
    </row>
    <row r="677" spans="1:6" ht="14.25">
      <c r="A677" s="85"/>
      <c r="B677" s="114"/>
      <c r="C677" s="125"/>
      <c r="D677" s="125"/>
      <c r="E677" s="120"/>
      <c r="F677" s="125"/>
    </row>
    <row r="678" spans="1:6" ht="14.25">
      <c r="A678" s="85"/>
      <c r="B678" s="114"/>
      <c r="C678" s="125"/>
      <c r="D678" s="125"/>
      <c r="E678" s="120"/>
      <c r="F678" s="125"/>
    </row>
    <row r="679" spans="1:6" ht="14.25">
      <c r="A679" s="85"/>
      <c r="B679" s="114"/>
      <c r="C679" s="125"/>
      <c r="D679" s="125"/>
      <c r="E679" s="120"/>
      <c r="F679" s="125"/>
    </row>
    <row r="680" spans="1:6" ht="14.25">
      <c r="A680" s="85"/>
      <c r="B680" s="114"/>
      <c r="C680" s="125"/>
      <c r="D680" s="125"/>
      <c r="E680" s="120"/>
      <c r="F680" s="125"/>
    </row>
    <row r="681" spans="1:6" ht="14.25">
      <c r="A681" s="85"/>
      <c r="B681" s="114"/>
      <c r="C681" s="125"/>
      <c r="D681" s="125"/>
      <c r="E681" s="120"/>
      <c r="F681" s="125"/>
    </row>
    <row r="682" spans="1:6" ht="14.25">
      <c r="A682" s="85"/>
      <c r="B682" s="114"/>
      <c r="C682" s="125"/>
      <c r="D682" s="125"/>
      <c r="E682" s="120"/>
      <c r="F682" s="125"/>
    </row>
    <row r="683" spans="1:6" ht="14.25">
      <c r="A683" s="85"/>
      <c r="B683" s="114"/>
      <c r="C683" s="125"/>
      <c r="D683" s="125"/>
      <c r="E683" s="120"/>
      <c r="F683" s="125"/>
    </row>
    <row r="684" spans="1:6" ht="14.25">
      <c r="A684" s="85"/>
      <c r="B684" s="114"/>
      <c r="C684" s="125"/>
      <c r="D684" s="125"/>
      <c r="E684" s="120"/>
      <c r="F684" s="125"/>
    </row>
    <row r="685" spans="1:6" ht="14.25">
      <c r="A685" s="85"/>
      <c r="B685" s="114"/>
      <c r="C685" s="125"/>
      <c r="D685" s="125"/>
      <c r="E685" s="120"/>
      <c r="F685" s="125"/>
    </row>
    <row r="686" spans="1:6" ht="14.25">
      <c r="A686" s="85"/>
      <c r="B686" s="114"/>
      <c r="C686" s="125"/>
      <c r="D686" s="125"/>
      <c r="E686" s="120"/>
      <c r="F686" s="125"/>
    </row>
    <row r="687" spans="1:6" ht="14.25">
      <c r="A687" s="85"/>
      <c r="B687" s="114"/>
      <c r="C687" s="125"/>
      <c r="D687" s="125"/>
      <c r="E687" s="120"/>
      <c r="F687" s="125"/>
    </row>
    <row r="688" spans="1:6" ht="14.25">
      <c r="A688" s="85"/>
      <c r="B688" s="114"/>
      <c r="C688" s="125"/>
      <c r="D688" s="125"/>
      <c r="E688" s="120"/>
      <c r="F688" s="125"/>
    </row>
    <row r="689" spans="1:6" ht="14.25">
      <c r="A689" s="85"/>
      <c r="B689" s="114"/>
      <c r="C689" s="125"/>
      <c r="D689" s="125"/>
      <c r="E689" s="120"/>
      <c r="F689" s="125"/>
    </row>
    <row r="690" spans="1:6" ht="14.25">
      <c r="A690" s="85"/>
      <c r="B690" s="114"/>
      <c r="C690" s="125"/>
      <c r="D690" s="125"/>
      <c r="E690" s="120"/>
      <c r="F690" s="125"/>
    </row>
    <row r="691" spans="1:6" ht="14.25">
      <c r="A691" s="85"/>
      <c r="B691" s="114"/>
      <c r="C691" s="125"/>
      <c r="D691" s="125"/>
      <c r="E691" s="120"/>
      <c r="F691" s="125"/>
    </row>
    <row r="692" spans="1:6" ht="14.25">
      <c r="A692" s="85"/>
      <c r="B692" s="114"/>
      <c r="C692" s="125"/>
      <c r="D692" s="125"/>
      <c r="E692" s="120"/>
      <c r="F692" s="125"/>
    </row>
    <row r="693" spans="1:6" ht="14.25">
      <c r="A693" s="85"/>
      <c r="B693" s="114"/>
      <c r="C693" s="125"/>
      <c r="D693" s="125"/>
      <c r="E693" s="120"/>
      <c r="F693" s="125"/>
    </row>
    <row r="694" spans="1:6" ht="14.25">
      <c r="A694" s="85"/>
      <c r="B694" s="114"/>
      <c r="C694" s="125"/>
      <c r="D694" s="125"/>
      <c r="E694" s="120"/>
      <c r="F694" s="125"/>
    </row>
    <row r="695" spans="1:6" ht="14.25">
      <c r="A695" s="85"/>
      <c r="B695" s="114"/>
      <c r="C695" s="125"/>
      <c r="D695" s="125"/>
      <c r="E695" s="120"/>
      <c r="F695" s="125"/>
    </row>
    <row r="696" spans="1:6" ht="14.25">
      <c r="A696" s="85"/>
      <c r="B696" s="114"/>
      <c r="C696" s="125"/>
      <c r="D696" s="125"/>
      <c r="E696" s="120"/>
      <c r="F696" s="125"/>
    </row>
    <row r="697" spans="1:6" ht="14.25">
      <c r="A697" s="85"/>
      <c r="B697" s="114"/>
      <c r="C697" s="125"/>
      <c r="D697" s="125"/>
      <c r="E697" s="120"/>
      <c r="F697" s="125"/>
    </row>
    <row r="698" spans="1:6" ht="14.25">
      <c r="A698" s="85"/>
      <c r="B698" s="114"/>
      <c r="C698" s="125"/>
      <c r="D698" s="125"/>
      <c r="E698" s="120"/>
      <c r="F698" s="125"/>
    </row>
    <row r="699" spans="1:6" ht="14.25">
      <c r="A699" s="85"/>
      <c r="B699" s="114"/>
      <c r="C699" s="125"/>
      <c r="D699" s="125"/>
      <c r="E699" s="120"/>
      <c r="F699" s="125"/>
    </row>
    <row r="700" spans="1:6" ht="14.25">
      <c r="A700" s="85"/>
      <c r="B700" s="114"/>
      <c r="C700" s="125"/>
      <c r="D700" s="125"/>
      <c r="E700" s="120"/>
      <c r="F700" s="125"/>
    </row>
    <row r="701" spans="1:6" ht="14.25">
      <c r="A701" s="85"/>
      <c r="B701" s="114"/>
      <c r="C701" s="125"/>
      <c r="D701" s="125"/>
      <c r="E701" s="120"/>
      <c r="F701" s="125"/>
    </row>
    <row r="702" spans="1:6" ht="14.25">
      <c r="A702" s="85"/>
      <c r="B702" s="114"/>
      <c r="C702" s="125"/>
      <c r="D702" s="125"/>
      <c r="E702" s="120"/>
      <c r="F702" s="125"/>
    </row>
    <row r="703" spans="1:6" ht="14.25">
      <c r="A703" s="85"/>
      <c r="B703" s="114"/>
      <c r="C703" s="125"/>
      <c r="D703" s="125"/>
      <c r="E703" s="120"/>
      <c r="F703" s="125"/>
    </row>
    <row r="704" spans="1:6" ht="14.25">
      <c r="A704" s="85"/>
      <c r="B704" s="114"/>
      <c r="C704" s="125"/>
      <c r="D704" s="125"/>
      <c r="E704" s="120"/>
      <c r="F704" s="125"/>
    </row>
    <row r="705" spans="1:6" ht="14.25">
      <c r="A705" s="85"/>
      <c r="B705" s="114"/>
      <c r="C705" s="125"/>
      <c r="D705" s="125"/>
      <c r="E705" s="120"/>
      <c r="F705" s="125"/>
    </row>
    <row r="706" spans="1:6" ht="14.25">
      <c r="A706" s="85"/>
      <c r="B706" s="114"/>
      <c r="C706" s="125"/>
      <c r="D706" s="125"/>
      <c r="E706" s="120"/>
      <c r="F706" s="125"/>
    </row>
    <row r="707" spans="1:6" ht="14.25">
      <c r="A707" s="85"/>
      <c r="B707" s="114"/>
      <c r="C707" s="125"/>
      <c r="D707" s="125"/>
      <c r="E707" s="120"/>
      <c r="F707" s="125"/>
    </row>
    <row r="708" spans="1:6" ht="14.25">
      <c r="A708" s="85"/>
      <c r="B708" s="114"/>
      <c r="C708" s="125"/>
      <c r="D708" s="125"/>
      <c r="E708" s="120"/>
      <c r="F708" s="125"/>
    </row>
    <row r="709" spans="1:6" ht="14.25">
      <c r="A709" s="85"/>
      <c r="B709" s="114"/>
      <c r="C709" s="125"/>
      <c r="D709" s="125"/>
      <c r="E709" s="120"/>
      <c r="F709" s="125"/>
    </row>
    <row r="710" spans="1:6" ht="14.25">
      <c r="A710" s="85"/>
      <c r="B710" s="114"/>
      <c r="C710" s="125"/>
      <c r="D710" s="125"/>
      <c r="E710" s="120"/>
      <c r="F710" s="125"/>
    </row>
    <row r="711" spans="1:6" ht="14.25">
      <c r="A711" s="85"/>
      <c r="B711" s="114"/>
      <c r="C711" s="125"/>
      <c r="D711" s="125"/>
      <c r="E711" s="120"/>
      <c r="F711" s="125"/>
    </row>
    <row r="712" spans="1:6" ht="14.25">
      <c r="A712" s="85"/>
      <c r="B712" s="114"/>
      <c r="C712" s="125"/>
      <c r="D712" s="125"/>
      <c r="E712" s="120"/>
      <c r="F712" s="125"/>
    </row>
    <row r="713" spans="1:6" ht="14.25">
      <c r="A713" s="85"/>
      <c r="B713" s="114"/>
      <c r="C713" s="125"/>
      <c r="D713" s="125"/>
      <c r="E713" s="120"/>
      <c r="F713" s="125"/>
    </row>
    <row r="714" spans="1:6" ht="14.25">
      <c r="A714" s="85"/>
      <c r="B714" s="114"/>
      <c r="C714" s="125"/>
      <c r="D714" s="125"/>
      <c r="E714" s="120"/>
      <c r="F714" s="125"/>
    </row>
    <row r="715" spans="1:6" ht="14.25">
      <c r="A715" s="85"/>
      <c r="B715" s="114"/>
      <c r="C715" s="125"/>
      <c r="D715" s="125"/>
      <c r="E715" s="120"/>
      <c r="F715" s="125"/>
    </row>
    <row r="716" spans="1:6" ht="14.25">
      <c r="A716" s="85"/>
      <c r="B716" s="114"/>
      <c r="C716" s="125"/>
      <c r="D716" s="125"/>
      <c r="E716" s="120"/>
      <c r="F716" s="125"/>
    </row>
    <row r="717" spans="1:6" ht="14.25">
      <c r="A717" s="85"/>
      <c r="B717" s="114"/>
      <c r="C717" s="125"/>
      <c r="D717" s="125"/>
      <c r="E717" s="120"/>
      <c r="F717" s="125"/>
    </row>
    <row r="718" spans="1:6" ht="14.25">
      <c r="A718" s="85"/>
      <c r="B718" s="114"/>
      <c r="C718" s="125"/>
      <c r="D718" s="125"/>
      <c r="E718" s="120"/>
      <c r="F718" s="125"/>
    </row>
    <row r="719" spans="1:6" ht="14.25">
      <c r="A719" s="85"/>
      <c r="B719" s="114"/>
      <c r="C719" s="125"/>
      <c r="D719" s="125"/>
      <c r="E719" s="120"/>
      <c r="F719" s="125"/>
    </row>
    <row r="720" spans="1:6" ht="14.25">
      <c r="A720" s="85"/>
      <c r="B720" s="114"/>
      <c r="C720" s="125"/>
      <c r="D720" s="125"/>
      <c r="E720" s="120"/>
      <c r="F720" s="125"/>
    </row>
    <row r="721" spans="1:6" ht="14.25">
      <c r="A721" s="85"/>
      <c r="B721" s="114"/>
      <c r="C721" s="125"/>
      <c r="D721" s="125"/>
      <c r="E721" s="120"/>
      <c r="F721" s="125"/>
    </row>
    <row r="722" spans="1:6" ht="14.25">
      <c r="A722" s="85"/>
      <c r="B722" s="114"/>
      <c r="C722" s="125"/>
      <c r="D722" s="125"/>
      <c r="E722" s="120"/>
      <c r="F722" s="125"/>
    </row>
    <row r="723" spans="1:6" ht="14.25">
      <c r="A723" s="85"/>
      <c r="B723" s="114"/>
      <c r="C723" s="125"/>
      <c r="D723" s="125"/>
      <c r="E723" s="120"/>
      <c r="F723" s="125"/>
    </row>
    <row r="724" spans="1:6" ht="14.25">
      <c r="A724" s="85"/>
      <c r="B724" s="114"/>
      <c r="C724" s="125"/>
      <c r="D724" s="125"/>
      <c r="E724" s="120"/>
      <c r="F724" s="125"/>
    </row>
    <row r="725" spans="1:6" ht="14.25">
      <c r="A725" s="85"/>
      <c r="B725" s="114"/>
      <c r="C725" s="125"/>
      <c r="D725" s="125"/>
      <c r="E725" s="120"/>
      <c r="F725" s="125"/>
    </row>
    <row r="726" spans="1:6" ht="14.25">
      <c r="A726" s="85"/>
      <c r="B726" s="114"/>
      <c r="C726" s="125"/>
      <c r="D726" s="125"/>
      <c r="E726" s="120"/>
      <c r="F726" s="125"/>
    </row>
    <row r="727" spans="1:6" ht="14.25">
      <c r="A727" s="85"/>
      <c r="B727" s="114"/>
      <c r="C727" s="125"/>
      <c r="D727" s="125"/>
      <c r="E727" s="120"/>
      <c r="F727" s="125"/>
    </row>
    <row r="728" spans="1:6" ht="14.25">
      <c r="A728" s="85"/>
      <c r="B728" s="114"/>
      <c r="C728" s="125"/>
      <c r="D728" s="125"/>
      <c r="E728" s="120"/>
      <c r="F728" s="125"/>
    </row>
    <row r="729" spans="1:6" ht="14.25">
      <c r="A729" s="85"/>
      <c r="B729" s="114"/>
      <c r="C729" s="125"/>
      <c r="D729" s="125"/>
      <c r="E729" s="120"/>
      <c r="F729" s="125"/>
    </row>
    <row r="730" spans="1:6" ht="14.25">
      <c r="A730" s="85"/>
      <c r="B730" s="114"/>
      <c r="C730" s="125"/>
      <c r="D730" s="125"/>
      <c r="E730" s="120"/>
      <c r="F730" s="125"/>
    </row>
    <row r="731" spans="1:6" ht="14.25">
      <c r="A731" s="85"/>
      <c r="B731" s="114"/>
      <c r="C731" s="125"/>
      <c r="D731" s="125"/>
      <c r="E731" s="120"/>
      <c r="F731" s="125"/>
    </row>
    <row r="732" spans="1:6" ht="14.25">
      <c r="A732" s="85"/>
      <c r="B732" s="114"/>
      <c r="C732" s="125"/>
      <c r="D732" s="125"/>
      <c r="E732" s="120"/>
      <c r="F732" s="125"/>
    </row>
    <row r="733" spans="1:6" ht="14.25">
      <c r="A733" s="85"/>
      <c r="B733" s="114"/>
      <c r="C733" s="125"/>
      <c r="D733" s="125"/>
      <c r="E733" s="120"/>
      <c r="F733" s="125"/>
    </row>
    <row r="734" spans="1:6" ht="14.25">
      <c r="A734" s="85"/>
      <c r="B734" s="114"/>
      <c r="C734" s="125"/>
      <c r="D734" s="125"/>
      <c r="E734" s="120"/>
      <c r="F734" s="125"/>
    </row>
    <row r="735" spans="1:6" ht="14.25">
      <c r="A735" s="85"/>
      <c r="B735" s="114"/>
      <c r="C735" s="125"/>
      <c r="D735" s="125"/>
      <c r="E735" s="120"/>
      <c r="F735" s="125"/>
    </row>
    <row r="736" spans="1:6" ht="14.25">
      <c r="A736" s="85"/>
      <c r="B736" s="114"/>
      <c r="C736" s="125"/>
      <c r="D736" s="125"/>
      <c r="E736" s="120"/>
      <c r="F736" s="125"/>
    </row>
    <row r="737" spans="1:6" ht="14.25">
      <c r="A737" s="85"/>
      <c r="B737" s="114"/>
      <c r="C737" s="125"/>
      <c r="D737" s="125"/>
      <c r="E737" s="120"/>
      <c r="F737" s="125"/>
    </row>
    <row r="738" spans="1:6" ht="14.25">
      <c r="A738" s="85"/>
      <c r="B738" s="114"/>
      <c r="C738" s="125"/>
      <c r="D738" s="125"/>
      <c r="E738" s="120"/>
      <c r="F738" s="125"/>
    </row>
    <row r="739" spans="1:6" ht="14.25">
      <c r="A739" s="85"/>
      <c r="B739" s="114"/>
      <c r="C739" s="125"/>
      <c r="D739" s="125"/>
      <c r="E739" s="120"/>
      <c r="F739" s="125"/>
    </row>
    <row r="740" spans="1:6" ht="14.25">
      <c r="A740" s="85"/>
      <c r="B740" s="114"/>
      <c r="C740" s="125"/>
      <c r="D740" s="125"/>
      <c r="E740" s="120"/>
      <c r="F740" s="125"/>
    </row>
    <row r="741" spans="1:6" ht="14.25">
      <c r="A741" s="85"/>
      <c r="B741" s="114"/>
      <c r="C741" s="125"/>
      <c r="D741" s="125"/>
      <c r="E741" s="120"/>
      <c r="F741" s="125"/>
    </row>
    <row r="742" spans="1:6" ht="14.25">
      <c r="A742" s="85"/>
      <c r="B742" s="114"/>
      <c r="C742" s="125"/>
      <c r="D742" s="125"/>
      <c r="E742" s="120"/>
      <c r="F742" s="125"/>
    </row>
    <row r="743" spans="1:6" ht="14.25">
      <c r="A743" s="85"/>
      <c r="B743" s="114"/>
      <c r="C743" s="125"/>
      <c r="D743" s="125"/>
      <c r="E743" s="120"/>
      <c r="F743" s="125"/>
    </row>
    <row r="744" spans="1:6" ht="14.25">
      <c r="A744" s="85"/>
      <c r="B744" s="114"/>
      <c r="C744" s="125"/>
      <c r="D744" s="125"/>
      <c r="E744" s="120"/>
      <c r="F744" s="125"/>
    </row>
    <row r="745" spans="1:6" ht="14.25">
      <c r="A745" s="85"/>
      <c r="B745" s="114"/>
      <c r="C745" s="125"/>
      <c r="D745" s="125"/>
      <c r="E745" s="120"/>
      <c r="F745" s="125"/>
    </row>
    <row r="746" spans="1:6" ht="14.25">
      <c r="A746" s="85"/>
      <c r="B746" s="114"/>
      <c r="C746" s="125"/>
      <c r="D746" s="125"/>
      <c r="E746" s="120"/>
      <c r="F746" s="125"/>
    </row>
    <row r="747" spans="1:6" ht="14.25">
      <c r="A747" s="85"/>
      <c r="B747" s="114"/>
      <c r="C747" s="125"/>
      <c r="D747" s="125"/>
      <c r="E747" s="120"/>
      <c r="F747" s="125"/>
    </row>
    <row r="748" spans="1:6" ht="14.25">
      <c r="A748" s="85"/>
      <c r="B748" s="114"/>
      <c r="C748" s="125"/>
      <c r="D748" s="125"/>
      <c r="E748" s="120"/>
      <c r="F748" s="125"/>
    </row>
    <row r="749" spans="1:6" ht="14.25">
      <c r="A749" s="85"/>
      <c r="B749" s="114"/>
      <c r="C749" s="125"/>
      <c r="D749" s="125"/>
      <c r="E749" s="120"/>
      <c r="F749" s="125"/>
    </row>
    <row r="750" spans="1:6" ht="14.25">
      <c r="A750" s="85"/>
      <c r="B750" s="114"/>
      <c r="C750" s="125"/>
      <c r="D750" s="125"/>
      <c r="E750" s="120"/>
      <c r="F750" s="125"/>
    </row>
    <row r="751" spans="1:6" ht="14.25">
      <c r="A751" s="85"/>
      <c r="B751" s="114"/>
      <c r="C751" s="125"/>
      <c r="D751" s="125"/>
      <c r="E751" s="120"/>
      <c r="F751" s="125"/>
    </row>
    <row r="752" spans="1:6" ht="14.25">
      <c r="A752" s="85"/>
      <c r="B752" s="114"/>
      <c r="C752" s="125"/>
      <c r="D752" s="125"/>
      <c r="E752" s="120"/>
      <c r="F752" s="125"/>
    </row>
    <row r="753" spans="1:6" ht="14.25">
      <c r="A753" s="85"/>
      <c r="B753" s="114"/>
      <c r="C753" s="125"/>
      <c r="D753" s="125"/>
      <c r="E753" s="120"/>
      <c r="F753" s="125"/>
    </row>
    <row r="754" spans="1:6" ht="14.25">
      <c r="A754" s="85"/>
      <c r="B754" s="114"/>
      <c r="C754" s="125"/>
      <c r="D754" s="125"/>
      <c r="E754" s="120"/>
      <c r="F754" s="125"/>
    </row>
    <row r="755" spans="1:6" ht="14.25">
      <c r="A755" s="85"/>
      <c r="B755" s="114"/>
      <c r="C755" s="125"/>
      <c r="D755" s="125"/>
      <c r="E755" s="120"/>
      <c r="F755" s="125"/>
    </row>
    <row r="756" spans="1:6" ht="14.25">
      <c r="A756" s="85"/>
      <c r="B756" s="114"/>
      <c r="C756" s="125"/>
      <c r="D756" s="125"/>
      <c r="E756" s="120"/>
      <c r="F756" s="125"/>
    </row>
    <row r="757" spans="1:6" ht="14.25">
      <c r="A757" s="85"/>
      <c r="B757" s="114"/>
      <c r="C757" s="125"/>
      <c r="D757" s="125"/>
      <c r="E757" s="120"/>
      <c r="F757" s="125"/>
    </row>
    <row r="758" spans="1:6" ht="14.25">
      <c r="A758" s="85"/>
      <c r="B758" s="114"/>
      <c r="C758" s="125"/>
      <c r="D758" s="125"/>
      <c r="E758" s="120"/>
      <c r="F758" s="125"/>
    </row>
    <row r="759" spans="1:6" ht="14.25">
      <c r="A759" s="85"/>
      <c r="B759" s="114"/>
      <c r="C759" s="125"/>
      <c r="D759" s="125"/>
      <c r="E759" s="120"/>
      <c r="F759" s="125"/>
    </row>
    <row r="760" spans="1:6" ht="14.25">
      <c r="A760" s="85"/>
      <c r="B760" s="114"/>
      <c r="C760" s="125"/>
      <c r="D760" s="125"/>
      <c r="E760" s="120"/>
      <c r="F760" s="125"/>
    </row>
    <row r="761" spans="1:6" ht="14.25">
      <c r="A761" s="85"/>
      <c r="B761" s="114"/>
      <c r="C761" s="125"/>
      <c r="D761" s="125"/>
      <c r="E761" s="120"/>
      <c r="F761" s="125"/>
    </row>
    <row r="762" spans="1:6" ht="14.25">
      <c r="A762" s="85"/>
      <c r="B762" s="114"/>
      <c r="C762" s="125"/>
      <c r="D762" s="125"/>
      <c r="E762" s="120"/>
      <c r="F762" s="125"/>
    </row>
    <row r="763" spans="1:6" ht="14.25">
      <c r="A763" s="85"/>
      <c r="B763" s="114"/>
      <c r="C763" s="125"/>
      <c r="D763" s="125"/>
      <c r="E763" s="120"/>
      <c r="F763" s="125"/>
    </row>
    <row r="764" spans="1:6" ht="14.25">
      <c r="A764" s="85"/>
      <c r="B764" s="114"/>
      <c r="C764" s="125"/>
      <c r="D764" s="125"/>
      <c r="E764" s="120"/>
      <c r="F764" s="125"/>
    </row>
    <row r="765" spans="1:6" ht="14.25">
      <c r="A765" s="85"/>
      <c r="B765" s="114"/>
      <c r="C765" s="125"/>
      <c r="D765" s="125"/>
      <c r="E765" s="120"/>
      <c r="F765" s="125"/>
    </row>
    <row r="766" spans="1:6" ht="14.25">
      <c r="A766" s="85"/>
      <c r="B766" s="114"/>
      <c r="C766" s="125"/>
      <c r="D766" s="125"/>
      <c r="E766" s="120"/>
      <c r="F766" s="125"/>
    </row>
    <row r="767" spans="1:6" ht="14.25">
      <c r="A767" s="85"/>
      <c r="B767" s="114"/>
      <c r="C767" s="125"/>
      <c r="D767" s="125"/>
      <c r="E767" s="120"/>
      <c r="F767" s="125"/>
    </row>
    <row r="768" spans="1:6" ht="14.25">
      <c r="A768" s="85"/>
      <c r="B768" s="114"/>
      <c r="C768" s="125"/>
      <c r="D768" s="125"/>
      <c r="E768" s="120"/>
      <c r="F768" s="125"/>
    </row>
    <row r="769" spans="1:6" ht="14.25">
      <c r="A769" s="85"/>
      <c r="B769" s="114"/>
      <c r="C769" s="125"/>
      <c r="D769" s="125"/>
      <c r="E769" s="120"/>
      <c r="F769" s="125"/>
    </row>
    <row r="770" spans="1:6" ht="14.25">
      <c r="A770" s="85"/>
      <c r="B770" s="114"/>
      <c r="C770" s="125"/>
      <c r="D770" s="125"/>
      <c r="E770" s="120"/>
      <c r="F770" s="125"/>
    </row>
    <row r="771" spans="1:6" ht="14.25">
      <c r="A771" s="85"/>
      <c r="B771" s="114"/>
      <c r="C771" s="125"/>
      <c r="D771" s="125"/>
      <c r="E771" s="120"/>
      <c r="F771" s="125"/>
    </row>
    <row r="772" spans="1:6" ht="14.25">
      <c r="A772" s="85"/>
      <c r="B772" s="114"/>
      <c r="C772" s="125"/>
      <c r="D772" s="125"/>
      <c r="E772" s="120"/>
      <c r="F772" s="125"/>
    </row>
    <row r="773" spans="1:6" ht="14.25">
      <c r="A773" s="85"/>
      <c r="B773" s="114"/>
      <c r="C773" s="125"/>
      <c r="D773" s="125"/>
      <c r="E773" s="120"/>
      <c r="F773" s="125"/>
    </row>
    <row r="774" spans="1:6" ht="14.25">
      <c r="A774" s="85"/>
      <c r="B774" s="114"/>
      <c r="C774" s="125"/>
      <c r="D774" s="125"/>
      <c r="E774" s="120"/>
      <c r="F774" s="125"/>
    </row>
    <row r="775" spans="1:6" ht="14.25">
      <c r="A775" s="85"/>
      <c r="B775" s="114"/>
      <c r="C775" s="125"/>
      <c r="D775" s="125"/>
      <c r="E775" s="120"/>
      <c r="F775" s="125"/>
    </row>
    <row r="776" spans="1:6" ht="14.25">
      <c r="A776" s="85"/>
      <c r="B776" s="114"/>
      <c r="C776" s="125"/>
      <c r="D776" s="125"/>
      <c r="E776" s="120"/>
      <c r="F776" s="125"/>
    </row>
    <row r="777" spans="1:6" ht="14.25">
      <c r="A777" s="85"/>
      <c r="B777" s="114"/>
      <c r="C777" s="125"/>
      <c r="D777" s="125"/>
      <c r="E777" s="120"/>
      <c r="F777" s="125"/>
    </row>
    <row r="778" spans="1:6" ht="14.25">
      <c r="A778" s="85"/>
      <c r="B778" s="114"/>
      <c r="C778" s="125"/>
      <c r="D778" s="125"/>
      <c r="E778" s="120"/>
      <c r="F778" s="125"/>
    </row>
    <row r="779" spans="1:6" ht="14.25">
      <c r="A779" s="85"/>
      <c r="B779" s="114"/>
      <c r="C779" s="125"/>
      <c r="D779" s="125"/>
      <c r="E779" s="120"/>
      <c r="F779" s="125"/>
    </row>
    <row r="780" spans="1:6" ht="14.25">
      <c r="A780" s="85"/>
      <c r="B780" s="114"/>
      <c r="C780" s="125"/>
      <c r="D780" s="125"/>
      <c r="E780" s="120"/>
      <c r="F780" s="125"/>
    </row>
    <row r="781" spans="1:6" ht="14.25">
      <c r="A781" s="85"/>
      <c r="B781" s="114"/>
      <c r="C781" s="125"/>
      <c r="D781" s="125"/>
      <c r="E781" s="120"/>
      <c r="F781" s="125"/>
    </row>
    <row r="782" spans="1:6" ht="14.25">
      <c r="A782" s="85"/>
      <c r="B782" s="114"/>
      <c r="C782" s="125"/>
      <c r="D782" s="125"/>
      <c r="E782" s="120"/>
      <c r="F782" s="125"/>
    </row>
    <row r="783" spans="1:6" ht="14.25">
      <c r="A783" s="85"/>
      <c r="B783" s="114"/>
      <c r="C783" s="125"/>
      <c r="D783" s="125"/>
      <c r="E783" s="120"/>
      <c r="F783" s="125"/>
    </row>
    <row r="784" spans="1:6" ht="14.25">
      <c r="A784" s="85"/>
      <c r="B784" s="114"/>
      <c r="C784" s="125"/>
      <c r="D784" s="125"/>
      <c r="E784" s="120"/>
      <c r="F784" s="125"/>
    </row>
    <row r="785" spans="1:6" ht="14.25">
      <c r="A785" s="85"/>
      <c r="B785" s="114"/>
      <c r="C785" s="125"/>
      <c r="D785" s="125"/>
      <c r="E785" s="120"/>
      <c r="F785" s="125"/>
    </row>
    <row r="786" spans="1:6" ht="14.25">
      <c r="A786" s="85"/>
      <c r="B786" s="114"/>
      <c r="C786" s="125"/>
      <c r="D786" s="125"/>
      <c r="E786" s="120"/>
      <c r="F786" s="125"/>
    </row>
    <row r="787" spans="1:6" ht="14.25">
      <c r="A787" s="85"/>
      <c r="B787" s="114"/>
      <c r="C787" s="125"/>
      <c r="D787" s="125"/>
      <c r="E787" s="120"/>
      <c r="F787" s="125"/>
    </row>
    <row r="788" spans="1:6" ht="14.25">
      <c r="A788" s="85"/>
      <c r="B788" s="114"/>
      <c r="C788" s="125"/>
      <c r="D788" s="125"/>
      <c r="E788" s="120"/>
      <c r="F788" s="125"/>
    </row>
    <row r="789" spans="1:6" ht="14.25">
      <c r="A789" s="85"/>
      <c r="B789" s="114"/>
      <c r="C789" s="125"/>
      <c r="D789" s="125"/>
      <c r="E789" s="120"/>
      <c r="F789" s="125"/>
    </row>
    <row r="790" spans="1:6" ht="14.25">
      <c r="A790" s="85"/>
      <c r="B790" s="114"/>
      <c r="C790" s="125"/>
      <c r="D790" s="125"/>
      <c r="E790" s="120"/>
      <c r="F790" s="125"/>
    </row>
    <row r="791" spans="1:6" ht="14.25">
      <c r="A791" s="85"/>
      <c r="B791" s="114"/>
      <c r="C791" s="125"/>
      <c r="D791" s="125"/>
      <c r="E791" s="120"/>
      <c r="F791" s="125"/>
    </row>
    <row r="792" spans="1:6" ht="14.25">
      <c r="A792" s="85"/>
      <c r="B792" s="114"/>
      <c r="C792" s="125"/>
      <c r="D792" s="125"/>
      <c r="E792" s="120"/>
      <c r="F792" s="125"/>
    </row>
    <row r="793" spans="1:6" ht="14.25">
      <c r="A793" s="85"/>
      <c r="B793" s="114"/>
      <c r="C793" s="125"/>
      <c r="D793" s="125"/>
      <c r="E793" s="120"/>
      <c r="F793" s="125"/>
    </row>
    <row r="794" spans="1:6" ht="14.25">
      <c r="A794" s="85"/>
      <c r="B794" s="114"/>
      <c r="C794" s="125"/>
      <c r="D794" s="125"/>
      <c r="E794" s="120"/>
      <c r="F794" s="125"/>
    </row>
    <row r="795" spans="1:6" ht="14.25">
      <c r="A795" s="85"/>
      <c r="B795" s="114"/>
      <c r="C795" s="125"/>
      <c r="D795" s="125"/>
      <c r="E795" s="120"/>
      <c r="F795" s="125"/>
    </row>
    <row r="796" spans="1:6" ht="14.25">
      <c r="A796" s="85"/>
      <c r="B796" s="114"/>
      <c r="C796" s="125"/>
      <c r="D796" s="125"/>
      <c r="E796" s="120"/>
      <c r="F796" s="125"/>
    </row>
    <row r="797" spans="1:6" ht="14.25">
      <c r="A797" s="85"/>
      <c r="B797" s="114"/>
      <c r="C797" s="125"/>
      <c r="D797" s="125"/>
      <c r="E797" s="120"/>
      <c r="F797" s="125"/>
    </row>
    <row r="798" spans="1:6" ht="14.25">
      <c r="A798" s="85"/>
      <c r="B798" s="114"/>
      <c r="C798" s="125"/>
      <c r="D798" s="125"/>
      <c r="E798" s="120"/>
      <c r="F798" s="125"/>
    </row>
    <row r="799" spans="1:6" ht="14.25">
      <c r="A799" s="85"/>
      <c r="B799" s="114"/>
      <c r="C799" s="125"/>
      <c r="D799" s="125"/>
      <c r="E799" s="120"/>
      <c r="F799" s="125"/>
    </row>
    <row r="800" spans="1:6" ht="14.25">
      <c r="A800" s="85"/>
      <c r="B800" s="114"/>
      <c r="C800" s="125"/>
      <c r="D800" s="125"/>
      <c r="E800" s="120"/>
      <c r="F800" s="125"/>
    </row>
    <row r="801" spans="1:6" ht="14.25">
      <c r="A801" s="85"/>
      <c r="B801" s="114"/>
      <c r="C801" s="125"/>
      <c r="D801" s="125"/>
      <c r="E801" s="120"/>
      <c r="F801" s="125"/>
    </row>
    <row r="802" spans="1:6" ht="14.25">
      <c r="A802" s="85"/>
      <c r="B802" s="114"/>
      <c r="C802" s="125"/>
      <c r="D802" s="125"/>
      <c r="E802" s="120"/>
      <c r="F802" s="125"/>
    </row>
    <row r="803" spans="1:6" ht="14.25">
      <c r="A803" s="85"/>
      <c r="B803" s="114"/>
      <c r="C803" s="125"/>
      <c r="D803" s="125"/>
      <c r="E803" s="120"/>
      <c r="F803" s="125"/>
    </row>
    <row r="804" spans="1:6" ht="14.25">
      <c r="A804" s="85"/>
      <c r="B804" s="114"/>
      <c r="C804" s="125"/>
      <c r="D804" s="125"/>
      <c r="E804" s="120"/>
      <c r="F804" s="125"/>
    </row>
    <row r="805" spans="1:6" ht="14.25">
      <c r="A805" s="85"/>
      <c r="B805" s="114"/>
      <c r="C805" s="125"/>
      <c r="D805" s="125"/>
      <c r="E805" s="120"/>
      <c r="F805" s="125"/>
    </row>
    <row r="806" spans="1:6" ht="14.25">
      <c r="A806" s="85"/>
      <c r="B806" s="114"/>
      <c r="C806" s="125"/>
      <c r="D806" s="125"/>
      <c r="E806" s="120"/>
      <c r="F806" s="125"/>
    </row>
    <row r="807" spans="1:6" ht="14.25">
      <c r="A807" s="85"/>
      <c r="B807" s="114"/>
      <c r="C807" s="125"/>
      <c r="D807" s="125"/>
      <c r="E807" s="120"/>
      <c r="F807" s="125"/>
    </row>
    <row r="808" spans="1:6" ht="14.25">
      <c r="A808" s="85"/>
      <c r="B808" s="114"/>
      <c r="C808" s="125"/>
      <c r="D808" s="125"/>
      <c r="E808" s="120"/>
      <c r="F808" s="125"/>
    </row>
    <row r="809" spans="1:6" ht="14.25">
      <c r="A809" s="85"/>
      <c r="B809" s="114"/>
      <c r="C809" s="125"/>
      <c r="D809" s="125"/>
      <c r="E809" s="120"/>
      <c r="F809" s="125"/>
    </row>
    <row r="810" spans="1:6" ht="14.25">
      <c r="A810" s="85"/>
      <c r="B810" s="114"/>
      <c r="C810" s="125"/>
      <c r="D810" s="125"/>
      <c r="E810" s="120"/>
      <c r="F810" s="125"/>
    </row>
    <row r="811" spans="1:6" ht="14.25">
      <c r="A811" s="85"/>
      <c r="B811" s="114"/>
      <c r="C811" s="125"/>
      <c r="D811" s="125"/>
      <c r="E811" s="120"/>
      <c r="F811" s="125"/>
    </row>
    <row r="812" spans="1:6" ht="14.25">
      <c r="A812" s="85"/>
      <c r="B812" s="114"/>
      <c r="C812" s="125"/>
      <c r="D812" s="125"/>
      <c r="E812" s="120"/>
      <c r="F812" s="125"/>
    </row>
    <row r="813" spans="1:6" ht="14.25">
      <c r="A813" s="85"/>
      <c r="B813" s="114"/>
      <c r="C813" s="125"/>
      <c r="D813" s="125"/>
      <c r="E813" s="120"/>
      <c r="F813" s="125"/>
    </row>
    <row r="814" spans="1:6" ht="14.25">
      <c r="A814" s="85"/>
      <c r="B814" s="114"/>
      <c r="C814" s="125"/>
      <c r="D814" s="125"/>
      <c r="E814" s="120"/>
      <c r="F814" s="125"/>
    </row>
    <row r="815" spans="1:6" ht="14.25">
      <c r="A815" s="85"/>
      <c r="B815" s="114"/>
      <c r="C815" s="125"/>
      <c r="D815" s="125"/>
      <c r="E815" s="120"/>
      <c r="F815" s="125"/>
    </row>
    <row r="816" spans="1:6" ht="14.25">
      <c r="A816" s="85"/>
      <c r="B816" s="114"/>
      <c r="C816" s="125"/>
      <c r="D816" s="125"/>
      <c r="E816" s="120"/>
      <c r="F816" s="125"/>
    </row>
    <row r="817" spans="1:6" ht="14.25">
      <c r="A817" s="85"/>
      <c r="B817" s="114"/>
      <c r="C817" s="125"/>
      <c r="D817" s="125"/>
      <c r="E817" s="120"/>
      <c r="F817" s="125"/>
    </row>
    <row r="818" spans="1:6" ht="14.25">
      <c r="A818" s="85"/>
      <c r="B818" s="114"/>
      <c r="C818" s="125"/>
      <c r="D818" s="125"/>
      <c r="E818" s="120"/>
      <c r="F818" s="125"/>
    </row>
    <row r="819" spans="1:6" ht="14.25">
      <c r="A819" s="85"/>
      <c r="B819" s="114"/>
      <c r="C819" s="125"/>
      <c r="D819" s="125"/>
      <c r="E819" s="120"/>
      <c r="F819" s="125"/>
    </row>
    <row r="820" spans="1:6" ht="14.25">
      <c r="A820" s="85"/>
      <c r="B820" s="114"/>
      <c r="C820" s="125"/>
      <c r="D820" s="125"/>
      <c r="E820" s="120"/>
      <c r="F820" s="125"/>
    </row>
    <row r="821" spans="1:6" ht="14.25">
      <c r="A821" s="85"/>
      <c r="B821" s="114"/>
      <c r="C821" s="125"/>
      <c r="D821" s="125"/>
      <c r="E821" s="120"/>
      <c r="F821" s="125"/>
    </row>
    <row r="822" spans="1:6" ht="14.25">
      <c r="A822" s="85"/>
      <c r="B822" s="114"/>
      <c r="C822" s="125"/>
      <c r="D822" s="125"/>
      <c r="E822" s="120"/>
      <c r="F822" s="125"/>
    </row>
    <row r="823" spans="1:6" ht="14.25">
      <c r="A823" s="85"/>
      <c r="B823" s="114"/>
      <c r="C823" s="125"/>
      <c r="D823" s="125"/>
      <c r="E823" s="120"/>
      <c r="F823" s="125"/>
    </row>
    <row r="824" spans="1:6" ht="14.25">
      <c r="A824" s="85"/>
      <c r="B824" s="114"/>
      <c r="C824" s="125"/>
      <c r="D824" s="125"/>
      <c r="E824" s="120"/>
      <c r="F824" s="125"/>
    </row>
    <row r="825" spans="1:6" ht="14.25">
      <c r="A825" s="85"/>
      <c r="B825" s="114"/>
      <c r="C825" s="125"/>
      <c r="D825" s="125"/>
      <c r="E825" s="120"/>
      <c r="F825" s="125"/>
    </row>
    <row r="826" spans="1:6" ht="14.25">
      <c r="A826" s="85"/>
      <c r="B826" s="114"/>
      <c r="C826" s="125"/>
      <c r="D826" s="125"/>
      <c r="E826" s="120"/>
      <c r="F826" s="125"/>
    </row>
    <row r="827" spans="1:6" ht="14.25">
      <c r="A827" s="85"/>
      <c r="B827" s="114"/>
      <c r="C827" s="125"/>
      <c r="D827" s="125"/>
      <c r="E827" s="120"/>
      <c r="F827" s="125"/>
    </row>
    <row r="828" spans="1:6" ht="14.25">
      <c r="A828" s="85"/>
      <c r="B828" s="114"/>
      <c r="C828" s="125"/>
      <c r="D828" s="125"/>
      <c r="E828" s="120"/>
      <c r="F828" s="125"/>
    </row>
    <row r="829" spans="1:6" ht="14.25">
      <c r="A829" s="85"/>
      <c r="B829" s="114"/>
      <c r="C829" s="125"/>
      <c r="D829" s="125"/>
      <c r="E829" s="120"/>
      <c r="F829" s="125"/>
    </row>
    <row r="830" spans="1:6" ht="14.25">
      <c r="A830" s="85"/>
      <c r="B830" s="114"/>
      <c r="C830" s="125"/>
      <c r="D830" s="125"/>
      <c r="E830" s="120"/>
      <c r="F830" s="125"/>
    </row>
    <row r="831" spans="1:6" ht="14.25">
      <c r="A831" s="85"/>
      <c r="B831" s="114"/>
      <c r="C831" s="125"/>
      <c r="D831" s="125"/>
      <c r="E831" s="120"/>
      <c r="F831" s="125"/>
    </row>
    <row r="832" spans="1:6" ht="14.25">
      <c r="A832" s="85"/>
      <c r="B832" s="114"/>
      <c r="C832" s="125"/>
      <c r="D832" s="125"/>
      <c r="E832" s="120"/>
      <c r="F832" s="125"/>
    </row>
    <row r="833" spans="1:6" ht="14.25">
      <c r="A833" s="85"/>
      <c r="B833" s="114"/>
      <c r="C833" s="125"/>
      <c r="D833" s="125"/>
      <c r="E833" s="120"/>
      <c r="F833" s="125"/>
    </row>
    <row r="834" spans="1:6" ht="14.25">
      <c r="A834" s="85"/>
      <c r="B834" s="114"/>
      <c r="C834" s="125"/>
      <c r="D834" s="125"/>
      <c r="E834" s="120"/>
      <c r="F834" s="125"/>
    </row>
    <row r="835" spans="1:6" ht="14.25">
      <c r="A835" s="85"/>
      <c r="B835" s="114"/>
      <c r="C835" s="125"/>
      <c r="D835" s="125"/>
      <c r="E835" s="120"/>
      <c r="F835" s="125"/>
    </row>
    <row r="836" spans="1:6" ht="14.25">
      <c r="A836" s="85"/>
      <c r="B836" s="114"/>
      <c r="C836" s="125"/>
      <c r="D836" s="125"/>
      <c r="E836" s="120"/>
      <c r="F836" s="125"/>
    </row>
    <row r="837" spans="1:6" ht="14.25">
      <c r="A837" s="85"/>
      <c r="B837" s="114"/>
      <c r="C837" s="125"/>
      <c r="D837" s="125"/>
      <c r="E837" s="120"/>
      <c r="F837" s="125"/>
    </row>
    <row r="838" spans="1:6" ht="14.25">
      <c r="A838" s="85"/>
      <c r="B838" s="114"/>
      <c r="C838" s="125"/>
      <c r="D838" s="125"/>
      <c r="E838" s="120"/>
      <c r="F838" s="125"/>
    </row>
    <row r="839" spans="1:6" ht="14.25">
      <c r="A839" s="85"/>
      <c r="B839" s="114"/>
      <c r="C839" s="125"/>
      <c r="D839" s="125"/>
      <c r="E839" s="120"/>
      <c r="F839" s="125"/>
    </row>
    <row r="840" spans="1:6" ht="14.25">
      <c r="A840" s="85"/>
      <c r="B840" s="114"/>
      <c r="C840" s="125"/>
      <c r="D840" s="125"/>
      <c r="E840" s="120"/>
      <c r="F840" s="125"/>
    </row>
    <row r="841" spans="1:6" ht="14.25">
      <c r="A841" s="85"/>
      <c r="B841" s="114"/>
      <c r="C841" s="125"/>
      <c r="D841" s="125"/>
      <c r="E841" s="120"/>
      <c r="F841" s="125"/>
    </row>
    <row r="842" spans="1:6" ht="14.25">
      <c r="A842" s="85"/>
      <c r="B842" s="114"/>
      <c r="C842" s="125"/>
      <c r="D842" s="125"/>
      <c r="E842" s="120"/>
      <c r="F842" s="125"/>
    </row>
    <row r="843" spans="1:6" ht="14.25">
      <c r="A843" s="85"/>
      <c r="B843" s="114"/>
      <c r="C843" s="125"/>
      <c r="D843" s="125"/>
      <c r="E843" s="120"/>
      <c r="F843" s="125"/>
    </row>
    <row r="844" spans="1:6" ht="14.25">
      <c r="A844" s="85"/>
      <c r="B844" s="114"/>
      <c r="C844" s="125"/>
      <c r="D844" s="125"/>
      <c r="E844" s="120"/>
      <c r="F844" s="125"/>
    </row>
    <row r="845" spans="1:6" ht="14.25">
      <c r="A845" s="85"/>
      <c r="B845" s="114"/>
      <c r="C845" s="125"/>
      <c r="D845" s="125"/>
      <c r="E845" s="120"/>
      <c r="F845" s="125"/>
    </row>
    <row r="846" spans="1:6" ht="14.25">
      <c r="A846" s="85"/>
      <c r="B846" s="114"/>
      <c r="C846" s="125"/>
      <c r="D846" s="125"/>
      <c r="E846" s="120"/>
      <c r="F846" s="125"/>
    </row>
    <row r="847" spans="1:6" ht="14.25">
      <c r="A847" s="85"/>
      <c r="B847" s="114"/>
      <c r="C847" s="125"/>
      <c r="D847" s="125"/>
      <c r="E847" s="120"/>
      <c r="F847" s="125"/>
    </row>
    <row r="848" spans="1:6" ht="14.25">
      <c r="A848" s="85"/>
      <c r="B848" s="114"/>
      <c r="C848" s="125"/>
      <c r="D848" s="125"/>
      <c r="E848" s="120"/>
      <c r="F848" s="125"/>
    </row>
    <row r="849" spans="1:6" ht="14.25">
      <c r="A849" s="85"/>
      <c r="B849" s="114"/>
      <c r="C849" s="125"/>
      <c r="D849" s="125"/>
      <c r="E849" s="120"/>
      <c r="F849" s="125"/>
    </row>
    <row r="850" spans="1:6" ht="14.25">
      <c r="A850" s="85"/>
      <c r="B850" s="114"/>
      <c r="C850" s="125"/>
      <c r="D850" s="125"/>
      <c r="E850" s="120"/>
      <c r="F850" s="125"/>
    </row>
    <row r="851" spans="1:6" ht="14.25">
      <c r="A851" s="85"/>
      <c r="B851" s="114"/>
      <c r="C851" s="125"/>
      <c r="D851" s="125"/>
      <c r="E851" s="120"/>
      <c r="F851" s="125"/>
    </row>
    <row r="852" spans="1:6" ht="14.25">
      <c r="A852" s="85"/>
      <c r="B852" s="114"/>
      <c r="C852" s="125"/>
      <c r="D852" s="125"/>
      <c r="E852" s="120"/>
      <c r="F852" s="125"/>
    </row>
    <row r="853" spans="1:6" ht="14.25">
      <c r="A853" s="85"/>
      <c r="B853" s="114"/>
      <c r="C853" s="125"/>
      <c r="D853" s="125"/>
      <c r="E853" s="120"/>
      <c r="F853" s="125"/>
    </row>
    <row r="854" spans="1:6" ht="14.25">
      <c r="A854" s="85"/>
      <c r="B854" s="114"/>
      <c r="C854" s="125"/>
      <c r="D854" s="125"/>
      <c r="E854" s="120"/>
      <c r="F854" s="125"/>
    </row>
    <row r="855" spans="1:6" ht="14.25">
      <c r="A855" s="85"/>
      <c r="B855" s="114"/>
      <c r="C855" s="125"/>
      <c r="D855" s="125"/>
      <c r="E855" s="120"/>
      <c r="F855" s="125"/>
    </row>
    <row r="856" spans="1:6" ht="14.25">
      <c r="A856" s="85"/>
      <c r="B856" s="114"/>
      <c r="C856" s="125"/>
      <c r="D856" s="125"/>
      <c r="E856" s="120"/>
      <c r="F856" s="125"/>
    </row>
    <row r="857" spans="1:6" ht="14.25">
      <c r="A857" s="85"/>
      <c r="B857" s="114"/>
      <c r="C857" s="125"/>
      <c r="D857" s="125"/>
      <c r="E857" s="120"/>
      <c r="F857" s="125"/>
    </row>
    <row r="858" spans="1:6" ht="14.25">
      <c r="A858" s="85"/>
      <c r="B858" s="114"/>
      <c r="C858" s="125"/>
      <c r="D858" s="125"/>
      <c r="E858" s="120"/>
      <c r="F858" s="125"/>
    </row>
    <row r="859" spans="1:6" ht="14.25">
      <c r="A859" s="85"/>
      <c r="B859" s="114"/>
      <c r="C859" s="125"/>
      <c r="D859" s="125"/>
      <c r="E859" s="120"/>
      <c r="F859" s="125"/>
    </row>
    <row r="860" spans="1:6" ht="14.25">
      <c r="A860" s="85"/>
      <c r="B860" s="114"/>
      <c r="C860" s="125"/>
      <c r="D860" s="125"/>
      <c r="E860" s="120"/>
      <c r="F860" s="125"/>
    </row>
    <row r="861" spans="1:6" ht="14.25">
      <c r="A861" s="85"/>
      <c r="B861" s="114"/>
      <c r="C861" s="125"/>
      <c r="D861" s="125"/>
      <c r="E861" s="120"/>
      <c r="F861" s="125"/>
    </row>
    <row r="862" spans="1:6" ht="14.25">
      <c r="A862" s="85"/>
      <c r="B862" s="114"/>
      <c r="C862" s="125"/>
      <c r="D862" s="125"/>
      <c r="E862" s="120"/>
      <c r="F862" s="125"/>
    </row>
    <row r="863" spans="1:6" ht="14.25">
      <c r="A863" s="85"/>
      <c r="B863" s="114"/>
      <c r="C863" s="125"/>
      <c r="D863" s="125"/>
      <c r="E863" s="120"/>
      <c r="F863" s="125"/>
    </row>
    <row r="864" spans="1:6" ht="14.25">
      <c r="A864" s="85"/>
      <c r="B864" s="114"/>
      <c r="C864" s="125"/>
      <c r="D864" s="125"/>
      <c r="E864" s="120"/>
      <c r="F864" s="125"/>
    </row>
    <row r="865" spans="1:6" ht="14.25">
      <c r="A865" s="85"/>
      <c r="B865" s="114"/>
      <c r="C865" s="125"/>
      <c r="D865" s="125"/>
      <c r="E865" s="120"/>
      <c r="F865" s="125"/>
    </row>
    <row r="866" spans="1:6" ht="14.25">
      <c r="A866" s="85"/>
      <c r="B866" s="114"/>
      <c r="C866" s="125"/>
      <c r="D866" s="125"/>
      <c r="E866" s="120"/>
      <c r="F866" s="125"/>
    </row>
    <row r="867" spans="1:6" ht="14.25">
      <c r="A867" s="85"/>
      <c r="B867" s="114"/>
      <c r="C867" s="125"/>
      <c r="D867" s="125"/>
      <c r="E867" s="120"/>
      <c r="F867" s="125"/>
    </row>
    <row r="868" spans="1:6" ht="14.25">
      <c r="A868" s="85"/>
      <c r="B868" s="114"/>
      <c r="C868" s="125"/>
      <c r="D868" s="125"/>
      <c r="E868" s="120"/>
      <c r="F868" s="125"/>
    </row>
    <row r="869" spans="1:6" ht="14.25">
      <c r="A869" s="85"/>
      <c r="B869" s="114"/>
      <c r="C869" s="125"/>
      <c r="D869" s="125"/>
      <c r="E869" s="120"/>
      <c r="F869" s="125"/>
    </row>
    <row r="870" spans="1:6" ht="14.25">
      <c r="A870" s="85"/>
      <c r="B870" s="114"/>
      <c r="C870" s="125"/>
      <c r="D870" s="125"/>
      <c r="E870" s="120"/>
      <c r="F870" s="125"/>
    </row>
    <row r="871" spans="1:6" ht="14.25">
      <c r="A871" s="85"/>
      <c r="B871" s="114"/>
      <c r="C871" s="125"/>
      <c r="D871" s="125"/>
      <c r="E871" s="120"/>
      <c r="F871" s="125"/>
    </row>
    <row r="872" spans="1:6" ht="14.25">
      <c r="A872" s="85"/>
      <c r="B872" s="114"/>
      <c r="C872" s="125"/>
      <c r="D872" s="125"/>
      <c r="E872" s="120"/>
      <c r="F872" s="125"/>
    </row>
    <row r="873" spans="1:6" ht="14.25">
      <c r="A873" s="85"/>
      <c r="B873" s="114"/>
      <c r="C873" s="125"/>
      <c r="D873" s="125"/>
      <c r="E873" s="120"/>
      <c r="F873" s="125"/>
    </row>
    <row r="874" spans="1:6" ht="14.25">
      <c r="A874" s="85"/>
      <c r="B874" s="114"/>
      <c r="C874" s="125"/>
      <c r="D874" s="125"/>
      <c r="E874" s="120"/>
      <c r="F874" s="125"/>
    </row>
    <row r="875" spans="1:6" ht="14.25">
      <c r="A875" s="85"/>
      <c r="B875" s="114"/>
      <c r="C875" s="125"/>
      <c r="D875" s="125"/>
      <c r="E875" s="120"/>
      <c r="F875" s="125"/>
    </row>
    <row r="876" spans="1:6" ht="14.25">
      <c r="A876" s="85"/>
      <c r="B876" s="114"/>
      <c r="C876" s="125"/>
      <c r="D876" s="125"/>
      <c r="E876" s="120"/>
      <c r="F876" s="125"/>
    </row>
    <row r="877" spans="1:6" ht="14.25">
      <c r="A877" s="85"/>
      <c r="B877" s="114"/>
      <c r="C877" s="125"/>
      <c r="D877" s="125"/>
      <c r="E877" s="120"/>
      <c r="F877" s="125"/>
    </row>
    <row r="878" spans="1:6" ht="14.25">
      <c r="A878" s="85"/>
      <c r="B878" s="114"/>
      <c r="C878" s="125"/>
      <c r="D878" s="125"/>
      <c r="E878" s="120"/>
      <c r="F878" s="125"/>
    </row>
    <row r="879" spans="1:6" ht="14.25">
      <c r="A879" s="85"/>
      <c r="B879" s="114"/>
      <c r="C879" s="125"/>
      <c r="D879" s="125"/>
      <c r="E879" s="120"/>
      <c r="F879" s="125"/>
    </row>
    <row r="880" spans="1:6" ht="14.25">
      <c r="A880" s="85"/>
      <c r="B880" s="114"/>
      <c r="C880" s="125"/>
      <c r="D880" s="125"/>
      <c r="E880" s="120"/>
      <c r="F880" s="125"/>
    </row>
    <row r="881" spans="1:6" ht="14.25">
      <c r="A881" s="85"/>
      <c r="B881" s="114"/>
      <c r="C881" s="125"/>
      <c r="D881" s="125"/>
      <c r="E881" s="120"/>
      <c r="F881" s="125"/>
    </row>
    <row r="882" spans="1:6" ht="14.25">
      <c r="A882" s="85"/>
      <c r="B882" s="114"/>
      <c r="C882" s="125"/>
      <c r="D882" s="125"/>
      <c r="E882" s="120"/>
      <c r="F882" s="125"/>
    </row>
    <row r="883" spans="1:6" ht="14.25">
      <c r="A883" s="85"/>
      <c r="B883" s="114"/>
      <c r="C883" s="125"/>
      <c r="D883" s="125"/>
      <c r="E883" s="120"/>
      <c r="F883" s="125"/>
    </row>
    <row r="884" spans="1:6" ht="14.25">
      <c r="A884" s="85"/>
      <c r="B884" s="114"/>
      <c r="C884" s="125"/>
      <c r="D884" s="125"/>
      <c r="E884" s="120"/>
      <c r="F884" s="125"/>
    </row>
    <row r="885" spans="1:6" ht="14.25">
      <c r="A885" s="85"/>
      <c r="B885" s="114"/>
      <c r="C885" s="125"/>
      <c r="D885" s="125"/>
      <c r="E885" s="120"/>
      <c r="F885" s="125"/>
    </row>
    <row r="886" spans="1:6" ht="14.25">
      <c r="A886" s="85"/>
      <c r="B886" s="114"/>
      <c r="C886" s="125"/>
      <c r="D886" s="125"/>
      <c r="E886" s="120"/>
      <c r="F886" s="125"/>
    </row>
    <row r="887" spans="1:6" ht="14.25">
      <c r="A887" s="85"/>
      <c r="B887" s="114"/>
      <c r="C887" s="125"/>
      <c r="D887" s="125"/>
      <c r="E887" s="120"/>
      <c r="F887" s="125"/>
    </row>
    <row r="888" spans="1:6" ht="14.25">
      <c r="A888" s="85"/>
      <c r="B888" s="114"/>
      <c r="C888" s="125"/>
      <c r="D888" s="125"/>
      <c r="E888" s="120"/>
      <c r="F888" s="125"/>
    </row>
    <row r="889" spans="1:6" ht="14.25">
      <c r="A889" s="85"/>
      <c r="B889" s="114"/>
      <c r="C889" s="125"/>
      <c r="D889" s="125"/>
      <c r="E889" s="120"/>
      <c r="F889" s="125"/>
    </row>
    <row r="890" spans="1:6" ht="14.25">
      <c r="A890" s="85"/>
      <c r="B890" s="114"/>
      <c r="C890" s="125"/>
      <c r="D890" s="125"/>
      <c r="E890" s="120"/>
      <c r="F890" s="125"/>
    </row>
    <row r="891" spans="1:6" ht="14.25">
      <c r="A891" s="85"/>
      <c r="B891" s="114"/>
      <c r="C891" s="125"/>
      <c r="D891" s="125"/>
      <c r="E891" s="120"/>
      <c r="F891" s="125"/>
    </row>
    <row r="892" spans="1:6" ht="14.25">
      <c r="A892" s="85"/>
      <c r="B892" s="114"/>
      <c r="C892" s="125"/>
      <c r="D892" s="125"/>
      <c r="E892" s="120"/>
      <c r="F892" s="125"/>
    </row>
    <row r="893" spans="1:6" ht="14.25">
      <c r="A893" s="85"/>
      <c r="B893" s="114"/>
      <c r="C893" s="125"/>
      <c r="D893" s="125"/>
      <c r="E893" s="120"/>
      <c r="F893" s="125"/>
    </row>
    <row r="894" spans="1:6" ht="14.25">
      <c r="A894" s="85"/>
      <c r="B894" s="114"/>
      <c r="C894" s="125"/>
      <c r="D894" s="125"/>
      <c r="E894" s="120"/>
      <c r="F894" s="125"/>
    </row>
    <row r="895" spans="1:6" ht="14.25">
      <c r="A895" s="85"/>
      <c r="B895" s="114"/>
      <c r="C895" s="125"/>
      <c r="D895" s="125"/>
      <c r="E895" s="120"/>
      <c r="F895" s="125"/>
    </row>
    <row r="896" spans="1:6" ht="14.25">
      <c r="A896" s="85"/>
      <c r="B896" s="114"/>
      <c r="C896" s="125"/>
      <c r="D896" s="125"/>
      <c r="E896" s="120"/>
      <c r="F896" s="125"/>
    </row>
    <row r="897" spans="1:6" ht="14.25">
      <c r="A897" s="85"/>
      <c r="B897" s="114"/>
      <c r="C897" s="125"/>
      <c r="D897" s="125"/>
      <c r="E897" s="120"/>
      <c r="F897" s="125"/>
    </row>
    <row r="898" spans="1:6" ht="14.25">
      <c r="A898" s="85"/>
      <c r="B898" s="114"/>
      <c r="C898" s="125"/>
      <c r="D898" s="125"/>
      <c r="E898" s="120"/>
      <c r="F898" s="125"/>
    </row>
    <row r="899" spans="1:6" ht="14.25">
      <c r="A899" s="85"/>
      <c r="B899" s="114"/>
      <c r="C899" s="125"/>
      <c r="D899" s="125"/>
      <c r="E899" s="120"/>
      <c r="F899" s="125"/>
    </row>
    <row r="900" spans="1:6" ht="14.25">
      <c r="A900" s="85"/>
      <c r="B900" s="114"/>
      <c r="C900" s="125"/>
      <c r="D900" s="125"/>
      <c r="E900" s="120"/>
      <c r="F900" s="125"/>
    </row>
    <row r="901" spans="1:6" ht="14.25">
      <c r="A901" s="85"/>
      <c r="B901" s="114"/>
      <c r="C901" s="125"/>
      <c r="D901" s="125"/>
      <c r="E901" s="120"/>
      <c r="F901" s="125"/>
    </row>
    <row r="902" spans="1:6" ht="14.25">
      <c r="A902" s="85"/>
      <c r="B902" s="114"/>
      <c r="C902" s="125"/>
      <c r="D902" s="125"/>
      <c r="E902" s="120"/>
      <c r="F902" s="125"/>
    </row>
    <row r="903" spans="1:6" ht="14.25">
      <c r="A903" s="85"/>
      <c r="B903" s="114"/>
      <c r="C903" s="125"/>
      <c r="D903" s="125"/>
      <c r="E903" s="120"/>
      <c r="F903" s="125"/>
    </row>
    <row r="904" spans="1:6" ht="14.25">
      <c r="A904" s="85"/>
      <c r="B904" s="114"/>
      <c r="C904" s="125"/>
      <c r="D904" s="125"/>
      <c r="E904" s="120"/>
      <c r="F904" s="125"/>
    </row>
    <row r="905" spans="1:6" ht="14.25">
      <c r="A905" s="85"/>
      <c r="B905" s="114"/>
      <c r="C905" s="125"/>
      <c r="D905" s="125"/>
      <c r="E905" s="120"/>
      <c r="F905" s="125"/>
    </row>
    <row r="906" spans="1:6" ht="14.25">
      <c r="A906" s="85"/>
      <c r="B906" s="114"/>
      <c r="C906" s="125"/>
      <c r="D906" s="125"/>
      <c r="E906" s="120"/>
      <c r="F906" s="125"/>
    </row>
    <row r="907" spans="1:6" ht="14.25">
      <c r="A907" s="85"/>
      <c r="B907" s="114"/>
      <c r="C907" s="125"/>
      <c r="D907" s="125"/>
      <c r="E907" s="120"/>
      <c r="F907" s="125"/>
    </row>
    <row r="908" spans="1:6" ht="14.25">
      <c r="A908" s="85"/>
      <c r="B908" s="114"/>
      <c r="C908" s="125"/>
      <c r="D908" s="125"/>
      <c r="E908" s="120"/>
      <c r="F908" s="125"/>
    </row>
    <row r="909" spans="1:6" ht="14.25">
      <c r="A909" s="85"/>
      <c r="B909" s="114"/>
      <c r="C909" s="125"/>
      <c r="D909" s="125"/>
      <c r="E909" s="120"/>
      <c r="F909" s="125"/>
    </row>
    <row r="910" spans="1:6" ht="14.25">
      <c r="A910" s="85"/>
      <c r="B910" s="114"/>
      <c r="C910" s="125"/>
      <c r="D910" s="125"/>
      <c r="E910" s="120"/>
      <c r="F910" s="125"/>
    </row>
    <row r="911" spans="1:6" ht="14.25">
      <c r="A911" s="85"/>
      <c r="B911" s="114"/>
      <c r="C911" s="125"/>
      <c r="D911" s="125"/>
      <c r="E911" s="120"/>
      <c r="F911" s="125"/>
    </row>
    <row r="912" spans="1:6" ht="14.25">
      <c r="A912" s="85"/>
      <c r="B912" s="114"/>
      <c r="C912" s="125"/>
      <c r="D912" s="125"/>
      <c r="E912" s="120"/>
      <c r="F912" s="125"/>
    </row>
    <row r="913" spans="1:6" ht="14.25">
      <c r="A913" s="85"/>
      <c r="B913" s="114"/>
      <c r="C913" s="125"/>
      <c r="D913" s="125"/>
      <c r="E913" s="120"/>
      <c r="F913" s="125"/>
    </row>
    <row r="914" spans="1:6" ht="14.25">
      <c r="A914" s="85"/>
      <c r="B914" s="114"/>
      <c r="C914" s="125"/>
      <c r="D914" s="125"/>
      <c r="E914" s="120"/>
      <c r="F914" s="125"/>
    </row>
    <row r="915" spans="1:6" ht="14.25">
      <c r="A915" s="85"/>
      <c r="B915" s="114"/>
      <c r="C915" s="125"/>
      <c r="D915" s="125"/>
      <c r="E915" s="120"/>
      <c r="F915" s="125"/>
    </row>
    <row r="916" spans="1:6" ht="14.25">
      <c r="A916" s="85"/>
      <c r="B916" s="114"/>
      <c r="C916" s="125"/>
      <c r="D916" s="125"/>
      <c r="E916" s="120"/>
      <c r="F916" s="125"/>
    </row>
    <row r="917" spans="1:6" ht="14.25">
      <c r="A917" s="85"/>
      <c r="B917" s="114"/>
      <c r="C917" s="125"/>
      <c r="D917" s="125"/>
      <c r="E917" s="120"/>
      <c r="F917" s="125"/>
    </row>
    <row r="918" spans="1:6" ht="14.25">
      <c r="A918" s="85"/>
      <c r="B918" s="114"/>
      <c r="C918" s="125"/>
      <c r="D918" s="125"/>
      <c r="E918" s="120"/>
      <c r="F918" s="125"/>
    </row>
    <row r="919" spans="1:6" ht="14.25">
      <c r="A919" s="85"/>
      <c r="B919" s="114"/>
      <c r="C919" s="125"/>
      <c r="D919" s="125"/>
      <c r="E919" s="120"/>
      <c r="F919" s="125"/>
    </row>
    <row r="920" spans="1:6" ht="14.25">
      <c r="A920" s="85"/>
      <c r="B920" s="114"/>
      <c r="C920" s="125"/>
      <c r="D920" s="125"/>
      <c r="E920" s="120"/>
      <c r="F920" s="125"/>
    </row>
    <row r="921" spans="1:6" ht="14.25">
      <c r="A921" s="85"/>
      <c r="B921" s="114"/>
      <c r="C921" s="125"/>
      <c r="D921" s="125"/>
      <c r="E921" s="120"/>
      <c r="F921" s="125"/>
    </row>
    <row r="922" spans="1:6" ht="14.25">
      <c r="A922" s="85"/>
      <c r="B922" s="114"/>
      <c r="C922" s="125"/>
      <c r="D922" s="125"/>
      <c r="E922" s="120"/>
      <c r="F922" s="125"/>
    </row>
    <row r="923" spans="1:6" ht="14.25">
      <c r="A923" s="85"/>
      <c r="B923" s="114"/>
      <c r="C923" s="125"/>
      <c r="D923" s="125"/>
      <c r="E923" s="120"/>
      <c r="F923" s="125"/>
    </row>
    <row r="924" spans="1:6" ht="14.25">
      <c r="A924" s="85"/>
      <c r="B924" s="114"/>
      <c r="C924" s="125"/>
      <c r="D924" s="125"/>
      <c r="E924" s="120"/>
      <c r="F924" s="125"/>
    </row>
    <row r="925" spans="1:6" ht="14.25">
      <c r="A925" s="85"/>
      <c r="B925" s="114"/>
      <c r="C925" s="125"/>
      <c r="D925" s="125"/>
      <c r="E925" s="120"/>
      <c r="F925" s="125"/>
    </row>
    <row r="926" spans="1:6" ht="14.25">
      <c r="A926" s="85"/>
      <c r="B926" s="114"/>
      <c r="C926" s="125"/>
      <c r="D926" s="125"/>
      <c r="E926" s="120"/>
      <c r="F926" s="125"/>
    </row>
    <row r="927" spans="1:6" ht="14.25">
      <c r="A927" s="85"/>
      <c r="B927" s="114"/>
      <c r="C927" s="125"/>
      <c r="D927" s="125"/>
      <c r="E927" s="120"/>
      <c r="F927" s="125"/>
    </row>
    <row r="928" spans="1:6" ht="14.25">
      <c r="A928" s="85"/>
      <c r="B928" s="114"/>
      <c r="C928" s="125"/>
      <c r="D928" s="125"/>
      <c r="E928" s="120"/>
      <c r="F928" s="125"/>
    </row>
    <row r="929" spans="1:6" ht="14.25">
      <c r="A929" s="85"/>
      <c r="B929" s="114"/>
      <c r="C929" s="125"/>
      <c r="D929" s="125"/>
      <c r="E929" s="120"/>
      <c r="F929" s="125"/>
    </row>
    <row r="930" spans="1:6" ht="14.25">
      <c r="A930" s="85"/>
      <c r="B930" s="114"/>
      <c r="C930" s="125"/>
      <c r="D930" s="125"/>
      <c r="E930" s="120"/>
      <c r="F930" s="125"/>
    </row>
    <row r="931" spans="1:6" ht="14.25">
      <c r="A931" s="85"/>
      <c r="B931" s="114"/>
      <c r="C931" s="125"/>
      <c r="D931" s="125"/>
      <c r="E931" s="120"/>
      <c r="F931" s="125"/>
    </row>
    <row r="932" spans="1:6" ht="14.25">
      <c r="A932" s="85"/>
      <c r="B932" s="114"/>
      <c r="C932" s="125"/>
      <c r="D932" s="125"/>
      <c r="E932" s="120"/>
      <c r="F932" s="125"/>
    </row>
    <row r="933" spans="1:6" ht="14.25">
      <c r="A933" s="85"/>
      <c r="B933" s="114"/>
      <c r="C933" s="125"/>
      <c r="D933" s="125"/>
      <c r="E933" s="120"/>
      <c r="F933" s="125"/>
    </row>
    <row r="934" spans="1:6" ht="14.25">
      <c r="A934" s="85"/>
      <c r="B934" s="114"/>
      <c r="C934" s="125"/>
      <c r="D934" s="125"/>
      <c r="E934" s="120"/>
      <c r="F934" s="125"/>
    </row>
    <row r="935" spans="1:6" ht="14.25">
      <c r="A935" s="85"/>
      <c r="B935" s="114"/>
      <c r="C935" s="125"/>
      <c r="D935" s="125"/>
      <c r="E935" s="120"/>
      <c r="F935" s="125"/>
    </row>
    <row r="936" spans="1:6" ht="14.25">
      <c r="A936" s="85"/>
      <c r="B936" s="114"/>
      <c r="C936" s="125"/>
      <c r="D936" s="125"/>
      <c r="E936" s="120"/>
      <c r="F936" s="125"/>
    </row>
    <row r="937" spans="1:6" ht="14.25">
      <c r="A937" s="85"/>
      <c r="B937" s="114"/>
      <c r="C937" s="125"/>
      <c r="D937" s="125"/>
      <c r="E937" s="120"/>
      <c r="F937" s="125"/>
    </row>
    <row r="938" spans="1:6" ht="14.25">
      <c r="A938" s="85"/>
      <c r="B938" s="114"/>
      <c r="C938" s="125"/>
      <c r="D938" s="125"/>
      <c r="E938" s="120"/>
      <c r="F938" s="125"/>
    </row>
    <row r="939" spans="1:6" ht="14.25">
      <c r="A939" s="85"/>
      <c r="B939" s="114"/>
      <c r="C939" s="125"/>
      <c r="D939" s="125"/>
      <c r="E939" s="120"/>
      <c r="F939" s="125"/>
    </row>
    <row r="940" spans="1:6" ht="14.25">
      <c r="A940" s="85"/>
      <c r="B940" s="114"/>
      <c r="C940" s="125"/>
      <c r="D940" s="125"/>
      <c r="E940" s="120"/>
      <c r="F940" s="125"/>
    </row>
    <row r="941" spans="1:6" ht="14.25">
      <c r="A941" s="85"/>
      <c r="B941" s="114"/>
      <c r="C941" s="125"/>
      <c r="D941" s="125"/>
      <c r="E941" s="120"/>
      <c r="F941" s="125"/>
    </row>
    <row r="942" spans="1:6" ht="14.25">
      <c r="A942" s="85"/>
      <c r="B942" s="114"/>
      <c r="C942" s="125"/>
      <c r="D942" s="125"/>
      <c r="E942" s="120"/>
      <c r="F942" s="125"/>
    </row>
    <row r="943" spans="1:6" ht="14.25">
      <c r="A943" s="85"/>
      <c r="B943" s="114"/>
      <c r="C943" s="125"/>
      <c r="D943" s="125"/>
      <c r="E943" s="120"/>
      <c r="F943" s="125"/>
    </row>
    <row r="944" spans="1:6" ht="14.25">
      <c r="A944" s="85"/>
      <c r="B944" s="114"/>
      <c r="C944" s="125"/>
      <c r="D944" s="125"/>
      <c r="E944" s="120"/>
      <c r="F944" s="125"/>
    </row>
    <row r="945" spans="1:6" ht="14.25">
      <c r="A945" s="85"/>
      <c r="B945" s="114"/>
      <c r="C945" s="125"/>
      <c r="D945" s="125"/>
      <c r="E945" s="120"/>
      <c r="F945" s="125"/>
    </row>
    <row r="946" spans="1:6" ht="14.25">
      <c r="A946" s="85"/>
      <c r="B946" s="114"/>
      <c r="C946" s="125"/>
      <c r="D946" s="125"/>
      <c r="E946" s="120"/>
      <c r="F946" s="125"/>
    </row>
    <row r="947" spans="1:6" ht="14.25">
      <c r="A947" s="85"/>
      <c r="B947" s="114"/>
      <c r="C947" s="125"/>
      <c r="D947" s="125"/>
      <c r="E947" s="120"/>
      <c r="F947" s="125"/>
    </row>
    <row r="948" spans="1:6" ht="14.25">
      <c r="A948" s="85"/>
      <c r="B948" s="114"/>
      <c r="C948" s="125"/>
      <c r="D948" s="125"/>
      <c r="E948" s="120"/>
      <c r="F948" s="125"/>
    </row>
    <row r="949" spans="1:6" ht="14.25">
      <c r="A949" s="85"/>
      <c r="B949" s="114"/>
      <c r="C949" s="125"/>
      <c r="D949" s="125"/>
      <c r="E949" s="120"/>
      <c r="F949" s="125"/>
    </row>
    <row r="950" spans="1:6" ht="14.25">
      <c r="A950" s="85"/>
      <c r="B950" s="114"/>
      <c r="C950" s="125"/>
      <c r="D950" s="125"/>
      <c r="E950" s="120"/>
      <c r="F950" s="125"/>
    </row>
    <row r="951" spans="1:6" ht="14.25">
      <c r="A951" s="85"/>
      <c r="B951" s="114"/>
      <c r="C951" s="125"/>
      <c r="D951" s="125"/>
      <c r="E951" s="120"/>
      <c r="F951" s="125"/>
    </row>
    <row r="952" spans="1:6" ht="14.25">
      <c r="A952" s="85"/>
      <c r="B952" s="114"/>
      <c r="C952" s="125"/>
      <c r="D952" s="125"/>
      <c r="E952" s="120"/>
      <c r="F952" s="125"/>
    </row>
    <row r="953" spans="1:6" ht="14.25">
      <c r="A953" s="85"/>
      <c r="B953" s="114"/>
      <c r="C953" s="125"/>
      <c r="D953" s="125"/>
      <c r="E953" s="120"/>
      <c r="F953" s="125"/>
    </row>
    <row r="954" spans="1:6" ht="14.25">
      <c r="A954" s="85"/>
      <c r="B954" s="114"/>
      <c r="C954" s="125"/>
      <c r="D954" s="125"/>
      <c r="E954" s="120"/>
      <c r="F954" s="125"/>
    </row>
    <row r="955" spans="1:6" ht="14.25">
      <c r="A955" s="85"/>
      <c r="B955" s="114"/>
      <c r="C955" s="125"/>
      <c r="D955" s="125"/>
      <c r="E955" s="120"/>
      <c r="F955" s="125"/>
    </row>
    <row r="956" spans="1:6" ht="14.25">
      <c r="A956" s="85"/>
      <c r="B956" s="114"/>
      <c r="C956" s="125"/>
      <c r="D956" s="125"/>
      <c r="E956" s="120"/>
      <c r="F956" s="125"/>
    </row>
    <row r="957" spans="1:6" ht="14.25">
      <c r="A957" s="85"/>
      <c r="B957" s="114"/>
      <c r="C957" s="125"/>
      <c r="D957" s="125"/>
      <c r="E957" s="120"/>
      <c r="F957" s="125"/>
    </row>
    <row r="958" spans="1:6" ht="14.25">
      <c r="A958" s="85"/>
      <c r="B958" s="114"/>
      <c r="C958" s="125"/>
      <c r="D958" s="125"/>
      <c r="E958" s="120"/>
      <c r="F958" s="125"/>
    </row>
    <row r="959" spans="1:6" ht="14.25">
      <c r="A959" s="85"/>
      <c r="B959" s="114"/>
      <c r="C959" s="125"/>
      <c r="D959" s="125"/>
      <c r="E959" s="120"/>
      <c r="F959" s="125"/>
    </row>
    <row r="960" spans="1:6" ht="14.25">
      <c r="A960" s="85"/>
      <c r="B960" s="114"/>
      <c r="C960" s="125"/>
      <c r="D960" s="125"/>
      <c r="E960" s="120"/>
      <c r="F960" s="125"/>
    </row>
    <row r="961" spans="1:6" ht="14.25">
      <c r="A961" s="85"/>
      <c r="B961" s="114"/>
      <c r="C961" s="125"/>
      <c r="D961" s="125"/>
      <c r="E961" s="120"/>
      <c r="F961" s="125"/>
    </row>
    <row r="962" spans="1:6" ht="14.25">
      <c r="A962" s="85"/>
      <c r="B962" s="114"/>
      <c r="C962" s="125"/>
      <c r="D962" s="125"/>
      <c r="E962" s="120"/>
      <c r="F962" s="125"/>
    </row>
    <row r="963" spans="1:6" ht="14.25">
      <c r="A963" s="85"/>
      <c r="B963" s="114"/>
      <c r="C963" s="125"/>
      <c r="D963" s="125"/>
      <c r="E963" s="120"/>
      <c r="F963" s="125"/>
    </row>
    <row r="964" spans="1:6" ht="14.25">
      <c r="A964" s="85"/>
      <c r="B964" s="114"/>
      <c r="C964" s="125"/>
      <c r="D964" s="125"/>
      <c r="E964" s="120"/>
      <c r="F964" s="125"/>
    </row>
    <row r="965" spans="1:6" ht="14.25">
      <c r="A965" s="85"/>
      <c r="B965" s="114"/>
      <c r="C965" s="125"/>
      <c r="D965" s="125"/>
      <c r="E965" s="120"/>
      <c r="F965" s="125"/>
    </row>
    <row r="966" spans="1:6" ht="14.25">
      <c r="A966" s="85"/>
      <c r="B966" s="114"/>
      <c r="C966" s="125"/>
      <c r="D966" s="125"/>
      <c r="E966" s="120"/>
      <c r="F966" s="125"/>
    </row>
    <row r="967" spans="1:6" ht="14.25">
      <c r="A967" s="85"/>
      <c r="B967" s="114"/>
      <c r="C967" s="125"/>
      <c r="D967" s="125"/>
      <c r="E967" s="120"/>
      <c r="F967" s="125"/>
    </row>
    <row r="968" spans="1:6" ht="14.25">
      <c r="A968" s="85"/>
      <c r="B968" s="114"/>
      <c r="C968" s="125"/>
      <c r="D968" s="125"/>
      <c r="E968" s="120"/>
      <c r="F968" s="125"/>
    </row>
    <row r="969" spans="1:6" ht="14.25">
      <c r="A969" s="85"/>
      <c r="B969" s="114"/>
      <c r="C969" s="125"/>
      <c r="D969" s="125"/>
      <c r="E969" s="120"/>
      <c r="F969" s="125"/>
    </row>
    <row r="970" spans="1:6" ht="14.25">
      <c r="A970" s="85"/>
      <c r="B970" s="114"/>
      <c r="C970" s="125"/>
      <c r="D970" s="125"/>
      <c r="E970" s="120"/>
      <c r="F970" s="125"/>
    </row>
    <row r="971" spans="1:6" ht="14.25">
      <c r="A971" s="85"/>
      <c r="B971" s="114"/>
      <c r="C971" s="125"/>
      <c r="D971" s="125"/>
      <c r="E971" s="120"/>
      <c r="F971" s="125"/>
    </row>
    <row r="972" spans="1:6" ht="14.25">
      <c r="A972" s="85"/>
      <c r="B972" s="114"/>
      <c r="C972" s="125"/>
      <c r="D972" s="125"/>
      <c r="E972" s="120"/>
      <c r="F972" s="125"/>
    </row>
    <row r="973" spans="1:6" ht="14.25">
      <c r="A973" s="85"/>
      <c r="B973" s="114"/>
      <c r="C973" s="125"/>
      <c r="D973" s="125"/>
      <c r="E973" s="120"/>
      <c r="F973" s="125"/>
    </row>
    <row r="974" spans="1:6" ht="14.25">
      <c r="A974" s="85"/>
      <c r="B974" s="114"/>
      <c r="C974" s="125"/>
      <c r="D974" s="125"/>
      <c r="E974" s="120"/>
      <c r="F974" s="125"/>
    </row>
    <row r="975" spans="1:6" ht="14.25">
      <c r="A975" s="85"/>
      <c r="B975" s="114"/>
      <c r="C975" s="125"/>
      <c r="D975" s="125"/>
      <c r="E975" s="120"/>
      <c r="F975" s="125"/>
    </row>
    <row r="976" spans="1:6" ht="14.25">
      <c r="A976" s="85"/>
      <c r="B976" s="114"/>
      <c r="C976" s="125"/>
      <c r="D976" s="125"/>
      <c r="E976" s="120"/>
      <c r="F976" s="125"/>
    </row>
    <row r="977" spans="1:6" ht="14.25">
      <c r="A977" s="85"/>
      <c r="B977" s="114"/>
      <c r="C977" s="125"/>
      <c r="D977" s="125"/>
      <c r="E977" s="120"/>
      <c r="F977" s="125"/>
    </row>
    <row r="978" spans="1:6" ht="14.25">
      <c r="A978" s="85"/>
      <c r="B978" s="114"/>
      <c r="C978" s="125"/>
      <c r="D978" s="125"/>
      <c r="E978" s="120"/>
      <c r="F978" s="125"/>
    </row>
    <row r="979" spans="1:6" ht="14.25">
      <c r="A979" s="85"/>
      <c r="B979" s="114"/>
      <c r="C979" s="125"/>
      <c r="D979" s="125"/>
      <c r="E979" s="120"/>
      <c r="F979" s="125"/>
    </row>
    <row r="980" spans="1:6" ht="14.25">
      <c r="A980" s="85"/>
      <c r="B980" s="114"/>
      <c r="C980" s="125"/>
      <c r="D980" s="125"/>
      <c r="E980" s="120"/>
      <c r="F980" s="125"/>
    </row>
    <row r="981" spans="1:6" ht="14.25">
      <c r="A981" s="85"/>
      <c r="B981" s="114"/>
      <c r="C981" s="125"/>
      <c r="D981" s="125"/>
      <c r="E981" s="120"/>
      <c r="F981" s="125"/>
    </row>
    <row r="982" spans="1:6" ht="14.25">
      <c r="A982" s="85"/>
      <c r="B982" s="114"/>
      <c r="C982" s="125"/>
      <c r="D982" s="125"/>
      <c r="E982" s="120"/>
      <c r="F982" s="125"/>
    </row>
    <row r="983" spans="1:6" ht="14.25">
      <c r="A983" s="85"/>
      <c r="B983" s="114"/>
      <c r="C983" s="125"/>
      <c r="D983" s="125"/>
      <c r="E983" s="120"/>
      <c r="F983" s="125"/>
    </row>
    <row r="984" spans="1:6" ht="14.25">
      <c r="A984" s="85"/>
      <c r="B984" s="114"/>
      <c r="C984" s="125"/>
      <c r="D984" s="125"/>
      <c r="E984" s="120"/>
      <c r="F984" s="125"/>
    </row>
    <row r="985" spans="1:6" ht="14.25">
      <c r="A985" s="85"/>
      <c r="B985" s="114"/>
      <c r="C985" s="125"/>
      <c r="D985" s="125"/>
      <c r="E985" s="120"/>
      <c r="F985" s="125"/>
    </row>
    <row r="986" spans="1:6" ht="14.25">
      <c r="A986" s="85"/>
      <c r="B986" s="114"/>
      <c r="C986" s="125"/>
      <c r="D986" s="125"/>
      <c r="E986" s="120"/>
      <c r="F986" s="125"/>
    </row>
    <row r="987" spans="1:6" ht="14.25">
      <c r="A987" s="85"/>
      <c r="B987" s="114"/>
      <c r="C987" s="125"/>
      <c r="D987" s="125"/>
      <c r="E987" s="120"/>
      <c r="F987" s="125"/>
    </row>
    <row r="988" spans="1:6" ht="14.25">
      <c r="A988" s="85"/>
      <c r="B988" s="114"/>
      <c r="C988" s="125"/>
      <c r="D988" s="125"/>
      <c r="E988" s="120"/>
      <c r="F988" s="125"/>
    </row>
    <row r="989" spans="1:6" ht="14.25">
      <c r="A989" s="85"/>
      <c r="B989" s="114"/>
      <c r="C989" s="125"/>
      <c r="D989" s="125"/>
      <c r="E989" s="120"/>
      <c r="F989" s="125"/>
    </row>
    <row r="990" spans="1:6" ht="14.25">
      <c r="A990" s="85"/>
      <c r="B990" s="114"/>
      <c r="C990" s="125"/>
      <c r="D990" s="125"/>
      <c r="E990" s="120"/>
      <c r="F990" s="125"/>
    </row>
    <row r="991" spans="1:6" ht="14.25">
      <c r="A991" s="85"/>
      <c r="B991" s="114"/>
      <c r="C991" s="125"/>
      <c r="D991" s="125"/>
      <c r="E991" s="120"/>
      <c r="F991" s="125"/>
    </row>
    <row r="992" spans="1:6" ht="14.25">
      <c r="A992" s="85"/>
      <c r="B992" s="114"/>
      <c r="C992" s="125"/>
      <c r="D992" s="125"/>
      <c r="E992" s="120"/>
      <c r="F992" s="125"/>
    </row>
    <row r="993" spans="1:6" ht="14.25">
      <c r="A993" s="85"/>
      <c r="B993" s="114"/>
      <c r="C993" s="125"/>
      <c r="D993" s="125"/>
      <c r="E993" s="120"/>
      <c r="F993" s="125"/>
    </row>
    <row r="994" spans="1:6" ht="14.25">
      <c r="A994" s="85"/>
      <c r="B994" s="114"/>
      <c r="C994" s="125"/>
      <c r="D994" s="125"/>
      <c r="E994" s="120"/>
      <c r="F994" s="125"/>
    </row>
    <row r="995" spans="1:6" ht="14.25">
      <c r="A995" s="85"/>
      <c r="B995" s="114"/>
      <c r="C995" s="125"/>
      <c r="D995" s="125"/>
      <c r="E995" s="120"/>
      <c r="F995" s="125"/>
    </row>
    <row r="996" spans="1:6" ht="14.25">
      <c r="A996" s="85"/>
      <c r="B996" s="114"/>
      <c r="C996" s="125"/>
      <c r="D996" s="125"/>
      <c r="E996" s="120"/>
      <c r="F996" s="125"/>
    </row>
    <row r="997" spans="1:6" ht="14.25">
      <c r="A997" s="85"/>
      <c r="B997" s="114"/>
      <c r="C997" s="125"/>
      <c r="D997" s="125"/>
      <c r="E997" s="120"/>
      <c r="F997" s="125"/>
    </row>
    <row r="998" spans="1:6" ht="14.25">
      <c r="A998" s="85"/>
      <c r="B998" s="114"/>
      <c r="C998" s="125"/>
      <c r="D998" s="125"/>
      <c r="E998" s="120"/>
      <c r="F998" s="125"/>
    </row>
    <row r="999" spans="1:6" ht="14.25">
      <c r="A999" s="85"/>
      <c r="B999" s="114"/>
      <c r="C999" s="125"/>
      <c r="D999" s="125"/>
      <c r="E999" s="120"/>
      <c r="F999" s="125"/>
    </row>
    <row r="1000" spans="1:6" ht="14.25">
      <c r="A1000" s="85"/>
      <c r="B1000" s="114"/>
      <c r="C1000" s="125"/>
      <c r="D1000" s="125"/>
      <c r="E1000" s="120"/>
      <c r="F1000" s="125"/>
    </row>
    <row r="1001" spans="1:6" ht="14.25">
      <c r="A1001" s="85"/>
      <c r="B1001" s="114"/>
      <c r="C1001" s="125"/>
      <c r="D1001" s="125"/>
      <c r="E1001" s="120"/>
      <c r="F1001" s="125"/>
    </row>
    <row r="1002" spans="1:6" ht="14.25">
      <c r="A1002" s="85"/>
      <c r="B1002" s="114"/>
      <c r="C1002" s="125"/>
      <c r="D1002" s="125"/>
      <c r="E1002" s="120"/>
      <c r="F1002" s="125"/>
    </row>
    <row r="1003" spans="1:6" ht="14.25">
      <c r="A1003" s="85"/>
      <c r="B1003" s="114"/>
      <c r="C1003" s="125"/>
      <c r="D1003" s="125"/>
      <c r="E1003" s="120"/>
      <c r="F1003" s="125"/>
    </row>
    <row r="1004" spans="1:6" ht="14.25">
      <c r="A1004" s="85"/>
      <c r="B1004" s="114"/>
      <c r="C1004" s="125"/>
      <c r="D1004" s="125"/>
      <c r="E1004" s="120"/>
      <c r="F1004" s="125"/>
    </row>
    <row r="1005" spans="1:6" ht="14.25">
      <c r="A1005" s="85"/>
      <c r="B1005" s="114"/>
      <c r="C1005" s="125"/>
      <c r="D1005" s="125"/>
      <c r="E1005" s="120"/>
      <c r="F1005" s="125"/>
    </row>
    <row r="1006" spans="1:6" ht="14.25">
      <c r="A1006" s="85"/>
      <c r="B1006" s="114"/>
      <c r="C1006" s="125"/>
      <c r="D1006" s="125"/>
      <c r="E1006" s="120"/>
      <c r="F1006" s="125"/>
    </row>
    <row r="1007" spans="1:6" ht="14.25">
      <c r="A1007" s="85"/>
      <c r="B1007" s="114"/>
      <c r="C1007" s="125"/>
      <c r="D1007" s="125"/>
      <c r="E1007" s="120"/>
      <c r="F1007" s="125"/>
    </row>
    <row r="1008" spans="1:6" ht="14.25">
      <c r="A1008" s="85"/>
      <c r="B1008" s="114"/>
      <c r="C1008" s="125"/>
      <c r="D1008" s="125"/>
      <c r="E1008" s="120"/>
      <c r="F1008" s="125"/>
    </row>
    <row r="1009" spans="1:6" ht="14.25">
      <c r="A1009" s="85"/>
      <c r="B1009" s="114"/>
      <c r="C1009" s="125"/>
      <c r="D1009" s="125"/>
      <c r="E1009" s="120"/>
      <c r="F1009" s="125"/>
    </row>
    <row r="1010" spans="1:6" ht="14.25">
      <c r="A1010" s="85"/>
      <c r="B1010" s="114"/>
      <c r="C1010" s="125"/>
      <c r="D1010" s="125"/>
      <c r="E1010" s="120"/>
      <c r="F1010" s="125"/>
    </row>
    <row r="1011" spans="1:6" ht="14.25">
      <c r="A1011" s="85"/>
      <c r="B1011" s="114"/>
      <c r="C1011" s="125"/>
      <c r="D1011" s="125"/>
      <c r="E1011" s="120"/>
      <c r="F1011" s="125"/>
    </row>
    <row r="1012" spans="1:6" ht="14.25">
      <c r="A1012" s="85"/>
      <c r="B1012" s="114"/>
      <c r="C1012" s="125"/>
      <c r="D1012" s="125"/>
      <c r="E1012" s="120"/>
      <c r="F1012" s="125"/>
    </row>
    <row r="1013" spans="1:6" ht="14.25">
      <c r="A1013" s="85"/>
      <c r="B1013" s="114"/>
      <c r="C1013" s="125"/>
      <c r="D1013" s="125"/>
      <c r="E1013" s="120"/>
      <c r="F1013" s="125"/>
    </row>
    <row r="1014" spans="1:6" ht="14.25">
      <c r="A1014" s="85"/>
      <c r="B1014" s="114"/>
      <c r="C1014" s="125"/>
      <c r="D1014" s="125"/>
      <c r="E1014" s="120"/>
      <c r="F1014" s="125"/>
    </row>
    <row r="1015" spans="1:6" ht="14.25">
      <c r="A1015" s="85"/>
      <c r="B1015" s="114"/>
      <c r="C1015" s="125"/>
      <c r="D1015" s="125"/>
      <c r="E1015" s="120"/>
      <c r="F1015" s="125"/>
    </row>
    <row r="1016" spans="1:6" ht="14.25">
      <c r="A1016" s="85"/>
      <c r="B1016" s="114"/>
      <c r="C1016" s="125"/>
      <c r="D1016" s="125"/>
      <c r="E1016" s="120"/>
      <c r="F1016" s="125"/>
    </row>
    <row r="1017" spans="1:6" ht="14.25">
      <c r="A1017" s="85"/>
      <c r="B1017" s="114"/>
      <c r="C1017" s="125"/>
      <c r="D1017" s="125"/>
      <c r="E1017" s="120"/>
      <c r="F1017" s="125"/>
    </row>
    <row r="1018" spans="1:6" ht="14.25">
      <c r="A1018" s="85"/>
      <c r="B1018" s="114"/>
      <c r="C1018" s="125"/>
      <c r="D1018" s="125"/>
      <c r="E1018" s="120"/>
      <c r="F1018" s="125"/>
    </row>
    <row r="1019" spans="1:6" ht="14.25">
      <c r="A1019" s="85"/>
      <c r="B1019" s="114"/>
      <c r="C1019" s="125"/>
      <c r="D1019" s="125"/>
      <c r="E1019" s="120"/>
      <c r="F1019" s="125"/>
    </row>
    <row r="1020" spans="1:6" ht="14.25">
      <c r="A1020" s="85"/>
      <c r="B1020" s="114"/>
      <c r="C1020" s="125"/>
      <c r="D1020" s="125"/>
      <c r="E1020" s="120"/>
      <c r="F1020" s="125"/>
    </row>
    <row r="1021" spans="1:6" ht="14.25">
      <c r="A1021" s="85"/>
      <c r="B1021" s="114"/>
      <c r="C1021" s="125"/>
      <c r="D1021" s="125"/>
      <c r="E1021" s="120"/>
      <c r="F1021" s="125"/>
    </row>
    <row r="1022" spans="1:6" ht="14.25">
      <c r="A1022" s="85"/>
      <c r="B1022" s="114"/>
      <c r="C1022" s="125"/>
      <c r="D1022" s="125"/>
      <c r="E1022" s="120"/>
      <c r="F1022" s="125"/>
    </row>
    <row r="1023" spans="1:6" ht="14.25">
      <c r="A1023" s="85"/>
      <c r="B1023" s="114"/>
      <c r="C1023" s="125"/>
      <c r="D1023" s="125"/>
      <c r="E1023" s="120"/>
      <c r="F1023" s="125"/>
    </row>
    <row r="1024" spans="1:6" ht="14.25">
      <c r="A1024" s="85"/>
      <c r="B1024" s="114"/>
      <c r="C1024" s="125"/>
      <c r="D1024" s="125"/>
      <c r="E1024" s="120"/>
      <c r="F1024" s="125"/>
    </row>
    <row r="1025" spans="1:6" ht="14.25">
      <c r="A1025" s="85"/>
      <c r="B1025" s="114"/>
      <c r="C1025" s="125"/>
      <c r="D1025" s="125"/>
      <c r="E1025" s="120"/>
      <c r="F1025" s="125"/>
    </row>
    <row r="1026" spans="1:6" ht="14.25">
      <c r="A1026" s="85"/>
      <c r="B1026" s="114"/>
      <c r="C1026" s="125"/>
      <c r="D1026" s="125"/>
      <c r="E1026" s="120"/>
      <c r="F1026" s="125"/>
    </row>
    <row r="1027" spans="1:6" ht="14.25">
      <c r="A1027" s="85"/>
      <c r="B1027" s="114"/>
      <c r="C1027" s="125"/>
      <c r="D1027" s="125"/>
      <c r="E1027" s="120"/>
      <c r="F1027" s="125"/>
    </row>
    <row r="1028" spans="1:6" ht="14.25">
      <c r="A1028" s="85"/>
      <c r="B1028" s="114"/>
      <c r="C1028" s="125"/>
      <c r="D1028" s="125"/>
      <c r="E1028" s="120"/>
      <c r="F1028" s="125"/>
    </row>
    <row r="1029" spans="1:6" ht="14.25">
      <c r="A1029" s="85"/>
      <c r="B1029" s="114"/>
      <c r="C1029" s="125"/>
      <c r="D1029" s="125"/>
      <c r="E1029" s="120"/>
      <c r="F1029" s="125"/>
    </row>
    <row r="1030" spans="1:6" ht="14.25">
      <c r="A1030" s="85"/>
      <c r="B1030" s="114"/>
      <c r="C1030" s="125"/>
      <c r="D1030" s="125"/>
      <c r="E1030" s="120"/>
      <c r="F1030" s="125"/>
    </row>
    <row r="1031" spans="1:6" ht="14.25">
      <c r="A1031" s="85"/>
      <c r="B1031" s="114"/>
      <c r="C1031" s="125"/>
      <c r="D1031" s="125"/>
      <c r="E1031" s="120"/>
      <c r="F1031" s="125"/>
    </row>
    <row r="1032" spans="1:6" ht="14.25">
      <c r="A1032" s="85"/>
      <c r="B1032" s="114"/>
      <c r="C1032" s="125"/>
      <c r="D1032" s="125"/>
      <c r="E1032" s="120"/>
      <c r="F1032" s="125"/>
    </row>
    <row r="1033" spans="1:6" ht="14.25">
      <c r="A1033" s="85"/>
      <c r="B1033" s="114"/>
      <c r="C1033" s="125"/>
      <c r="D1033" s="125"/>
      <c r="E1033" s="120"/>
      <c r="F1033" s="125"/>
    </row>
    <row r="1034" spans="1:6" ht="14.25">
      <c r="A1034" s="85"/>
      <c r="B1034" s="114"/>
      <c r="C1034" s="125"/>
      <c r="D1034" s="125"/>
      <c r="E1034" s="120"/>
      <c r="F1034" s="125"/>
    </row>
    <row r="1035" spans="1:6" ht="14.25">
      <c r="A1035" s="85"/>
      <c r="B1035" s="114"/>
      <c r="C1035" s="125"/>
      <c r="D1035" s="125"/>
      <c r="E1035" s="120"/>
      <c r="F1035" s="125"/>
    </row>
    <row r="1036" spans="1:6" ht="14.25">
      <c r="A1036" s="85"/>
      <c r="B1036" s="114"/>
      <c r="C1036" s="125"/>
      <c r="D1036" s="125"/>
      <c r="E1036" s="120"/>
      <c r="F1036" s="125"/>
    </row>
    <row r="1037" spans="1:6" ht="14.25">
      <c r="A1037" s="85"/>
      <c r="B1037" s="114"/>
      <c r="C1037" s="125"/>
      <c r="D1037" s="125"/>
      <c r="E1037" s="120"/>
      <c r="F1037" s="125"/>
    </row>
    <row r="1038" spans="1:6" ht="14.25">
      <c r="A1038" s="85"/>
      <c r="B1038" s="114"/>
      <c r="C1038" s="125"/>
      <c r="D1038" s="125"/>
      <c r="E1038" s="120"/>
      <c r="F1038" s="125"/>
    </row>
    <row r="1039" spans="1:6" ht="14.25">
      <c r="A1039" s="85"/>
      <c r="B1039" s="114"/>
      <c r="C1039" s="125"/>
      <c r="D1039" s="125"/>
      <c r="E1039" s="120"/>
      <c r="F1039" s="125"/>
    </row>
    <row r="1040" spans="1:6" ht="14.25">
      <c r="A1040" s="85"/>
      <c r="B1040" s="114"/>
      <c r="C1040" s="125"/>
      <c r="D1040" s="125"/>
      <c r="E1040" s="120"/>
      <c r="F1040" s="125"/>
    </row>
    <row r="1041" spans="1:6" ht="14.25">
      <c r="A1041" s="85"/>
      <c r="B1041" s="114"/>
      <c r="C1041" s="125"/>
      <c r="D1041" s="125"/>
      <c r="E1041" s="120"/>
      <c r="F1041" s="125"/>
    </row>
    <row r="1042" spans="1:6" ht="14.25">
      <c r="A1042" s="85"/>
      <c r="B1042" s="114"/>
      <c r="C1042" s="125"/>
      <c r="D1042" s="125"/>
      <c r="E1042" s="120"/>
      <c r="F1042" s="125"/>
    </row>
    <row r="1043" spans="1:6" ht="14.25">
      <c r="A1043" s="85"/>
      <c r="B1043" s="114"/>
      <c r="C1043" s="125"/>
      <c r="D1043" s="125"/>
      <c r="E1043" s="120"/>
      <c r="F1043" s="125"/>
    </row>
    <row r="1044" spans="1:6" ht="14.25">
      <c r="A1044" s="85"/>
      <c r="B1044" s="114"/>
      <c r="C1044" s="125"/>
      <c r="D1044" s="125"/>
      <c r="E1044" s="120"/>
      <c r="F1044" s="125"/>
    </row>
    <row r="1045" spans="1:6" ht="14.25">
      <c r="A1045" s="85"/>
      <c r="B1045" s="114"/>
      <c r="C1045" s="125"/>
      <c r="D1045" s="125"/>
      <c r="E1045" s="120"/>
      <c r="F1045" s="125"/>
    </row>
    <row r="1046" spans="1:6" ht="14.25">
      <c r="A1046" s="85"/>
      <c r="B1046" s="114"/>
      <c r="C1046" s="125"/>
      <c r="D1046" s="125"/>
      <c r="E1046" s="120"/>
      <c r="F1046" s="125"/>
    </row>
    <row r="1047" spans="1:6" ht="14.25">
      <c r="A1047" s="85"/>
      <c r="B1047" s="114"/>
      <c r="C1047" s="125"/>
      <c r="D1047" s="125"/>
      <c r="E1047" s="120"/>
      <c r="F1047" s="125"/>
    </row>
    <row r="1048" spans="1:6" ht="14.25">
      <c r="A1048" s="85"/>
      <c r="B1048" s="114"/>
      <c r="C1048" s="125"/>
      <c r="D1048" s="125"/>
      <c r="E1048" s="120"/>
      <c r="F1048" s="125"/>
    </row>
    <row r="1049" spans="1:6" ht="14.25">
      <c r="A1049" s="85"/>
      <c r="B1049" s="114"/>
      <c r="C1049" s="125"/>
      <c r="D1049" s="125"/>
      <c r="E1049" s="120"/>
      <c r="F1049" s="125"/>
    </row>
    <row r="1050" spans="1:6" ht="14.25">
      <c r="A1050" s="85"/>
      <c r="B1050" s="114"/>
      <c r="C1050" s="125"/>
      <c r="D1050" s="125"/>
      <c r="E1050" s="120"/>
      <c r="F1050" s="125"/>
    </row>
    <row r="1051" spans="1:6" ht="14.25">
      <c r="A1051" s="85"/>
      <c r="B1051" s="114"/>
      <c r="C1051" s="125"/>
      <c r="D1051" s="125"/>
      <c r="E1051" s="120"/>
      <c r="F1051" s="125"/>
    </row>
    <row r="1052" spans="1:6" ht="14.25">
      <c r="A1052" s="85"/>
      <c r="B1052" s="114"/>
      <c r="C1052" s="125"/>
      <c r="D1052" s="125"/>
      <c r="E1052" s="120"/>
      <c r="F1052" s="125"/>
    </row>
    <row r="1053" spans="1:6" ht="14.25">
      <c r="A1053" s="85"/>
      <c r="B1053" s="114"/>
      <c r="C1053" s="125"/>
      <c r="D1053" s="125"/>
      <c r="E1053" s="120"/>
      <c r="F1053" s="125"/>
    </row>
    <row r="1054" spans="1:6" ht="14.25">
      <c r="A1054" s="85"/>
      <c r="B1054" s="114"/>
      <c r="C1054" s="125"/>
      <c r="D1054" s="125"/>
      <c r="E1054" s="120"/>
      <c r="F1054" s="125"/>
    </row>
    <row r="1055" spans="1:6" ht="14.25">
      <c r="A1055" s="85"/>
      <c r="B1055" s="114"/>
      <c r="C1055" s="125"/>
      <c r="D1055" s="125"/>
      <c r="E1055" s="120"/>
      <c r="F1055" s="125"/>
    </row>
    <row r="1056" spans="1:6" ht="14.25">
      <c r="A1056" s="85"/>
      <c r="B1056" s="114"/>
      <c r="C1056" s="125"/>
      <c r="D1056" s="125"/>
      <c r="E1056" s="120"/>
      <c r="F1056" s="125"/>
    </row>
    <row r="1057" spans="1:6" ht="14.25">
      <c r="A1057" s="85"/>
      <c r="B1057" s="114"/>
      <c r="C1057" s="125"/>
      <c r="D1057" s="125"/>
      <c r="E1057" s="120"/>
      <c r="F1057" s="125"/>
    </row>
    <row r="1058" spans="1:6" ht="14.25">
      <c r="A1058" s="85"/>
      <c r="B1058" s="114"/>
      <c r="C1058" s="125"/>
      <c r="D1058" s="125"/>
      <c r="E1058" s="120"/>
      <c r="F1058" s="125"/>
    </row>
    <row r="1059" spans="1:6" ht="14.25">
      <c r="A1059" s="85"/>
      <c r="B1059" s="114"/>
      <c r="C1059" s="125"/>
      <c r="D1059" s="125"/>
      <c r="E1059" s="120"/>
      <c r="F1059" s="125"/>
    </row>
    <row r="1060" spans="1:6" ht="14.25">
      <c r="A1060" s="85"/>
      <c r="B1060" s="114"/>
      <c r="C1060" s="125"/>
      <c r="D1060" s="125"/>
      <c r="E1060" s="120"/>
      <c r="F1060" s="125"/>
    </row>
    <row r="1061" spans="1:6" ht="14.25">
      <c r="A1061" s="85"/>
      <c r="B1061" s="114"/>
      <c r="C1061" s="125"/>
      <c r="D1061" s="125"/>
      <c r="E1061" s="120"/>
      <c r="F1061" s="125"/>
    </row>
    <row r="1062" spans="1:6" ht="14.25">
      <c r="A1062" s="85"/>
      <c r="B1062" s="114"/>
      <c r="C1062" s="125"/>
      <c r="D1062" s="125"/>
      <c r="E1062" s="120"/>
      <c r="F1062" s="125"/>
    </row>
    <row r="1063" spans="1:6" ht="14.25">
      <c r="A1063" s="85"/>
      <c r="B1063" s="114"/>
      <c r="C1063" s="125"/>
      <c r="D1063" s="125"/>
      <c r="E1063" s="120"/>
      <c r="F1063" s="125"/>
    </row>
    <row r="1064" spans="1:6" ht="14.25">
      <c r="A1064" s="85"/>
      <c r="B1064" s="114"/>
      <c r="C1064" s="125"/>
      <c r="D1064" s="125"/>
      <c r="E1064" s="120"/>
      <c r="F1064" s="125"/>
    </row>
    <row r="1065" spans="1:6" ht="14.25">
      <c r="A1065" s="85"/>
      <c r="B1065" s="114"/>
      <c r="C1065" s="125"/>
      <c r="D1065" s="125"/>
      <c r="E1065" s="120"/>
      <c r="F1065" s="125"/>
    </row>
    <row r="1066" spans="1:6" ht="14.25">
      <c r="A1066" s="85"/>
      <c r="B1066" s="114"/>
      <c r="C1066" s="125"/>
      <c r="D1066" s="125"/>
      <c r="E1066" s="120"/>
      <c r="F1066" s="125"/>
    </row>
    <row r="1067" spans="1:6" ht="14.25">
      <c r="A1067" s="85"/>
      <c r="B1067" s="114"/>
      <c r="C1067" s="125"/>
      <c r="D1067" s="125"/>
      <c r="E1067" s="120"/>
      <c r="F1067" s="125"/>
    </row>
    <row r="1068" spans="1:6" ht="14.25">
      <c r="A1068" s="85"/>
      <c r="B1068" s="114"/>
      <c r="C1068" s="125"/>
      <c r="D1068" s="125"/>
      <c r="E1068" s="120"/>
      <c r="F1068" s="125"/>
    </row>
    <row r="1069" spans="1:6" ht="14.25">
      <c r="A1069" s="85"/>
      <c r="B1069" s="114"/>
      <c r="C1069" s="125"/>
      <c r="D1069" s="125"/>
      <c r="E1069" s="120"/>
      <c r="F1069" s="125"/>
    </row>
    <row r="1070" spans="1:6" ht="14.25">
      <c r="A1070" s="85"/>
      <c r="B1070" s="114"/>
      <c r="C1070" s="125"/>
      <c r="D1070" s="125"/>
      <c r="E1070" s="120"/>
      <c r="F1070" s="125"/>
    </row>
    <row r="1071" spans="1:6" ht="14.25">
      <c r="A1071" s="85"/>
      <c r="B1071" s="114"/>
      <c r="C1071" s="125"/>
      <c r="D1071" s="125"/>
      <c r="E1071" s="120"/>
      <c r="F1071" s="125"/>
    </row>
    <row r="1072" spans="1:6" ht="14.25">
      <c r="A1072" s="85"/>
      <c r="B1072" s="114"/>
      <c r="C1072" s="125"/>
      <c r="D1072" s="125"/>
      <c r="E1072" s="120"/>
      <c r="F1072" s="125"/>
    </row>
    <row r="1073" spans="1:6" ht="14.25">
      <c r="A1073" s="85"/>
      <c r="B1073" s="114"/>
      <c r="C1073" s="125"/>
      <c r="D1073" s="125"/>
      <c r="E1073" s="120"/>
      <c r="F1073" s="125"/>
    </row>
    <row r="1074" spans="1:6" ht="14.25">
      <c r="A1074" s="85"/>
      <c r="B1074" s="114"/>
      <c r="C1074" s="125"/>
      <c r="D1074" s="125"/>
      <c r="E1074" s="120"/>
      <c r="F1074" s="125"/>
    </row>
    <row r="1075" spans="1:6" ht="14.25">
      <c r="A1075" s="85"/>
      <c r="B1075" s="114"/>
      <c r="C1075" s="125"/>
      <c r="D1075" s="125"/>
      <c r="E1075" s="120"/>
      <c r="F1075" s="125"/>
    </row>
    <row r="1076" spans="1:6" ht="14.25">
      <c r="A1076" s="85"/>
      <c r="B1076" s="114"/>
      <c r="C1076" s="125"/>
      <c r="D1076" s="125"/>
      <c r="E1076" s="120"/>
      <c r="F1076" s="125"/>
    </row>
    <row r="1077" spans="1:6" ht="14.25">
      <c r="A1077" s="85"/>
      <c r="B1077" s="114"/>
      <c r="C1077" s="125"/>
      <c r="D1077" s="125"/>
      <c r="E1077" s="120"/>
      <c r="F1077" s="125"/>
    </row>
    <row r="1078" spans="1:6" ht="14.25">
      <c r="A1078" s="85"/>
      <c r="B1078" s="114"/>
      <c r="C1078" s="125"/>
      <c r="D1078" s="125"/>
      <c r="E1078" s="120"/>
      <c r="F1078" s="125"/>
    </row>
    <row r="1079" spans="1:6" ht="14.25">
      <c r="A1079" s="85"/>
      <c r="B1079" s="114"/>
      <c r="C1079" s="125"/>
      <c r="D1079" s="125"/>
      <c r="E1079" s="120"/>
      <c r="F1079" s="125"/>
    </row>
    <row r="1080" spans="1:6" ht="14.25">
      <c r="A1080" s="85"/>
      <c r="B1080" s="114"/>
      <c r="C1080" s="125"/>
      <c r="D1080" s="125"/>
      <c r="E1080" s="120"/>
      <c r="F1080" s="125"/>
    </row>
    <row r="1081" spans="1:6" ht="14.25">
      <c r="A1081" s="85"/>
      <c r="B1081" s="114"/>
      <c r="C1081" s="125"/>
      <c r="D1081" s="125"/>
      <c r="E1081" s="120"/>
      <c r="F1081" s="125"/>
    </row>
    <row r="1082" spans="1:6" ht="14.25">
      <c r="A1082" s="85"/>
      <c r="B1082" s="114"/>
      <c r="C1082" s="125"/>
      <c r="D1082" s="125"/>
      <c r="E1082" s="120"/>
      <c r="F1082" s="125"/>
    </row>
    <row r="1083" spans="1:6" ht="14.25">
      <c r="A1083" s="85"/>
      <c r="B1083" s="114"/>
      <c r="C1083" s="125"/>
      <c r="D1083" s="125"/>
      <c r="E1083" s="120"/>
      <c r="F1083" s="125"/>
    </row>
    <row r="1084" spans="1:6" ht="14.25">
      <c r="A1084" s="85"/>
      <c r="B1084" s="114"/>
      <c r="C1084" s="125"/>
      <c r="D1084" s="125"/>
      <c r="E1084" s="120"/>
      <c r="F1084" s="125"/>
    </row>
    <row r="1085" spans="1:6" ht="14.25">
      <c r="A1085" s="85"/>
      <c r="B1085" s="114"/>
      <c r="C1085" s="125"/>
      <c r="D1085" s="125"/>
      <c r="E1085" s="120"/>
      <c r="F1085" s="125"/>
    </row>
    <row r="1086" spans="1:6" ht="14.25">
      <c r="A1086" s="85"/>
      <c r="B1086" s="114"/>
      <c r="C1086" s="125"/>
      <c r="D1086" s="125"/>
      <c r="E1086" s="120"/>
      <c r="F1086" s="125"/>
    </row>
    <row r="1087" spans="1:6" ht="14.25">
      <c r="A1087" s="85"/>
      <c r="B1087" s="114"/>
      <c r="C1087" s="125"/>
      <c r="D1087" s="125"/>
      <c r="E1087" s="120"/>
      <c r="F1087" s="125"/>
    </row>
    <row r="1088" spans="1:6" ht="14.25">
      <c r="A1088" s="85"/>
      <c r="B1088" s="114"/>
      <c r="C1088" s="125"/>
      <c r="D1088" s="125"/>
      <c r="E1088" s="120"/>
      <c r="F1088" s="125"/>
    </row>
    <row r="1089" spans="1:6" ht="14.25">
      <c r="A1089" s="85"/>
      <c r="B1089" s="114"/>
      <c r="C1089" s="125"/>
      <c r="D1089" s="125"/>
      <c r="E1089" s="120"/>
      <c r="F1089" s="125"/>
    </row>
    <row r="1090" spans="1:6" ht="14.25">
      <c r="A1090" s="85"/>
      <c r="B1090" s="114"/>
      <c r="C1090" s="125"/>
      <c r="D1090" s="125"/>
      <c r="E1090" s="120"/>
      <c r="F1090" s="125"/>
    </row>
    <row r="1091" spans="1:6" ht="14.25">
      <c r="A1091" s="85"/>
      <c r="B1091" s="114"/>
      <c r="C1091" s="125"/>
      <c r="D1091" s="125"/>
      <c r="E1091" s="120"/>
      <c r="F1091" s="125"/>
    </row>
    <row r="1092" spans="1:6" ht="14.25">
      <c r="A1092" s="85"/>
      <c r="B1092" s="114"/>
      <c r="C1092" s="125"/>
      <c r="D1092" s="125"/>
      <c r="E1092" s="120"/>
      <c r="F1092" s="125"/>
    </row>
    <row r="1093" spans="1:6" ht="14.25">
      <c r="A1093" s="85"/>
      <c r="B1093" s="114"/>
      <c r="C1093" s="125"/>
      <c r="D1093" s="125"/>
      <c r="E1093" s="120"/>
      <c r="F1093" s="125"/>
    </row>
    <row r="1094" spans="1:6" ht="14.25">
      <c r="A1094" s="85"/>
      <c r="B1094" s="114"/>
      <c r="C1094" s="125"/>
      <c r="D1094" s="125"/>
      <c r="E1094" s="120"/>
      <c r="F1094" s="125"/>
    </row>
    <row r="1095" spans="1:6" ht="14.25">
      <c r="A1095" s="85"/>
      <c r="B1095" s="114"/>
      <c r="C1095" s="125"/>
      <c r="D1095" s="125"/>
      <c r="E1095" s="120"/>
      <c r="F1095" s="125"/>
    </row>
    <row r="1096" spans="1:6" ht="14.25">
      <c r="A1096" s="85"/>
      <c r="B1096" s="114"/>
      <c r="C1096" s="125"/>
      <c r="D1096" s="125"/>
      <c r="E1096" s="120"/>
      <c r="F1096" s="125"/>
    </row>
    <row r="1097" spans="1:6" ht="14.25">
      <c r="A1097" s="85"/>
      <c r="B1097" s="114"/>
      <c r="C1097" s="125"/>
      <c r="D1097" s="125"/>
      <c r="E1097" s="120"/>
      <c r="F1097" s="125"/>
    </row>
    <row r="1098" spans="1:6" ht="14.25">
      <c r="A1098" s="85"/>
      <c r="B1098" s="114"/>
      <c r="C1098" s="125"/>
      <c r="D1098" s="125"/>
      <c r="E1098" s="120"/>
      <c r="F1098" s="125"/>
    </row>
    <row r="1099" spans="1:6" ht="14.25">
      <c r="A1099" s="85"/>
      <c r="B1099" s="114"/>
      <c r="C1099" s="125"/>
      <c r="D1099" s="125"/>
      <c r="E1099" s="120"/>
      <c r="F1099" s="125"/>
    </row>
    <row r="1100" spans="1:6" ht="14.25">
      <c r="A1100" s="85"/>
      <c r="B1100" s="114"/>
      <c r="C1100" s="125"/>
      <c r="D1100" s="125"/>
      <c r="E1100" s="120"/>
      <c r="F1100" s="125"/>
    </row>
    <row r="1101" spans="1:6" ht="14.25">
      <c r="A1101" s="85"/>
      <c r="B1101" s="114"/>
      <c r="C1101" s="125"/>
      <c r="D1101" s="125"/>
      <c r="E1101" s="120"/>
      <c r="F1101" s="125"/>
    </row>
    <row r="1102" spans="1:6" ht="14.25">
      <c r="A1102" s="85"/>
      <c r="B1102" s="114"/>
      <c r="C1102" s="125"/>
      <c r="D1102" s="125"/>
      <c r="E1102" s="120"/>
      <c r="F1102" s="125"/>
    </row>
    <row r="1103" spans="1:6" ht="14.25">
      <c r="A1103" s="85"/>
      <c r="B1103" s="114"/>
      <c r="C1103" s="125"/>
      <c r="D1103" s="125"/>
      <c r="E1103" s="120"/>
      <c r="F1103" s="125"/>
    </row>
    <row r="1104" spans="1:6" ht="14.25">
      <c r="A1104" s="85"/>
      <c r="B1104" s="114"/>
      <c r="C1104" s="125"/>
      <c r="D1104" s="125"/>
      <c r="E1104" s="120"/>
      <c r="F1104" s="125"/>
    </row>
    <row r="1105" spans="1:6" ht="14.25">
      <c r="A1105" s="85"/>
      <c r="B1105" s="114"/>
      <c r="C1105" s="125"/>
      <c r="D1105" s="125"/>
      <c r="E1105" s="120"/>
      <c r="F1105" s="125"/>
    </row>
    <row r="1106" spans="1:6" ht="14.25">
      <c r="A1106" s="85"/>
      <c r="B1106" s="114"/>
      <c r="C1106" s="125"/>
      <c r="D1106" s="125"/>
      <c r="E1106" s="120"/>
      <c r="F1106" s="125"/>
    </row>
    <row r="1107" spans="1:6" ht="14.25">
      <c r="A1107" s="85"/>
      <c r="B1107" s="114"/>
      <c r="C1107" s="125"/>
      <c r="D1107" s="125"/>
      <c r="E1107" s="120"/>
      <c r="F1107" s="125"/>
    </row>
    <row r="1108" spans="1:6" ht="14.25">
      <c r="A1108" s="85"/>
      <c r="B1108" s="114"/>
      <c r="C1108" s="125"/>
      <c r="D1108" s="125"/>
      <c r="E1108" s="120"/>
      <c r="F1108" s="125"/>
    </row>
    <row r="1109" spans="1:6" ht="14.25">
      <c r="A1109" s="85"/>
      <c r="B1109" s="114"/>
      <c r="C1109" s="125"/>
      <c r="D1109" s="125"/>
      <c r="E1109" s="120"/>
      <c r="F1109" s="125"/>
    </row>
    <row r="1110" spans="1:6" ht="14.25">
      <c r="A1110" s="85"/>
      <c r="B1110" s="114"/>
      <c r="C1110" s="125"/>
      <c r="D1110" s="125"/>
      <c r="E1110" s="120"/>
      <c r="F1110" s="125"/>
    </row>
    <row r="1111" spans="1:6" ht="14.25">
      <c r="A1111" s="85"/>
      <c r="B1111" s="114"/>
      <c r="C1111" s="125"/>
      <c r="D1111" s="125"/>
      <c r="E1111" s="120"/>
      <c r="F1111" s="125"/>
    </row>
    <row r="1112" spans="1:6" ht="14.25">
      <c r="A1112" s="85"/>
      <c r="B1112" s="114"/>
      <c r="C1112" s="125"/>
      <c r="D1112" s="125"/>
      <c r="E1112" s="120"/>
      <c r="F1112" s="125"/>
    </row>
    <row r="1113" spans="1:6" ht="14.25">
      <c r="A1113" s="85"/>
      <c r="B1113" s="114"/>
      <c r="C1113" s="125"/>
      <c r="D1113" s="125"/>
      <c r="E1113" s="120"/>
      <c r="F1113" s="125"/>
    </row>
    <row r="1114" spans="1:6" ht="14.25">
      <c r="A1114" s="85"/>
      <c r="B1114" s="114"/>
      <c r="C1114" s="125"/>
      <c r="D1114" s="125"/>
      <c r="E1114" s="120"/>
      <c r="F1114" s="125"/>
    </row>
    <row r="1115" spans="1:6" ht="14.25">
      <c r="A1115" s="85"/>
      <c r="B1115" s="114"/>
      <c r="C1115" s="125"/>
      <c r="D1115" s="125"/>
      <c r="E1115" s="120"/>
      <c r="F1115" s="125"/>
    </row>
    <row r="1116" spans="1:6" ht="14.25">
      <c r="A1116" s="85"/>
      <c r="B1116" s="114"/>
      <c r="C1116" s="125"/>
      <c r="D1116" s="125"/>
      <c r="E1116" s="120"/>
      <c r="F1116" s="125"/>
    </row>
    <row r="1117" spans="1:6" ht="14.25">
      <c r="A1117" s="85"/>
      <c r="B1117" s="114"/>
      <c r="C1117" s="125"/>
      <c r="D1117" s="125"/>
      <c r="E1117" s="120"/>
      <c r="F1117" s="125"/>
    </row>
    <row r="1118" spans="1:6" ht="14.25">
      <c r="A1118" s="85"/>
      <c r="B1118" s="114"/>
      <c r="C1118" s="125"/>
      <c r="D1118" s="125"/>
      <c r="E1118" s="120"/>
      <c r="F1118" s="125"/>
    </row>
    <row r="1119" spans="1:6" ht="14.25">
      <c r="A1119" s="85"/>
      <c r="B1119" s="114"/>
      <c r="C1119" s="125"/>
      <c r="D1119" s="125"/>
      <c r="E1119" s="120"/>
      <c r="F1119" s="125"/>
    </row>
    <row r="1120" spans="1:6" ht="14.25">
      <c r="A1120" s="85"/>
      <c r="B1120" s="114"/>
      <c r="C1120" s="125"/>
      <c r="D1120" s="125"/>
      <c r="E1120" s="120"/>
      <c r="F1120" s="125"/>
    </row>
    <row r="1121" spans="1:6" ht="14.25">
      <c r="A1121" s="85"/>
      <c r="B1121" s="114"/>
      <c r="C1121" s="125"/>
      <c r="D1121" s="125"/>
      <c r="E1121" s="120"/>
      <c r="F1121" s="125"/>
    </row>
    <row r="1122" spans="1:6" ht="14.25">
      <c r="A1122" s="85"/>
      <c r="B1122" s="114"/>
      <c r="C1122" s="125"/>
      <c r="D1122" s="125"/>
      <c r="E1122" s="120"/>
      <c r="F1122" s="125"/>
    </row>
    <row r="1123" spans="1:6" ht="14.25">
      <c r="A1123" s="85"/>
      <c r="B1123" s="114"/>
      <c r="C1123" s="125"/>
      <c r="D1123" s="125"/>
      <c r="E1123" s="120"/>
      <c r="F1123" s="125"/>
    </row>
    <row r="1124" spans="1:6" ht="14.25">
      <c r="A1124" s="85"/>
      <c r="B1124" s="114"/>
      <c r="C1124" s="125"/>
      <c r="D1124" s="125"/>
      <c r="E1124" s="120"/>
      <c r="F1124" s="125"/>
    </row>
    <row r="1125" spans="1:6" ht="14.25">
      <c r="A1125" s="85"/>
      <c r="B1125" s="114"/>
      <c r="C1125" s="125"/>
      <c r="D1125" s="125"/>
      <c r="E1125" s="120"/>
      <c r="F1125" s="125"/>
    </row>
    <row r="1126" spans="1:6" ht="14.25">
      <c r="A1126" s="85"/>
      <c r="B1126" s="114"/>
      <c r="C1126" s="125"/>
      <c r="D1126" s="125"/>
      <c r="E1126" s="120"/>
      <c r="F1126" s="125"/>
    </row>
    <row r="1127" spans="1:6" ht="14.25">
      <c r="A1127" s="85"/>
      <c r="B1127" s="114"/>
      <c r="C1127" s="125"/>
      <c r="D1127" s="125"/>
      <c r="E1127" s="120"/>
      <c r="F1127" s="125"/>
    </row>
    <row r="1128" spans="1:6" ht="14.25">
      <c r="A1128" s="85"/>
      <c r="B1128" s="114"/>
      <c r="C1128" s="125"/>
      <c r="D1128" s="125"/>
      <c r="E1128" s="120"/>
      <c r="F1128" s="125"/>
    </row>
    <row r="1129" spans="1:6" ht="14.25">
      <c r="A1129" s="85"/>
      <c r="B1129" s="114"/>
      <c r="C1129" s="125"/>
      <c r="D1129" s="125"/>
      <c r="E1129" s="120"/>
      <c r="F1129" s="125"/>
    </row>
    <row r="1130" spans="1:6" ht="14.25">
      <c r="A1130" s="85"/>
      <c r="B1130" s="114"/>
      <c r="C1130" s="125"/>
      <c r="D1130" s="125"/>
      <c r="E1130" s="120"/>
      <c r="F1130" s="125"/>
    </row>
    <row r="1131" spans="1:6" ht="14.25">
      <c r="A1131" s="85"/>
      <c r="B1131" s="114"/>
      <c r="C1131" s="125"/>
      <c r="D1131" s="125"/>
      <c r="E1131" s="120"/>
      <c r="F1131" s="125"/>
    </row>
    <row r="1132" spans="1:6" ht="14.25">
      <c r="A1132" s="85"/>
      <c r="B1132" s="114"/>
      <c r="C1132" s="125"/>
      <c r="D1132" s="125"/>
      <c r="E1132" s="120"/>
      <c r="F1132" s="125"/>
    </row>
    <row r="1133" spans="1:6" ht="14.25">
      <c r="A1133" s="85"/>
      <c r="B1133" s="114"/>
      <c r="C1133" s="125"/>
      <c r="D1133" s="125"/>
      <c r="E1133" s="120"/>
      <c r="F1133" s="125"/>
    </row>
    <row r="1134" spans="1:6" ht="14.25">
      <c r="A1134" s="85"/>
      <c r="B1134" s="114"/>
      <c r="C1134" s="125"/>
      <c r="D1134" s="125"/>
      <c r="E1134" s="120"/>
      <c r="F1134" s="125"/>
    </row>
    <row r="1135" spans="1:6" ht="14.25">
      <c r="A1135" s="85"/>
      <c r="B1135" s="114"/>
      <c r="C1135" s="125"/>
      <c r="D1135" s="125"/>
      <c r="E1135" s="120"/>
      <c r="F1135" s="125"/>
    </row>
    <row r="1136" spans="1:6" ht="14.25">
      <c r="A1136" s="85"/>
      <c r="B1136" s="114"/>
      <c r="C1136" s="125"/>
      <c r="D1136" s="125"/>
      <c r="E1136" s="120"/>
      <c r="F1136" s="125"/>
    </row>
    <row r="1137" spans="1:6" ht="14.25">
      <c r="A1137" s="85"/>
      <c r="B1137" s="114"/>
      <c r="C1137" s="125"/>
      <c r="D1137" s="125"/>
      <c r="E1137" s="120"/>
      <c r="F1137" s="125"/>
    </row>
    <row r="1138" spans="1:6" ht="14.25">
      <c r="A1138" s="85"/>
      <c r="B1138" s="114"/>
      <c r="C1138" s="125"/>
      <c r="D1138" s="125"/>
      <c r="E1138" s="120"/>
      <c r="F1138" s="125"/>
    </row>
    <row r="1139" spans="1:6" ht="14.25">
      <c r="A1139" s="85"/>
      <c r="B1139" s="114"/>
      <c r="C1139" s="125"/>
      <c r="D1139" s="125"/>
      <c r="E1139" s="120"/>
      <c r="F1139" s="125"/>
    </row>
    <row r="1140" spans="1:6" ht="14.25">
      <c r="A1140" s="85"/>
      <c r="B1140" s="114"/>
      <c r="C1140" s="125"/>
      <c r="D1140" s="125"/>
      <c r="E1140" s="120"/>
      <c r="F1140" s="125"/>
    </row>
    <row r="1141" spans="1:6" ht="14.25">
      <c r="A1141" s="85"/>
      <c r="B1141" s="114"/>
      <c r="C1141" s="125"/>
      <c r="D1141" s="125"/>
      <c r="E1141" s="120"/>
      <c r="F1141" s="125"/>
    </row>
    <row r="1142" spans="1:6" ht="14.25">
      <c r="A1142" s="85"/>
      <c r="B1142" s="114"/>
      <c r="C1142" s="125"/>
      <c r="D1142" s="125"/>
      <c r="E1142" s="120"/>
      <c r="F1142" s="125"/>
    </row>
    <row r="1143" spans="1:6" ht="14.25">
      <c r="A1143" s="85"/>
      <c r="B1143" s="114"/>
      <c r="C1143" s="125"/>
      <c r="D1143" s="125"/>
      <c r="E1143" s="120"/>
      <c r="F1143" s="125"/>
    </row>
    <row r="1144" spans="1:6" ht="14.25">
      <c r="A1144" s="85"/>
      <c r="B1144" s="114"/>
      <c r="C1144" s="125"/>
      <c r="D1144" s="125"/>
      <c r="E1144" s="120"/>
      <c r="F1144" s="125"/>
    </row>
    <row r="1145" spans="1:6" ht="14.25">
      <c r="A1145" s="85"/>
      <c r="B1145" s="114"/>
      <c r="C1145" s="125"/>
      <c r="D1145" s="125"/>
      <c r="E1145" s="120"/>
      <c r="F1145" s="125"/>
    </row>
    <row r="1146" spans="1:6" ht="14.25">
      <c r="A1146" s="85"/>
      <c r="B1146" s="114"/>
      <c r="C1146" s="125"/>
      <c r="D1146" s="125"/>
      <c r="E1146" s="120"/>
      <c r="F1146" s="125"/>
    </row>
    <row r="1147" spans="1:6" ht="14.25">
      <c r="A1147" s="85"/>
      <c r="B1147" s="114"/>
      <c r="C1147" s="125"/>
      <c r="D1147" s="125"/>
      <c r="E1147" s="120"/>
      <c r="F1147" s="125"/>
    </row>
    <row r="1148" spans="1:6" ht="14.25">
      <c r="A1148" s="85"/>
      <c r="B1148" s="114"/>
      <c r="C1148" s="125"/>
      <c r="D1148" s="125"/>
      <c r="E1148" s="120"/>
      <c r="F1148" s="125"/>
    </row>
    <row r="1149" spans="1:6" ht="14.25">
      <c r="A1149" s="85"/>
      <c r="B1149" s="114"/>
      <c r="C1149" s="125"/>
      <c r="D1149" s="125"/>
      <c r="E1149" s="120"/>
      <c r="F1149" s="125"/>
    </row>
    <row r="1150" spans="1:6" ht="14.25">
      <c r="A1150" s="85"/>
      <c r="B1150" s="114"/>
      <c r="C1150" s="125"/>
      <c r="D1150" s="125"/>
      <c r="E1150" s="120"/>
      <c r="F1150" s="125"/>
    </row>
    <row r="1151" spans="1:6" ht="14.25">
      <c r="A1151" s="85"/>
      <c r="B1151" s="114"/>
      <c r="C1151" s="125"/>
      <c r="D1151" s="125"/>
      <c r="E1151" s="120"/>
      <c r="F1151" s="125"/>
    </row>
    <row r="1152" spans="1:6" ht="14.25">
      <c r="A1152" s="85"/>
      <c r="B1152" s="114"/>
      <c r="C1152" s="125"/>
      <c r="D1152" s="125"/>
      <c r="E1152" s="120"/>
      <c r="F1152" s="125"/>
    </row>
    <row r="1153" spans="1:6" ht="14.25">
      <c r="A1153" s="85"/>
      <c r="B1153" s="114"/>
      <c r="C1153" s="125"/>
      <c r="D1153" s="125"/>
      <c r="E1153" s="120"/>
      <c r="F1153" s="125"/>
    </row>
    <row r="1154" spans="1:6" ht="14.25">
      <c r="A1154" s="85"/>
      <c r="B1154" s="114"/>
      <c r="C1154" s="125"/>
      <c r="D1154" s="125"/>
      <c r="E1154" s="120"/>
      <c r="F1154" s="125"/>
    </row>
    <row r="1155" spans="1:6" ht="14.25">
      <c r="A1155" s="85"/>
      <c r="B1155" s="114"/>
      <c r="C1155" s="125"/>
      <c r="D1155" s="125"/>
      <c r="E1155" s="120"/>
      <c r="F1155" s="125"/>
    </row>
    <row r="1156" spans="1:6" ht="14.25">
      <c r="A1156" s="85"/>
      <c r="B1156" s="114"/>
      <c r="C1156" s="125"/>
      <c r="D1156" s="125"/>
      <c r="E1156" s="120"/>
      <c r="F1156" s="125"/>
    </row>
    <row r="1157" spans="1:6" ht="14.25">
      <c r="A1157" s="85"/>
      <c r="B1157" s="114"/>
      <c r="C1157" s="125"/>
      <c r="D1157" s="125"/>
      <c r="E1157" s="120"/>
      <c r="F1157" s="125"/>
    </row>
    <row r="1158" spans="1:6" ht="14.25">
      <c r="A1158" s="85"/>
      <c r="B1158" s="114"/>
      <c r="C1158" s="125"/>
      <c r="D1158" s="125"/>
      <c r="E1158" s="120"/>
      <c r="F1158" s="125"/>
    </row>
    <row r="1159" spans="1:6" ht="14.25">
      <c r="A1159" s="85"/>
      <c r="B1159" s="114"/>
      <c r="C1159" s="125"/>
      <c r="D1159" s="125"/>
      <c r="E1159" s="120"/>
      <c r="F1159" s="125"/>
    </row>
    <row r="1160" spans="1:6" ht="14.25">
      <c r="A1160" s="85"/>
      <c r="B1160" s="114"/>
      <c r="C1160" s="125"/>
      <c r="D1160" s="125"/>
      <c r="E1160" s="120"/>
      <c r="F1160" s="125"/>
    </row>
    <row r="1161" spans="1:6" ht="14.25">
      <c r="A1161" s="85"/>
      <c r="B1161" s="114"/>
      <c r="C1161" s="125"/>
      <c r="D1161" s="125"/>
      <c r="E1161" s="120"/>
      <c r="F1161" s="125"/>
    </row>
    <row r="1162" spans="1:6" ht="14.25">
      <c r="A1162" s="85"/>
      <c r="B1162" s="114"/>
      <c r="C1162" s="125"/>
      <c r="D1162" s="125"/>
      <c r="E1162" s="120"/>
      <c r="F1162" s="125"/>
    </row>
    <row r="1163" spans="1:6" ht="14.25">
      <c r="A1163" s="85"/>
      <c r="B1163" s="114"/>
      <c r="C1163" s="125"/>
      <c r="D1163" s="125"/>
      <c r="E1163" s="120"/>
      <c r="F1163" s="125"/>
    </row>
    <row r="1164" spans="1:6" ht="14.25">
      <c r="A1164" s="85"/>
      <c r="B1164" s="114"/>
      <c r="C1164" s="125"/>
      <c r="D1164" s="125"/>
      <c r="E1164" s="120"/>
      <c r="F1164" s="125"/>
    </row>
    <row r="1165" spans="1:6" ht="14.25">
      <c r="A1165" s="85"/>
      <c r="B1165" s="114"/>
      <c r="C1165" s="125"/>
      <c r="D1165" s="125"/>
      <c r="E1165" s="120"/>
      <c r="F1165" s="125"/>
    </row>
    <row r="1166" spans="1:6" ht="14.25">
      <c r="A1166" s="85"/>
      <c r="B1166" s="114"/>
      <c r="C1166" s="125"/>
      <c r="D1166" s="125"/>
      <c r="E1166" s="120"/>
      <c r="F1166" s="125"/>
    </row>
    <row r="1167" spans="1:6" ht="14.25">
      <c r="A1167" s="85"/>
      <c r="B1167" s="114"/>
      <c r="C1167" s="125"/>
      <c r="D1167" s="125"/>
      <c r="E1167" s="120"/>
      <c r="F1167" s="125"/>
    </row>
    <row r="1168" spans="1:6" ht="14.25">
      <c r="A1168" s="85"/>
      <c r="B1168" s="114"/>
      <c r="C1168" s="125"/>
      <c r="D1168" s="125"/>
      <c r="E1168" s="120"/>
      <c r="F1168" s="125"/>
    </row>
    <row r="1169" spans="1:6" ht="14.25">
      <c r="A1169" s="85"/>
      <c r="B1169" s="114"/>
      <c r="C1169" s="125"/>
      <c r="D1169" s="125"/>
      <c r="E1169" s="120"/>
      <c r="F1169" s="125"/>
    </row>
    <row r="1170" spans="1:6" ht="14.25">
      <c r="A1170" s="85"/>
      <c r="B1170" s="114"/>
      <c r="C1170" s="125"/>
      <c r="D1170" s="125"/>
      <c r="E1170" s="120"/>
      <c r="F1170" s="125"/>
    </row>
    <row r="1171" spans="1:6" ht="14.25">
      <c r="A1171" s="85"/>
      <c r="B1171" s="114"/>
      <c r="C1171" s="125"/>
      <c r="D1171" s="125"/>
      <c r="E1171" s="120"/>
      <c r="F1171" s="125"/>
    </row>
    <row r="1172" spans="1:6" ht="14.25">
      <c r="A1172" s="85"/>
      <c r="B1172" s="114"/>
      <c r="C1172" s="125"/>
      <c r="D1172" s="125"/>
      <c r="E1172" s="120"/>
      <c r="F1172" s="125"/>
    </row>
    <row r="1173" spans="1:6" ht="14.25">
      <c r="A1173" s="85"/>
      <c r="B1173" s="114"/>
      <c r="C1173" s="125"/>
      <c r="D1173" s="125"/>
      <c r="E1173" s="120"/>
      <c r="F1173" s="125"/>
    </row>
    <row r="1174" spans="1:6" ht="14.25">
      <c r="A1174" s="85"/>
      <c r="B1174" s="114"/>
      <c r="C1174" s="125"/>
      <c r="D1174" s="125"/>
      <c r="E1174" s="120"/>
      <c r="F1174" s="125"/>
    </row>
    <row r="1175" spans="1:6" ht="14.25">
      <c r="A1175" s="85"/>
      <c r="B1175" s="114"/>
      <c r="C1175" s="125"/>
      <c r="D1175" s="125"/>
      <c r="E1175" s="120"/>
      <c r="F1175" s="125"/>
    </row>
    <row r="1176" spans="1:6" ht="14.25">
      <c r="A1176" s="85"/>
      <c r="B1176" s="114"/>
      <c r="C1176" s="125"/>
      <c r="D1176" s="125"/>
      <c r="E1176" s="120"/>
      <c r="F1176" s="125"/>
    </row>
    <row r="1177" spans="1:6" ht="14.25">
      <c r="A1177" s="85"/>
      <c r="B1177" s="114"/>
      <c r="C1177" s="125"/>
      <c r="D1177" s="125"/>
      <c r="E1177" s="120"/>
      <c r="F1177" s="125"/>
    </row>
    <row r="1178" spans="1:6" ht="14.25">
      <c r="A1178" s="85"/>
      <c r="B1178" s="114"/>
      <c r="C1178" s="125"/>
      <c r="D1178" s="125"/>
      <c r="E1178" s="120"/>
      <c r="F1178" s="125"/>
    </row>
    <row r="1179" spans="1:6" ht="14.25">
      <c r="A1179" s="85"/>
      <c r="B1179" s="114"/>
      <c r="C1179" s="125"/>
      <c r="D1179" s="125"/>
      <c r="E1179" s="120"/>
      <c r="F1179" s="125"/>
    </row>
    <row r="1180" spans="1:6" ht="14.25">
      <c r="A1180" s="85"/>
      <c r="B1180" s="114"/>
      <c r="C1180" s="125"/>
      <c r="D1180" s="125"/>
      <c r="E1180" s="120"/>
      <c r="F1180" s="125"/>
    </row>
    <row r="1181" spans="1:6" ht="14.25">
      <c r="A1181" s="85"/>
      <c r="B1181" s="114"/>
      <c r="C1181" s="125"/>
      <c r="D1181" s="125"/>
      <c r="E1181" s="120"/>
      <c r="F1181" s="125"/>
    </row>
    <row r="1182" spans="1:6" ht="14.25">
      <c r="A1182" s="85"/>
      <c r="B1182" s="114"/>
      <c r="C1182" s="125"/>
      <c r="D1182" s="125"/>
      <c r="E1182" s="120"/>
      <c r="F1182" s="125"/>
    </row>
    <row r="1183" spans="1:6" ht="14.25">
      <c r="A1183" s="85"/>
      <c r="B1183" s="114"/>
      <c r="C1183" s="125"/>
      <c r="D1183" s="125"/>
      <c r="E1183" s="120"/>
      <c r="F1183" s="125"/>
    </row>
    <row r="1184" spans="1:6" ht="14.25">
      <c r="A1184" s="85"/>
      <c r="B1184" s="114"/>
      <c r="C1184" s="125"/>
      <c r="D1184" s="125"/>
      <c r="E1184" s="120"/>
      <c r="F1184" s="125"/>
    </row>
    <row r="1185" spans="1:6" ht="14.25">
      <c r="A1185" s="85"/>
      <c r="B1185" s="114"/>
      <c r="C1185" s="125"/>
      <c r="D1185" s="125"/>
      <c r="E1185" s="120"/>
      <c r="F1185" s="125"/>
    </row>
    <row r="1186" spans="1:6" ht="14.25">
      <c r="A1186" s="85"/>
      <c r="B1186" s="114"/>
      <c r="C1186" s="125"/>
      <c r="D1186" s="125"/>
      <c r="E1186" s="120"/>
      <c r="F1186" s="125"/>
    </row>
    <row r="1187" spans="1:6" ht="14.25">
      <c r="A1187" s="85"/>
      <c r="B1187" s="114"/>
      <c r="C1187" s="125"/>
      <c r="D1187" s="125"/>
      <c r="E1187" s="120"/>
      <c r="F1187" s="125"/>
    </row>
    <row r="1188" spans="1:6" ht="14.25">
      <c r="A1188" s="85"/>
      <c r="B1188" s="114"/>
      <c r="C1188" s="125"/>
      <c r="D1188" s="125"/>
      <c r="E1188" s="120"/>
      <c r="F1188" s="125"/>
    </row>
    <row r="1189" spans="1:6" ht="14.25">
      <c r="A1189" s="85"/>
      <c r="B1189" s="114"/>
      <c r="C1189" s="125"/>
      <c r="D1189" s="125"/>
      <c r="E1189" s="120"/>
      <c r="F1189" s="125"/>
    </row>
    <row r="1190" spans="1:6" ht="14.25">
      <c r="A1190" s="85"/>
      <c r="B1190" s="114"/>
      <c r="C1190" s="125"/>
      <c r="D1190" s="125"/>
      <c r="E1190" s="120"/>
      <c r="F1190" s="125"/>
    </row>
    <row r="1191" spans="1:6" ht="14.25">
      <c r="A1191" s="85"/>
      <c r="B1191" s="114"/>
      <c r="C1191" s="125"/>
      <c r="D1191" s="125"/>
      <c r="E1191" s="120"/>
      <c r="F1191" s="125"/>
    </row>
    <row r="1192" spans="1:6" ht="14.25">
      <c r="A1192" s="85"/>
      <c r="B1192" s="114"/>
      <c r="C1192" s="125"/>
      <c r="D1192" s="125"/>
      <c r="E1192" s="120"/>
      <c r="F1192" s="125"/>
    </row>
    <row r="1193" spans="1:6" ht="14.25">
      <c r="A1193" s="85"/>
      <c r="B1193" s="114"/>
      <c r="C1193" s="125"/>
      <c r="D1193" s="125"/>
      <c r="E1193" s="120"/>
      <c r="F1193" s="125"/>
    </row>
    <row r="1194" spans="1:6" ht="14.25">
      <c r="A1194" s="85"/>
      <c r="B1194" s="114"/>
      <c r="C1194" s="125"/>
      <c r="D1194" s="125"/>
      <c r="E1194" s="120"/>
      <c r="F1194" s="125"/>
    </row>
    <row r="1195" spans="1:6" ht="14.25">
      <c r="A1195" s="85"/>
      <c r="B1195" s="114"/>
      <c r="C1195" s="125"/>
      <c r="D1195" s="125"/>
      <c r="E1195" s="120"/>
      <c r="F1195" s="125"/>
    </row>
    <row r="1196" spans="1:6" ht="14.25">
      <c r="A1196" s="85"/>
      <c r="B1196" s="114"/>
      <c r="C1196" s="125"/>
      <c r="D1196" s="125"/>
      <c r="E1196" s="120"/>
      <c r="F1196" s="125"/>
    </row>
    <row r="1197" spans="1:6" ht="14.25">
      <c r="A1197" s="85"/>
      <c r="B1197" s="114"/>
      <c r="C1197" s="125"/>
      <c r="D1197" s="125"/>
      <c r="E1197" s="120"/>
      <c r="F1197" s="125"/>
    </row>
    <row r="1198" spans="1:6" ht="14.25">
      <c r="A1198" s="85"/>
      <c r="B1198" s="114"/>
      <c r="C1198" s="125"/>
      <c r="D1198" s="125"/>
      <c r="E1198" s="120"/>
      <c r="F1198" s="125"/>
    </row>
    <row r="1199" spans="1:6" ht="14.25">
      <c r="A1199" s="85"/>
      <c r="B1199" s="114"/>
      <c r="C1199" s="125"/>
      <c r="D1199" s="125"/>
      <c r="E1199" s="120"/>
      <c r="F1199" s="125"/>
    </row>
    <row r="1200" spans="1:6" ht="14.25">
      <c r="A1200" s="85"/>
      <c r="B1200" s="114"/>
      <c r="C1200" s="125"/>
      <c r="D1200" s="125"/>
      <c r="E1200" s="120"/>
      <c r="F1200" s="125"/>
    </row>
    <row r="1201" spans="1:6" ht="14.25">
      <c r="A1201" s="85"/>
      <c r="B1201" s="114"/>
      <c r="C1201" s="125"/>
      <c r="D1201" s="125"/>
      <c r="E1201" s="120"/>
      <c r="F1201" s="125"/>
    </row>
    <row r="1202" spans="1:6" ht="14.25">
      <c r="A1202" s="85"/>
      <c r="B1202" s="114"/>
      <c r="C1202" s="125"/>
      <c r="D1202" s="125"/>
      <c r="E1202" s="120"/>
      <c r="F1202" s="125"/>
    </row>
    <row r="1203" spans="1:6" ht="14.25">
      <c r="A1203" s="85"/>
      <c r="B1203" s="114"/>
      <c r="C1203" s="125"/>
      <c r="D1203" s="125"/>
      <c r="E1203" s="120"/>
      <c r="F1203" s="125"/>
    </row>
    <row r="1204" spans="1:6" ht="14.25">
      <c r="A1204" s="85"/>
      <c r="B1204" s="114"/>
      <c r="C1204" s="125"/>
      <c r="D1204" s="125"/>
      <c r="E1204" s="120"/>
      <c r="F1204" s="125"/>
    </row>
    <row r="1205" spans="1:6" ht="14.25">
      <c r="A1205" s="85"/>
      <c r="B1205" s="114"/>
      <c r="C1205" s="125"/>
      <c r="D1205" s="125"/>
      <c r="E1205" s="120"/>
      <c r="F1205" s="125"/>
    </row>
    <row r="1206" spans="1:6" ht="14.25">
      <c r="A1206" s="85"/>
      <c r="B1206" s="114"/>
      <c r="C1206" s="125"/>
      <c r="D1206" s="125"/>
      <c r="E1206" s="120"/>
      <c r="F1206" s="125"/>
    </row>
    <row r="1207" spans="1:6" ht="14.25">
      <c r="A1207" s="85"/>
      <c r="B1207" s="114"/>
      <c r="C1207" s="125"/>
      <c r="D1207" s="125"/>
      <c r="E1207" s="120"/>
      <c r="F1207" s="125"/>
    </row>
    <row r="1208" spans="1:6" ht="14.25">
      <c r="A1208" s="85"/>
      <c r="B1208" s="114"/>
      <c r="C1208" s="125"/>
      <c r="D1208" s="125"/>
      <c r="E1208" s="120"/>
      <c r="F1208" s="125"/>
    </row>
    <row r="1209" spans="1:6" ht="14.25">
      <c r="A1209" s="85"/>
      <c r="B1209" s="114"/>
      <c r="C1209" s="125"/>
      <c r="D1209" s="125"/>
      <c r="E1209" s="120"/>
      <c r="F1209" s="125"/>
    </row>
    <row r="1210" spans="1:6" ht="14.25">
      <c r="A1210" s="85"/>
      <c r="B1210" s="114"/>
      <c r="C1210" s="125"/>
      <c r="D1210" s="125"/>
      <c r="E1210" s="120"/>
      <c r="F1210" s="125"/>
    </row>
    <row r="1211" spans="1:6" ht="14.25">
      <c r="A1211" s="85"/>
      <c r="B1211" s="114"/>
      <c r="C1211" s="125"/>
      <c r="D1211" s="125"/>
      <c r="E1211" s="120"/>
      <c r="F1211" s="125"/>
    </row>
    <row r="1212" spans="1:6" ht="14.25">
      <c r="A1212" s="85"/>
      <c r="B1212" s="114"/>
      <c r="C1212" s="125"/>
      <c r="D1212" s="125"/>
      <c r="E1212" s="120"/>
      <c r="F1212" s="125"/>
    </row>
    <row r="1213" spans="1:6" ht="14.25">
      <c r="A1213" s="85"/>
      <c r="B1213" s="114"/>
      <c r="C1213" s="125"/>
      <c r="D1213" s="125"/>
      <c r="E1213" s="120"/>
      <c r="F1213" s="125"/>
    </row>
    <row r="1214" spans="1:6" ht="14.25">
      <c r="A1214" s="85"/>
      <c r="B1214" s="114"/>
      <c r="C1214" s="125"/>
      <c r="D1214" s="125"/>
      <c r="E1214" s="120"/>
      <c r="F1214" s="12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B1010"/>
  <sheetViews>
    <sheetView topLeftCell="A12" workbookViewId="0">
      <selection activeCell="D10" sqref="D10"/>
    </sheetView>
  </sheetViews>
  <sheetFormatPr defaultColWidth="14.46484375" defaultRowHeight="15.75" customHeight="1"/>
  <cols>
    <col min="1" max="1" width="18" customWidth="1"/>
    <col min="2" max="2" width="24.46484375" customWidth="1"/>
    <col min="3" max="3" width="17.46484375" customWidth="1"/>
    <col min="4" max="4" width="61.33203125" customWidth="1"/>
    <col min="5" max="5" width="76" customWidth="1"/>
  </cols>
  <sheetData>
    <row r="1" spans="1:28" ht="15.75" customHeight="1">
      <c r="A1" s="113" t="s">
        <v>1823</v>
      </c>
      <c r="B1" s="71" t="s">
        <v>1824</v>
      </c>
      <c r="C1" s="113" t="s">
        <v>1825</v>
      </c>
      <c r="D1" s="71" t="s">
        <v>6</v>
      </c>
      <c r="E1" s="71" t="s">
        <v>1826</v>
      </c>
      <c r="F1" s="69"/>
      <c r="G1" s="69"/>
      <c r="H1" s="69"/>
      <c r="I1" s="69"/>
      <c r="J1" s="69"/>
      <c r="K1" s="69"/>
      <c r="L1" s="69"/>
      <c r="M1" s="69"/>
      <c r="N1" s="69"/>
      <c r="O1" s="69"/>
      <c r="P1" s="69"/>
      <c r="Q1" s="69"/>
      <c r="R1" s="69"/>
      <c r="S1" s="69"/>
      <c r="T1" s="69"/>
      <c r="U1" s="69"/>
      <c r="V1" s="69"/>
      <c r="W1" s="69"/>
      <c r="X1" s="69"/>
      <c r="Y1" s="69"/>
      <c r="Z1" s="69"/>
      <c r="AA1" s="69"/>
      <c r="AB1" s="69"/>
    </row>
    <row r="2" spans="1:28" ht="28.5">
      <c r="A2" s="130" t="s">
        <v>1827</v>
      </c>
      <c r="B2" s="65" t="s">
        <v>1828</v>
      </c>
      <c r="C2" s="130"/>
      <c r="D2" s="65" t="s">
        <v>1829</v>
      </c>
      <c r="E2" s="200" t="s">
        <v>1830</v>
      </c>
    </row>
    <row r="3" spans="1:28" ht="14.25">
      <c r="A3" s="130"/>
      <c r="B3" s="65" t="s">
        <v>1828</v>
      </c>
      <c r="C3" s="130"/>
      <c r="D3" s="65" t="s">
        <v>1831</v>
      </c>
      <c r="E3" s="65" t="s">
        <v>1832</v>
      </c>
    </row>
    <row r="4" spans="1:28" ht="14.25">
      <c r="A4" s="130"/>
      <c r="B4" s="65" t="s">
        <v>1833</v>
      </c>
      <c r="C4" s="130"/>
      <c r="D4" s="65" t="s">
        <v>1834</v>
      </c>
      <c r="E4" s="200" t="s">
        <v>1835</v>
      </c>
    </row>
    <row r="5" spans="1:28" ht="14.25">
      <c r="A5" s="130"/>
      <c r="B5" s="65" t="s">
        <v>1833</v>
      </c>
      <c r="C5" s="130"/>
      <c r="D5" s="65" t="s">
        <v>1836</v>
      </c>
      <c r="E5" s="200" t="s">
        <v>1837</v>
      </c>
    </row>
    <row r="6" spans="1:28" ht="14.25">
      <c r="A6" s="130"/>
      <c r="B6" s="65" t="s">
        <v>1833</v>
      </c>
      <c r="C6" s="130" t="s">
        <v>1838</v>
      </c>
      <c r="D6" s="65" t="s">
        <v>1839</v>
      </c>
      <c r="E6" s="65" t="s">
        <v>1840</v>
      </c>
    </row>
    <row r="7" spans="1:28" ht="14.25">
      <c r="A7" s="130"/>
      <c r="B7" s="65" t="s">
        <v>1841</v>
      </c>
      <c r="C7" s="130"/>
      <c r="D7" s="65" t="s">
        <v>1842</v>
      </c>
      <c r="E7" s="200" t="s">
        <v>1843</v>
      </c>
    </row>
    <row r="8" spans="1:28" ht="14.25">
      <c r="A8" s="130"/>
      <c r="B8" s="65" t="s">
        <v>1844</v>
      </c>
      <c r="C8" s="130" t="s">
        <v>1845</v>
      </c>
      <c r="D8" s="65" t="s">
        <v>1846</v>
      </c>
      <c r="E8" s="200" t="s">
        <v>1847</v>
      </c>
    </row>
    <row r="9" spans="1:28" ht="14.25">
      <c r="A9" s="130" t="s">
        <v>1848</v>
      </c>
      <c r="B9" s="65" t="s">
        <v>1849</v>
      </c>
      <c r="C9" s="130" t="s">
        <v>1850</v>
      </c>
      <c r="D9" s="65" t="s">
        <v>1851</v>
      </c>
      <c r="E9" s="200" t="s">
        <v>1852</v>
      </c>
    </row>
    <row r="10" spans="1:28" ht="14.25">
      <c r="A10" s="19"/>
      <c r="B10" s="65" t="s">
        <v>1849</v>
      </c>
      <c r="C10" s="130" t="s">
        <v>1853</v>
      </c>
      <c r="D10" s="65" t="s">
        <v>1854</v>
      </c>
      <c r="E10" s="200" t="s">
        <v>1855</v>
      </c>
    </row>
    <row r="11" spans="1:28" ht="14.25">
      <c r="A11" s="19"/>
      <c r="B11" s="65" t="s">
        <v>1849</v>
      </c>
      <c r="C11" s="130" t="s">
        <v>1856</v>
      </c>
      <c r="D11" s="65" t="s">
        <v>1857</v>
      </c>
      <c r="E11" s="200" t="s">
        <v>1858</v>
      </c>
    </row>
    <row r="12" spans="1:28" ht="14.25">
      <c r="A12" s="130" t="s">
        <v>1859</v>
      </c>
      <c r="B12" s="65" t="s">
        <v>1860</v>
      </c>
      <c r="C12" s="130"/>
      <c r="D12" s="65" t="s">
        <v>1861</v>
      </c>
      <c r="E12" s="200" t="s">
        <v>1862</v>
      </c>
    </row>
    <row r="13" spans="1:28" ht="14.25">
      <c r="A13" s="19"/>
      <c r="B13" s="65" t="s">
        <v>1860</v>
      </c>
      <c r="C13" s="130"/>
      <c r="D13" s="65" t="s">
        <v>1863</v>
      </c>
      <c r="E13" s="200" t="s">
        <v>1864</v>
      </c>
    </row>
    <row r="14" spans="1:28" ht="28.5">
      <c r="A14" s="130"/>
      <c r="B14" s="65"/>
      <c r="C14" s="130"/>
      <c r="D14" s="65" t="s">
        <v>1865</v>
      </c>
      <c r="E14" s="200" t="s">
        <v>1866</v>
      </c>
    </row>
    <row r="15" spans="1:28" ht="14.25">
      <c r="A15" s="130"/>
      <c r="B15" s="65"/>
      <c r="C15" s="130"/>
      <c r="D15" s="65" t="s">
        <v>1867</v>
      </c>
      <c r="E15" s="201" t="s">
        <v>1868</v>
      </c>
    </row>
    <row r="16" spans="1:28" ht="14.25">
      <c r="A16" s="130"/>
      <c r="B16" s="65"/>
      <c r="C16" s="130"/>
      <c r="D16" s="65" t="s">
        <v>1869</v>
      </c>
      <c r="E16" s="200" t="s">
        <v>1870</v>
      </c>
    </row>
    <row r="17" spans="1:5" ht="57">
      <c r="A17" s="130" t="s">
        <v>1871</v>
      </c>
      <c r="B17" s="65" t="s">
        <v>1872</v>
      </c>
      <c r="C17" s="130" t="s">
        <v>1873</v>
      </c>
      <c r="D17" s="65" t="s">
        <v>1874</v>
      </c>
      <c r="E17" s="200" t="s">
        <v>1875</v>
      </c>
    </row>
    <row r="18" spans="1:5" ht="28.5">
      <c r="A18" s="130" t="s">
        <v>1871</v>
      </c>
      <c r="B18" s="65" t="s">
        <v>1876</v>
      </c>
      <c r="C18" s="19"/>
      <c r="D18" s="65" t="s">
        <v>1877</v>
      </c>
      <c r="E18" s="200" t="s">
        <v>1878</v>
      </c>
    </row>
    <row r="19" spans="1:5" ht="28.5">
      <c r="A19" s="130" t="s">
        <v>1879</v>
      </c>
      <c r="B19" s="65" t="s">
        <v>1880</v>
      </c>
      <c r="C19" s="19"/>
      <c r="D19" s="65" t="s">
        <v>1881</v>
      </c>
      <c r="E19" s="200" t="s">
        <v>1882</v>
      </c>
    </row>
    <row r="20" spans="1:5" ht="14.25">
      <c r="A20" s="130" t="s">
        <v>1879</v>
      </c>
      <c r="B20" s="65" t="s">
        <v>1883</v>
      </c>
      <c r="C20" s="19"/>
      <c r="D20" s="65" t="s">
        <v>1884</v>
      </c>
      <c r="E20" s="200" t="s">
        <v>1885</v>
      </c>
    </row>
    <row r="21" spans="1:5" ht="14.25">
      <c r="A21" s="130" t="s">
        <v>1886</v>
      </c>
      <c r="B21" s="65" t="s">
        <v>1887</v>
      </c>
      <c r="C21" s="19"/>
      <c r="D21" s="65" t="s">
        <v>1888</v>
      </c>
      <c r="E21" s="200" t="s">
        <v>1889</v>
      </c>
    </row>
    <row r="22" spans="1:5" ht="14.25">
      <c r="A22" s="130"/>
      <c r="B22" s="65"/>
      <c r="C22" s="19"/>
      <c r="D22" s="65" t="s">
        <v>1890</v>
      </c>
      <c r="E22" s="200" t="s">
        <v>1891</v>
      </c>
    </row>
    <row r="23" spans="1:5" ht="14.25">
      <c r="A23" s="130" t="s">
        <v>1892</v>
      </c>
      <c r="B23" s="65" t="s">
        <v>1893</v>
      </c>
      <c r="C23" s="19"/>
      <c r="D23" s="65" t="s">
        <v>1894</v>
      </c>
      <c r="E23" s="200" t="s">
        <v>1895</v>
      </c>
    </row>
    <row r="24" spans="1:5" ht="15.75" customHeight="1">
      <c r="A24" s="19"/>
      <c r="B24" s="87"/>
      <c r="C24" s="19"/>
      <c r="D24" s="87"/>
      <c r="E24" s="87"/>
    </row>
    <row r="25" spans="1:5" ht="15.75" customHeight="1">
      <c r="A25" s="19"/>
      <c r="B25" s="87"/>
      <c r="C25" s="19"/>
      <c r="D25" s="87"/>
      <c r="E25" s="87"/>
    </row>
    <row r="26" spans="1:5" ht="15.75" customHeight="1">
      <c r="A26" s="19"/>
      <c r="B26" s="87"/>
      <c r="C26" s="19"/>
      <c r="D26" s="87"/>
      <c r="E26" s="87"/>
    </row>
    <row r="27" spans="1:5" ht="15.75" customHeight="1">
      <c r="A27" s="19"/>
      <c r="B27" s="87"/>
      <c r="C27" s="19"/>
      <c r="D27" s="87"/>
      <c r="E27" s="87"/>
    </row>
    <row r="28" spans="1:5" ht="15.75" customHeight="1">
      <c r="A28" s="19"/>
      <c r="B28" s="87"/>
      <c r="C28" s="19"/>
      <c r="D28" s="87"/>
      <c r="E28" s="87"/>
    </row>
    <row r="29" spans="1:5" ht="15.75" customHeight="1">
      <c r="A29" s="19"/>
      <c r="B29" s="87"/>
      <c r="C29" s="19"/>
      <c r="D29" s="87"/>
      <c r="E29" s="87"/>
    </row>
    <row r="30" spans="1:5" ht="15.75" customHeight="1">
      <c r="A30" s="19"/>
      <c r="B30" s="87"/>
      <c r="C30" s="19"/>
      <c r="D30" s="87"/>
      <c r="E30" s="87"/>
    </row>
    <row r="31" spans="1:5" ht="15.75" customHeight="1">
      <c r="A31" s="19"/>
      <c r="B31" s="87"/>
      <c r="C31" s="19"/>
      <c r="D31" s="87"/>
      <c r="E31" s="87"/>
    </row>
    <row r="32" spans="1:5" ht="15.75" customHeight="1">
      <c r="A32" s="19"/>
      <c r="B32" s="87"/>
      <c r="C32" s="19"/>
      <c r="D32" s="87"/>
      <c r="E32" s="87"/>
    </row>
    <row r="33" spans="1:5" ht="15.75" customHeight="1">
      <c r="A33" s="19"/>
      <c r="B33" s="87"/>
      <c r="C33" s="19"/>
      <c r="D33" s="87"/>
      <c r="E33" s="87"/>
    </row>
    <row r="34" spans="1:5" ht="15.75" customHeight="1">
      <c r="A34" s="19"/>
      <c r="B34" s="87"/>
      <c r="C34" s="19"/>
      <c r="D34" s="87"/>
      <c r="E34" s="87"/>
    </row>
    <row r="35" spans="1:5" ht="15.75" customHeight="1">
      <c r="A35" s="19"/>
      <c r="B35" s="87"/>
      <c r="C35" s="19"/>
      <c r="D35" s="87"/>
      <c r="E35" s="87"/>
    </row>
    <row r="36" spans="1:5" ht="15.75" customHeight="1">
      <c r="A36" s="19"/>
      <c r="B36" s="87"/>
      <c r="C36" s="19"/>
      <c r="D36" s="87"/>
      <c r="E36" s="87"/>
    </row>
    <row r="37" spans="1:5" ht="15.75" customHeight="1">
      <c r="A37" s="19"/>
      <c r="B37" s="87"/>
      <c r="C37" s="19"/>
      <c r="D37" s="87"/>
      <c r="E37" s="87"/>
    </row>
    <row r="38" spans="1:5" ht="15.75" customHeight="1">
      <c r="A38" s="19"/>
      <c r="B38" s="87"/>
      <c r="C38" s="19"/>
      <c r="D38" s="87"/>
      <c r="E38" s="87"/>
    </row>
    <row r="39" spans="1:5" ht="15.75" customHeight="1">
      <c r="A39" s="19"/>
      <c r="B39" s="87"/>
      <c r="C39" s="19"/>
      <c r="D39" s="87"/>
      <c r="E39" s="87"/>
    </row>
    <row r="40" spans="1:5" ht="14.25">
      <c r="A40" s="19"/>
      <c r="B40" s="87"/>
      <c r="C40" s="19"/>
      <c r="D40" s="87"/>
      <c r="E40" s="87"/>
    </row>
    <row r="41" spans="1:5" ht="14.25">
      <c r="A41" s="19"/>
      <c r="B41" s="87"/>
      <c r="C41" s="19"/>
      <c r="D41" s="87"/>
      <c r="E41" s="87"/>
    </row>
    <row r="42" spans="1:5" ht="14.25">
      <c r="A42" s="19"/>
      <c r="B42" s="87"/>
      <c r="C42" s="19"/>
      <c r="D42" s="87"/>
      <c r="E42" s="87"/>
    </row>
    <row r="43" spans="1:5" ht="14.25">
      <c r="A43" s="19"/>
      <c r="B43" s="87"/>
      <c r="C43" s="19"/>
      <c r="D43" s="87"/>
      <c r="E43" s="87"/>
    </row>
    <row r="44" spans="1:5" ht="14.25">
      <c r="A44" s="19"/>
      <c r="B44" s="87"/>
      <c r="C44" s="19"/>
      <c r="D44" s="87"/>
      <c r="E44" s="87"/>
    </row>
    <row r="45" spans="1:5" ht="14.25">
      <c r="A45" s="19"/>
      <c r="B45" s="87"/>
      <c r="C45" s="19"/>
      <c r="D45" s="87"/>
      <c r="E45" s="87"/>
    </row>
    <row r="46" spans="1:5" ht="14.25">
      <c r="A46" s="19"/>
      <c r="B46" s="87"/>
      <c r="C46" s="19"/>
      <c r="D46" s="87"/>
      <c r="E46" s="87"/>
    </row>
    <row r="47" spans="1:5" ht="14.25">
      <c r="A47" s="19"/>
      <c r="B47" s="87"/>
      <c r="C47" s="19"/>
      <c r="D47" s="87"/>
      <c r="E47" s="87"/>
    </row>
    <row r="48" spans="1:5" ht="14.25">
      <c r="A48" s="19"/>
      <c r="B48" s="87"/>
      <c r="C48" s="19"/>
      <c r="D48" s="87"/>
      <c r="E48" s="87"/>
    </row>
    <row r="49" spans="1:5" ht="14.25">
      <c r="A49" s="19"/>
      <c r="B49" s="87"/>
      <c r="C49" s="19"/>
      <c r="D49" s="87"/>
      <c r="E49" s="87"/>
    </row>
    <row r="50" spans="1:5" ht="14.25">
      <c r="A50" s="19"/>
      <c r="B50" s="87"/>
      <c r="C50" s="19"/>
      <c r="D50" s="87"/>
      <c r="E50" s="87"/>
    </row>
    <row r="51" spans="1:5" ht="14.25">
      <c r="A51" s="19"/>
      <c r="B51" s="87"/>
      <c r="C51" s="19"/>
      <c r="D51" s="87"/>
      <c r="E51" s="87"/>
    </row>
    <row r="52" spans="1:5" ht="14.25">
      <c r="A52" s="19"/>
      <c r="B52" s="87"/>
      <c r="C52" s="19"/>
      <c r="D52" s="87"/>
      <c r="E52" s="87"/>
    </row>
    <row r="53" spans="1:5" ht="14.25">
      <c r="A53" s="19"/>
      <c r="B53" s="87"/>
      <c r="C53" s="19"/>
      <c r="D53" s="87"/>
      <c r="E53" s="87"/>
    </row>
    <row r="54" spans="1:5" ht="14.25">
      <c r="A54" s="19"/>
      <c r="B54" s="87"/>
      <c r="C54" s="19"/>
      <c r="D54" s="87"/>
      <c r="E54" s="87"/>
    </row>
    <row r="55" spans="1:5" ht="14.25">
      <c r="A55" s="19"/>
      <c r="B55" s="87"/>
      <c r="C55" s="19"/>
      <c r="D55" s="87"/>
      <c r="E55" s="87"/>
    </row>
    <row r="56" spans="1:5" ht="14.25">
      <c r="A56" s="19"/>
      <c r="B56" s="87"/>
      <c r="C56" s="19"/>
      <c r="D56" s="87"/>
      <c r="E56" s="87"/>
    </row>
    <row r="57" spans="1:5" ht="14.25">
      <c r="A57" s="19"/>
      <c r="B57" s="87"/>
      <c r="C57" s="19"/>
      <c r="D57" s="87"/>
      <c r="E57" s="87"/>
    </row>
    <row r="58" spans="1:5" ht="14.25">
      <c r="A58" s="19"/>
      <c r="B58" s="87"/>
      <c r="C58" s="19"/>
      <c r="D58" s="87"/>
      <c r="E58" s="87"/>
    </row>
    <row r="59" spans="1:5" ht="14.25">
      <c r="A59" s="19"/>
      <c r="B59" s="87"/>
      <c r="C59" s="19"/>
      <c r="D59" s="87"/>
      <c r="E59" s="87"/>
    </row>
    <row r="60" spans="1:5" ht="14.25">
      <c r="A60" s="19"/>
      <c r="B60" s="87"/>
      <c r="C60" s="19"/>
      <c r="D60" s="87"/>
      <c r="E60" s="87"/>
    </row>
    <row r="61" spans="1:5" ht="14.25">
      <c r="A61" s="19"/>
      <c r="B61" s="87"/>
      <c r="C61" s="19"/>
      <c r="D61" s="87"/>
      <c r="E61" s="87"/>
    </row>
    <row r="62" spans="1:5" ht="14.25">
      <c r="A62" s="19"/>
      <c r="B62" s="87"/>
      <c r="C62" s="19"/>
      <c r="D62" s="87"/>
      <c r="E62" s="87"/>
    </row>
    <row r="63" spans="1:5" ht="14.25">
      <c r="A63" s="19"/>
      <c r="B63" s="87"/>
      <c r="C63" s="19"/>
      <c r="D63" s="87"/>
      <c r="E63" s="87"/>
    </row>
    <row r="64" spans="1:5" ht="14.25">
      <c r="A64" s="19"/>
      <c r="B64" s="87"/>
      <c r="C64" s="19"/>
      <c r="D64" s="87"/>
      <c r="E64" s="87"/>
    </row>
    <row r="65" spans="1:5" ht="14.25">
      <c r="A65" s="19"/>
      <c r="B65" s="87"/>
      <c r="C65" s="19"/>
      <c r="D65" s="87"/>
      <c r="E65" s="87"/>
    </row>
    <row r="66" spans="1:5" ht="14.25">
      <c r="A66" s="19"/>
      <c r="B66" s="87"/>
      <c r="C66" s="19"/>
      <c r="D66" s="87"/>
      <c r="E66" s="87"/>
    </row>
    <row r="67" spans="1:5" ht="14.25">
      <c r="A67" s="19"/>
      <c r="B67" s="87"/>
      <c r="C67" s="19"/>
      <c r="D67" s="87"/>
      <c r="E67" s="87"/>
    </row>
    <row r="68" spans="1:5" ht="14.25">
      <c r="A68" s="19"/>
      <c r="B68" s="87"/>
      <c r="C68" s="19"/>
      <c r="D68" s="87"/>
      <c r="E68" s="87"/>
    </row>
    <row r="69" spans="1:5" ht="14.25">
      <c r="A69" s="19"/>
      <c r="B69" s="87"/>
      <c r="C69" s="19"/>
      <c r="D69" s="87"/>
      <c r="E69" s="87"/>
    </row>
    <row r="70" spans="1:5" ht="14.25">
      <c r="A70" s="19"/>
      <c r="B70" s="87"/>
      <c r="C70" s="19"/>
      <c r="D70" s="87"/>
      <c r="E70" s="87"/>
    </row>
    <row r="71" spans="1:5" ht="14.25">
      <c r="A71" s="19"/>
      <c r="B71" s="87"/>
      <c r="C71" s="19"/>
      <c r="D71" s="87"/>
      <c r="E71" s="87"/>
    </row>
    <row r="72" spans="1:5" ht="14.25">
      <c r="A72" s="19"/>
      <c r="B72" s="87"/>
      <c r="C72" s="19"/>
      <c r="D72" s="87"/>
      <c r="E72" s="87"/>
    </row>
    <row r="73" spans="1:5" ht="14.25">
      <c r="A73" s="19"/>
      <c r="B73" s="87"/>
      <c r="C73" s="19"/>
      <c r="D73" s="87"/>
      <c r="E73" s="87"/>
    </row>
    <row r="74" spans="1:5" ht="14.25">
      <c r="A74" s="19"/>
      <c r="B74" s="87"/>
      <c r="C74" s="19"/>
      <c r="D74" s="87"/>
      <c r="E74" s="87"/>
    </row>
    <row r="75" spans="1:5" ht="14.25">
      <c r="A75" s="19"/>
      <c r="B75" s="87"/>
      <c r="C75" s="19"/>
      <c r="D75" s="87"/>
      <c r="E75" s="87"/>
    </row>
    <row r="76" spans="1:5" ht="14.25">
      <c r="A76" s="19"/>
      <c r="B76" s="87"/>
      <c r="C76" s="19"/>
      <c r="D76" s="87"/>
      <c r="E76" s="87"/>
    </row>
    <row r="77" spans="1:5" ht="14.25">
      <c r="A77" s="19"/>
      <c r="B77" s="87"/>
      <c r="C77" s="19"/>
      <c r="D77" s="87"/>
      <c r="E77" s="87"/>
    </row>
    <row r="78" spans="1:5" ht="14.25">
      <c r="A78" s="19"/>
      <c r="B78" s="87"/>
      <c r="C78" s="19"/>
      <c r="D78" s="87"/>
      <c r="E78" s="87"/>
    </row>
    <row r="79" spans="1:5" ht="14.25">
      <c r="A79" s="19"/>
      <c r="B79" s="87"/>
      <c r="C79" s="19"/>
      <c r="D79" s="87"/>
      <c r="E79" s="87"/>
    </row>
    <row r="80" spans="1:5" ht="14.25">
      <c r="A80" s="19"/>
      <c r="B80" s="87"/>
      <c r="C80" s="19"/>
      <c r="D80" s="87"/>
      <c r="E80" s="87"/>
    </row>
    <row r="81" spans="1:5" ht="14.25">
      <c r="A81" s="19"/>
      <c r="B81" s="87"/>
      <c r="C81" s="19"/>
      <c r="D81" s="87"/>
      <c r="E81" s="87"/>
    </row>
    <row r="82" spans="1:5" ht="14.25">
      <c r="A82" s="19"/>
      <c r="B82" s="87"/>
      <c r="C82" s="19"/>
      <c r="D82" s="87"/>
      <c r="E82" s="87"/>
    </row>
    <row r="83" spans="1:5" ht="14.25">
      <c r="A83" s="19"/>
      <c r="B83" s="87"/>
      <c r="C83" s="19"/>
      <c r="D83" s="87"/>
      <c r="E83" s="87"/>
    </row>
    <row r="84" spans="1:5" ht="14.25">
      <c r="A84" s="19"/>
      <c r="B84" s="87"/>
      <c r="C84" s="19"/>
      <c r="D84" s="87"/>
      <c r="E84" s="87"/>
    </row>
    <row r="85" spans="1:5" ht="14.25">
      <c r="A85" s="19"/>
      <c r="B85" s="87"/>
      <c r="C85" s="19"/>
      <c r="D85" s="87"/>
      <c r="E85" s="87"/>
    </row>
    <row r="86" spans="1:5" ht="14.25">
      <c r="A86" s="19"/>
      <c r="B86" s="87"/>
      <c r="C86" s="19"/>
      <c r="D86" s="87"/>
      <c r="E86" s="87"/>
    </row>
    <row r="87" spans="1:5" ht="14.25">
      <c r="A87" s="19"/>
      <c r="B87" s="87"/>
      <c r="C87" s="19"/>
      <c r="D87" s="87"/>
      <c r="E87" s="87"/>
    </row>
    <row r="88" spans="1:5" ht="14.25">
      <c r="A88" s="19"/>
      <c r="B88" s="87"/>
      <c r="C88" s="19"/>
      <c r="D88" s="87"/>
      <c r="E88" s="87"/>
    </row>
    <row r="89" spans="1:5" ht="14.25">
      <c r="A89" s="19"/>
      <c r="B89" s="87"/>
      <c r="C89" s="19"/>
      <c r="D89" s="87"/>
      <c r="E89" s="87"/>
    </row>
    <row r="90" spans="1:5" ht="14.25">
      <c r="A90" s="19"/>
      <c r="B90" s="87"/>
      <c r="C90" s="19"/>
      <c r="D90" s="87"/>
      <c r="E90" s="87"/>
    </row>
    <row r="91" spans="1:5" ht="14.25">
      <c r="A91" s="19"/>
      <c r="B91" s="87"/>
      <c r="C91" s="19"/>
      <c r="D91" s="87"/>
      <c r="E91" s="87"/>
    </row>
    <row r="92" spans="1:5" ht="14.25">
      <c r="A92" s="19"/>
      <c r="B92" s="87"/>
      <c r="C92" s="19"/>
      <c r="D92" s="87"/>
      <c r="E92" s="87"/>
    </row>
    <row r="93" spans="1:5" ht="14.25">
      <c r="A93" s="19"/>
      <c r="B93" s="87"/>
      <c r="C93" s="19"/>
      <c r="D93" s="87"/>
      <c r="E93" s="87"/>
    </row>
    <row r="94" spans="1:5" ht="14.25">
      <c r="A94" s="19"/>
      <c r="B94" s="87"/>
      <c r="C94" s="19"/>
      <c r="D94" s="87"/>
      <c r="E94" s="87"/>
    </row>
    <row r="95" spans="1:5" ht="14.25">
      <c r="A95" s="19"/>
      <c r="B95" s="87"/>
      <c r="C95" s="19"/>
      <c r="D95" s="87"/>
      <c r="E95" s="87"/>
    </row>
    <row r="96" spans="1:5" ht="14.25">
      <c r="A96" s="19"/>
      <c r="B96" s="87"/>
      <c r="C96" s="19"/>
      <c r="D96" s="87"/>
      <c r="E96" s="87"/>
    </row>
    <row r="97" spans="1:5" ht="14.25">
      <c r="A97" s="19"/>
      <c r="B97" s="87"/>
      <c r="C97" s="19"/>
      <c r="D97" s="87"/>
      <c r="E97" s="87"/>
    </row>
    <row r="98" spans="1:5" ht="14.25">
      <c r="A98" s="19"/>
      <c r="B98" s="87"/>
      <c r="C98" s="19"/>
      <c r="D98" s="87"/>
      <c r="E98" s="87"/>
    </row>
    <row r="99" spans="1:5" ht="14.25">
      <c r="A99" s="19"/>
      <c r="B99" s="87"/>
      <c r="C99" s="19"/>
      <c r="D99" s="87"/>
      <c r="E99" s="87"/>
    </row>
    <row r="100" spans="1:5" ht="14.25">
      <c r="A100" s="19"/>
      <c r="B100" s="87"/>
      <c r="C100" s="19"/>
      <c r="D100" s="87"/>
      <c r="E100" s="87"/>
    </row>
    <row r="101" spans="1:5" ht="14.25">
      <c r="A101" s="19"/>
      <c r="B101" s="87"/>
      <c r="C101" s="19"/>
      <c r="D101" s="87"/>
      <c r="E101" s="87"/>
    </row>
    <row r="102" spans="1:5" ht="14.25">
      <c r="A102" s="19"/>
      <c r="B102" s="87"/>
      <c r="C102" s="19"/>
      <c r="D102" s="87"/>
      <c r="E102" s="87"/>
    </row>
    <row r="103" spans="1:5" ht="14.25">
      <c r="A103" s="19"/>
      <c r="B103" s="87"/>
      <c r="C103" s="19"/>
      <c r="D103" s="87"/>
      <c r="E103" s="87"/>
    </row>
    <row r="104" spans="1:5" ht="14.25">
      <c r="A104" s="19"/>
      <c r="B104" s="87"/>
      <c r="C104" s="19"/>
      <c r="D104" s="87"/>
      <c r="E104" s="87"/>
    </row>
    <row r="105" spans="1:5" ht="14.25">
      <c r="A105" s="19"/>
      <c r="B105" s="87"/>
      <c r="C105" s="19"/>
      <c r="D105" s="87"/>
      <c r="E105" s="87"/>
    </row>
    <row r="106" spans="1:5" ht="14.25">
      <c r="A106" s="19"/>
      <c r="B106" s="87"/>
      <c r="C106" s="19"/>
      <c r="D106" s="87"/>
      <c r="E106" s="87"/>
    </row>
    <row r="107" spans="1:5" ht="14.25">
      <c r="A107" s="19"/>
      <c r="B107" s="87"/>
      <c r="C107" s="19"/>
      <c r="D107" s="87"/>
      <c r="E107" s="87"/>
    </row>
    <row r="108" spans="1:5" ht="14.25">
      <c r="A108" s="19"/>
      <c r="B108" s="87"/>
      <c r="C108" s="19"/>
      <c r="D108" s="87"/>
      <c r="E108" s="87"/>
    </row>
    <row r="109" spans="1:5" ht="14.25">
      <c r="A109" s="19"/>
      <c r="B109" s="87"/>
      <c r="C109" s="19"/>
      <c r="D109" s="87"/>
      <c r="E109" s="87"/>
    </row>
    <row r="110" spans="1:5" ht="14.25">
      <c r="A110" s="19"/>
      <c r="B110" s="87"/>
      <c r="C110" s="19"/>
      <c r="D110" s="87"/>
      <c r="E110" s="87"/>
    </row>
    <row r="111" spans="1:5" ht="14.25">
      <c r="A111" s="19"/>
      <c r="B111" s="87"/>
      <c r="C111" s="19"/>
      <c r="D111" s="87"/>
      <c r="E111" s="87"/>
    </row>
    <row r="112" spans="1:5" ht="14.25">
      <c r="A112" s="19"/>
      <c r="B112" s="87"/>
      <c r="C112" s="19"/>
      <c r="D112" s="87"/>
      <c r="E112" s="87"/>
    </row>
    <row r="113" spans="1:5" ht="14.25">
      <c r="A113" s="19"/>
      <c r="B113" s="87"/>
      <c r="C113" s="19"/>
      <c r="D113" s="87"/>
      <c r="E113" s="87"/>
    </row>
    <row r="114" spans="1:5" ht="14.25">
      <c r="A114" s="19"/>
      <c r="B114" s="87"/>
      <c r="C114" s="19"/>
      <c r="D114" s="87"/>
      <c r="E114" s="87"/>
    </row>
    <row r="115" spans="1:5" ht="14.25">
      <c r="A115" s="19"/>
      <c r="B115" s="87"/>
      <c r="C115" s="19"/>
      <c r="D115" s="87"/>
      <c r="E115" s="87"/>
    </row>
    <row r="116" spans="1:5" ht="14.25">
      <c r="A116" s="19"/>
      <c r="B116" s="87"/>
      <c r="C116" s="19"/>
      <c r="D116" s="87"/>
      <c r="E116" s="87"/>
    </row>
    <row r="117" spans="1:5" ht="14.25">
      <c r="A117" s="19"/>
      <c r="B117" s="87"/>
      <c r="C117" s="19"/>
      <c r="D117" s="87"/>
      <c r="E117" s="87"/>
    </row>
    <row r="118" spans="1:5" ht="14.25">
      <c r="A118" s="19"/>
      <c r="B118" s="87"/>
      <c r="C118" s="19"/>
      <c r="D118" s="87"/>
      <c r="E118" s="87"/>
    </row>
    <row r="119" spans="1:5" ht="14.25">
      <c r="A119" s="19"/>
      <c r="B119" s="87"/>
      <c r="C119" s="19"/>
      <c r="D119" s="87"/>
      <c r="E119" s="87"/>
    </row>
    <row r="120" spans="1:5" ht="14.25">
      <c r="A120" s="19"/>
      <c r="B120" s="87"/>
      <c r="C120" s="19"/>
      <c r="D120" s="87"/>
      <c r="E120" s="87"/>
    </row>
    <row r="121" spans="1:5" ht="14.25">
      <c r="A121" s="19"/>
      <c r="B121" s="87"/>
      <c r="C121" s="19"/>
      <c r="D121" s="87"/>
      <c r="E121" s="87"/>
    </row>
    <row r="122" spans="1:5" ht="14.25">
      <c r="A122" s="19"/>
      <c r="B122" s="87"/>
      <c r="C122" s="19"/>
      <c r="D122" s="87"/>
      <c r="E122" s="87"/>
    </row>
    <row r="123" spans="1:5" ht="14.25">
      <c r="A123" s="19"/>
      <c r="B123" s="87"/>
      <c r="C123" s="19"/>
      <c r="D123" s="87"/>
      <c r="E123" s="87"/>
    </row>
    <row r="124" spans="1:5" ht="14.25">
      <c r="A124" s="19"/>
      <c r="B124" s="87"/>
      <c r="C124" s="19"/>
      <c r="D124" s="87"/>
      <c r="E124" s="87"/>
    </row>
    <row r="125" spans="1:5" ht="14.25">
      <c r="A125" s="19"/>
      <c r="B125" s="87"/>
      <c r="C125" s="19"/>
      <c r="D125" s="87"/>
      <c r="E125" s="87"/>
    </row>
    <row r="126" spans="1:5" ht="14.25">
      <c r="A126" s="19"/>
      <c r="B126" s="87"/>
      <c r="C126" s="19"/>
      <c r="D126" s="87"/>
      <c r="E126" s="87"/>
    </row>
    <row r="127" spans="1:5" ht="14.25">
      <c r="A127" s="19"/>
      <c r="B127" s="87"/>
      <c r="C127" s="19"/>
      <c r="D127" s="87"/>
      <c r="E127" s="87"/>
    </row>
    <row r="128" spans="1:5" ht="14.25">
      <c r="A128" s="19"/>
      <c r="B128" s="87"/>
      <c r="C128" s="19"/>
      <c r="D128" s="87"/>
      <c r="E128" s="87"/>
    </row>
    <row r="129" spans="1:5" ht="14.25">
      <c r="A129" s="19"/>
      <c r="B129" s="87"/>
      <c r="C129" s="19"/>
      <c r="D129" s="87"/>
      <c r="E129" s="87"/>
    </row>
    <row r="130" spans="1:5" ht="14.25">
      <c r="A130" s="19"/>
      <c r="B130" s="87"/>
      <c r="C130" s="19"/>
      <c r="D130" s="87"/>
      <c r="E130" s="87"/>
    </row>
    <row r="131" spans="1:5" ht="14.25">
      <c r="A131" s="19"/>
      <c r="B131" s="87"/>
      <c r="C131" s="19"/>
      <c r="D131" s="87"/>
      <c r="E131" s="87"/>
    </row>
    <row r="132" spans="1:5" ht="14.25">
      <c r="A132" s="19"/>
      <c r="B132" s="87"/>
      <c r="C132" s="19"/>
      <c r="D132" s="87"/>
      <c r="E132" s="87"/>
    </row>
    <row r="133" spans="1:5" ht="14.25">
      <c r="A133" s="19"/>
      <c r="B133" s="87"/>
      <c r="C133" s="19"/>
      <c r="D133" s="87"/>
      <c r="E133" s="87"/>
    </row>
    <row r="134" spans="1:5" ht="14.25">
      <c r="A134" s="19"/>
      <c r="B134" s="87"/>
      <c r="C134" s="19"/>
      <c r="D134" s="87"/>
      <c r="E134" s="87"/>
    </row>
    <row r="135" spans="1:5" ht="14.25">
      <c r="A135" s="19"/>
      <c r="B135" s="87"/>
      <c r="C135" s="19"/>
      <c r="D135" s="87"/>
      <c r="E135" s="87"/>
    </row>
    <row r="136" spans="1:5" ht="14.25">
      <c r="A136" s="19"/>
      <c r="B136" s="87"/>
      <c r="C136" s="19"/>
      <c r="D136" s="87"/>
      <c r="E136" s="87"/>
    </row>
    <row r="137" spans="1:5" ht="14.25">
      <c r="A137" s="19"/>
      <c r="B137" s="87"/>
      <c r="C137" s="19"/>
      <c r="D137" s="87"/>
      <c r="E137" s="87"/>
    </row>
    <row r="138" spans="1:5" ht="14.25">
      <c r="A138" s="19"/>
      <c r="B138" s="87"/>
      <c r="C138" s="19"/>
      <c r="D138" s="87"/>
      <c r="E138" s="87"/>
    </row>
    <row r="139" spans="1:5" ht="14.25">
      <c r="A139" s="19"/>
      <c r="B139" s="87"/>
      <c r="C139" s="19"/>
      <c r="D139" s="87"/>
      <c r="E139" s="87"/>
    </row>
    <row r="140" spans="1:5" ht="14.25">
      <c r="A140" s="19"/>
      <c r="B140" s="87"/>
      <c r="C140" s="19"/>
      <c r="D140" s="87"/>
      <c r="E140" s="87"/>
    </row>
    <row r="141" spans="1:5" ht="14.25">
      <c r="A141" s="19"/>
      <c r="B141" s="87"/>
      <c r="C141" s="19"/>
      <c r="D141" s="87"/>
      <c r="E141" s="87"/>
    </row>
    <row r="142" spans="1:5" ht="14.25">
      <c r="A142" s="19"/>
      <c r="B142" s="87"/>
      <c r="C142" s="19"/>
      <c r="D142" s="87"/>
      <c r="E142" s="87"/>
    </row>
    <row r="143" spans="1:5" ht="14.25">
      <c r="A143" s="19"/>
      <c r="B143" s="87"/>
      <c r="C143" s="19"/>
      <c r="D143" s="87"/>
      <c r="E143" s="87"/>
    </row>
    <row r="144" spans="1:5" ht="14.25">
      <c r="A144" s="19"/>
      <c r="B144" s="87"/>
      <c r="C144" s="19"/>
      <c r="D144" s="87"/>
      <c r="E144" s="87"/>
    </row>
    <row r="145" spans="1:5" ht="14.25">
      <c r="A145" s="19"/>
      <c r="B145" s="87"/>
      <c r="C145" s="19"/>
      <c r="D145" s="87"/>
      <c r="E145" s="87"/>
    </row>
    <row r="146" spans="1:5" ht="14.25">
      <c r="A146" s="19"/>
      <c r="B146" s="87"/>
      <c r="C146" s="19"/>
      <c r="D146" s="87"/>
      <c r="E146" s="87"/>
    </row>
    <row r="147" spans="1:5" ht="14.25">
      <c r="A147" s="19"/>
      <c r="B147" s="87"/>
      <c r="C147" s="19"/>
      <c r="D147" s="87"/>
      <c r="E147" s="87"/>
    </row>
    <row r="148" spans="1:5" ht="14.25">
      <c r="A148" s="19"/>
      <c r="B148" s="87"/>
      <c r="C148" s="19"/>
      <c r="D148" s="87"/>
      <c r="E148" s="87"/>
    </row>
    <row r="149" spans="1:5" ht="14.25">
      <c r="A149" s="19"/>
      <c r="B149" s="87"/>
      <c r="C149" s="19"/>
      <c r="D149" s="87"/>
      <c r="E149" s="87"/>
    </row>
    <row r="150" spans="1:5" ht="14.25">
      <c r="A150" s="19"/>
      <c r="B150" s="87"/>
      <c r="C150" s="19"/>
      <c r="D150" s="87"/>
      <c r="E150" s="87"/>
    </row>
    <row r="151" spans="1:5" ht="14.25">
      <c r="A151" s="19"/>
      <c r="B151" s="87"/>
      <c r="C151" s="19"/>
      <c r="D151" s="87"/>
      <c r="E151" s="87"/>
    </row>
    <row r="152" spans="1:5" ht="14.25">
      <c r="A152" s="19"/>
      <c r="B152" s="87"/>
      <c r="C152" s="19"/>
      <c r="D152" s="87"/>
      <c r="E152" s="87"/>
    </row>
    <row r="153" spans="1:5" ht="14.25">
      <c r="A153" s="19"/>
      <c r="B153" s="87"/>
      <c r="C153" s="19"/>
      <c r="D153" s="87"/>
      <c r="E153" s="87"/>
    </row>
    <row r="154" spans="1:5" ht="14.25">
      <c r="A154" s="19"/>
      <c r="B154" s="87"/>
      <c r="C154" s="19"/>
      <c r="D154" s="87"/>
      <c r="E154" s="87"/>
    </row>
    <row r="155" spans="1:5" ht="14.25">
      <c r="A155" s="19"/>
      <c r="B155" s="87"/>
      <c r="C155" s="19"/>
      <c r="D155" s="87"/>
      <c r="E155" s="87"/>
    </row>
    <row r="156" spans="1:5" ht="14.25">
      <c r="A156" s="19"/>
      <c r="B156" s="87"/>
      <c r="C156" s="19"/>
      <c r="D156" s="87"/>
      <c r="E156" s="87"/>
    </row>
    <row r="157" spans="1:5" ht="14.25">
      <c r="A157" s="19"/>
      <c r="B157" s="87"/>
      <c r="C157" s="19"/>
      <c r="D157" s="87"/>
      <c r="E157" s="87"/>
    </row>
    <row r="158" spans="1:5" ht="14.25">
      <c r="A158" s="19"/>
      <c r="B158" s="87"/>
      <c r="C158" s="19"/>
      <c r="D158" s="87"/>
      <c r="E158" s="87"/>
    </row>
    <row r="159" spans="1:5" ht="14.25">
      <c r="A159" s="19"/>
      <c r="B159" s="87"/>
      <c r="C159" s="19"/>
      <c r="D159" s="87"/>
      <c r="E159" s="87"/>
    </row>
    <row r="160" spans="1:5" ht="14.25">
      <c r="A160" s="19"/>
      <c r="B160" s="87"/>
      <c r="C160" s="19"/>
      <c r="D160" s="87"/>
      <c r="E160" s="87"/>
    </row>
    <row r="161" spans="1:5" ht="14.25">
      <c r="A161" s="19"/>
      <c r="B161" s="87"/>
      <c r="C161" s="19"/>
      <c r="D161" s="87"/>
      <c r="E161" s="87"/>
    </row>
    <row r="162" spans="1:5" ht="14.25">
      <c r="A162" s="19"/>
      <c r="B162" s="87"/>
      <c r="C162" s="19"/>
      <c r="D162" s="87"/>
      <c r="E162" s="87"/>
    </row>
    <row r="163" spans="1:5" ht="14.25">
      <c r="A163" s="19"/>
      <c r="B163" s="87"/>
      <c r="C163" s="19"/>
      <c r="D163" s="87"/>
      <c r="E163" s="87"/>
    </row>
    <row r="164" spans="1:5" ht="14.25">
      <c r="A164" s="19"/>
      <c r="B164" s="87"/>
      <c r="C164" s="19"/>
      <c r="D164" s="87"/>
      <c r="E164" s="87"/>
    </row>
    <row r="165" spans="1:5" ht="14.25">
      <c r="A165" s="19"/>
      <c r="B165" s="87"/>
      <c r="C165" s="19"/>
      <c r="D165" s="87"/>
      <c r="E165" s="87"/>
    </row>
    <row r="166" spans="1:5" ht="14.25">
      <c r="A166" s="19"/>
      <c r="B166" s="87"/>
      <c r="C166" s="19"/>
      <c r="D166" s="87"/>
      <c r="E166" s="87"/>
    </row>
    <row r="167" spans="1:5" ht="14.25">
      <c r="A167" s="19"/>
      <c r="B167" s="87"/>
      <c r="C167" s="19"/>
      <c r="D167" s="87"/>
      <c r="E167" s="87"/>
    </row>
    <row r="168" spans="1:5" ht="14.25">
      <c r="A168" s="19"/>
      <c r="B168" s="87"/>
      <c r="C168" s="19"/>
      <c r="D168" s="87"/>
      <c r="E168" s="87"/>
    </row>
    <row r="169" spans="1:5" ht="14.25">
      <c r="A169" s="19"/>
      <c r="B169" s="87"/>
      <c r="C169" s="19"/>
      <c r="D169" s="87"/>
      <c r="E169" s="87"/>
    </row>
    <row r="170" spans="1:5" ht="14.25">
      <c r="A170" s="19"/>
      <c r="B170" s="87"/>
      <c r="C170" s="19"/>
      <c r="D170" s="87"/>
      <c r="E170" s="87"/>
    </row>
    <row r="171" spans="1:5" ht="14.25">
      <c r="A171" s="19"/>
      <c r="B171" s="87"/>
      <c r="C171" s="19"/>
      <c r="D171" s="87"/>
      <c r="E171" s="87"/>
    </row>
    <row r="172" spans="1:5" ht="14.25">
      <c r="A172" s="19"/>
      <c r="B172" s="87"/>
      <c r="C172" s="19"/>
      <c r="D172" s="87"/>
      <c r="E172" s="87"/>
    </row>
    <row r="173" spans="1:5" ht="14.25">
      <c r="A173" s="19"/>
      <c r="B173" s="87"/>
      <c r="C173" s="19"/>
      <c r="D173" s="87"/>
      <c r="E173" s="87"/>
    </row>
    <row r="174" spans="1:5" ht="14.25">
      <c r="A174" s="19"/>
      <c r="B174" s="87"/>
      <c r="C174" s="19"/>
      <c r="D174" s="87"/>
      <c r="E174" s="87"/>
    </row>
    <row r="175" spans="1:5" ht="14.25">
      <c r="A175" s="19"/>
      <c r="B175" s="87"/>
      <c r="C175" s="19"/>
      <c r="D175" s="87"/>
      <c r="E175" s="87"/>
    </row>
    <row r="176" spans="1:5" ht="14.25">
      <c r="A176" s="19"/>
      <c r="B176" s="87"/>
      <c r="C176" s="19"/>
      <c r="D176" s="87"/>
      <c r="E176" s="87"/>
    </row>
    <row r="177" spans="1:5" ht="14.25">
      <c r="A177" s="19"/>
      <c r="B177" s="87"/>
      <c r="C177" s="19"/>
      <c r="D177" s="87"/>
      <c r="E177" s="87"/>
    </row>
    <row r="178" spans="1:5" ht="14.25">
      <c r="A178" s="19"/>
      <c r="B178" s="87"/>
      <c r="C178" s="19"/>
      <c r="D178" s="87"/>
      <c r="E178" s="87"/>
    </row>
    <row r="179" spans="1:5" ht="14.25">
      <c r="A179" s="19"/>
      <c r="B179" s="87"/>
      <c r="C179" s="19"/>
      <c r="D179" s="87"/>
      <c r="E179" s="87"/>
    </row>
    <row r="180" spans="1:5" ht="14.25">
      <c r="A180" s="19"/>
      <c r="B180" s="87"/>
      <c r="C180" s="19"/>
      <c r="D180" s="87"/>
      <c r="E180" s="87"/>
    </row>
    <row r="181" spans="1:5" ht="14.25">
      <c r="A181" s="19"/>
      <c r="B181" s="87"/>
      <c r="C181" s="19"/>
      <c r="D181" s="87"/>
      <c r="E181" s="87"/>
    </row>
    <row r="182" spans="1:5" ht="14.25">
      <c r="A182" s="19"/>
      <c r="B182" s="87"/>
      <c r="C182" s="19"/>
      <c r="D182" s="87"/>
      <c r="E182" s="87"/>
    </row>
    <row r="183" spans="1:5" ht="14.25">
      <c r="A183" s="19"/>
      <c r="B183" s="87"/>
      <c r="C183" s="19"/>
      <c r="D183" s="87"/>
      <c r="E183" s="87"/>
    </row>
    <row r="184" spans="1:5" ht="14.25">
      <c r="A184" s="19"/>
      <c r="B184" s="87"/>
      <c r="C184" s="19"/>
      <c r="D184" s="87"/>
      <c r="E184" s="87"/>
    </row>
    <row r="185" spans="1:5" ht="14.25">
      <c r="A185" s="19"/>
      <c r="B185" s="87"/>
      <c r="C185" s="19"/>
      <c r="D185" s="87"/>
      <c r="E185" s="87"/>
    </row>
    <row r="186" spans="1:5" ht="14.25">
      <c r="A186" s="19"/>
      <c r="B186" s="87"/>
      <c r="C186" s="19"/>
      <c r="D186" s="87"/>
      <c r="E186" s="87"/>
    </row>
    <row r="187" spans="1:5" ht="14.25">
      <c r="A187" s="19"/>
      <c r="B187" s="87"/>
      <c r="C187" s="19"/>
      <c r="D187" s="87"/>
      <c r="E187" s="87"/>
    </row>
    <row r="188" spans="1:5" ht="14.25">
      <c r="A188" s="19"/>
      <c r="B188" s="87"/>
      <c r="C188" s="19"/>
      <c r="D188" s="87"/>
      <c r="E188" s="87"/>
    </row>
    <row r="189" spans="1:5" ht="14.25">
      <c r="A189" s="19"/>
      <c r="B189" s="87"/>
      <c r="C189" s="19"/>
      <c r="D189" s="87"/>
      <c r="E189" s="87"/>
    </row>
    <row r="190" spans="1:5" ht="14.25">
      <c r="A190" s="19"/>
      <c r="B190" s="87"/>
      <c r="C190" s="19"/>
      <c r="D190" s="87"/>
      <c r="E190" s="87"/>
    </row>
    <row r="191" spans="1:5" ht="14.25">
      <c r="A191" s="19"/>
      <c r="B191" s="87"/>
      <c r="C191" s="19"/>
      <c r="D191" s="87"/>
      <c r="E191" s="87"/>
    </row>
    <row r="192" spans="1:5" ht="14.25">
      <c r="A192" s="19"/>
      <c r="B192" s="87"/>
      <c r="C192" s="19"/>
      <c r="D192" s="87"/>
      <c r="E192" s="87"/>
    </row>
    <row r="193" spans="1:5" ht="14.25">
      <c r="A193" s="19"/>
      <c r="B193" s="87"/>
      <c r="C193" s="19"/>
      <c r="D193" s="87"/>
      <c r="E193" s="87"/>
    </row>
    <row r="194" spans="1:5" ht="14.25">
      <c r="A194" s="19"/>
      <c r="B194" s="87"/>
      <c r="C194" s="19"/>
      <c r="D194" s="87"/>
      <c r="E194" s="87"/>
    </row>
    <row r="195" spans="1:5" ht="14.25">
      <c r="A195" s="19"/>
      <c r="B195" s="87"/>
      <c r="C195" s="19"/>
      <c r="D195" s="87"/>
      <c r="E195" s="87"/>
    </row>
    <row r="196" spans="1:5" ht="14.25">
      <c r="A196" s="19"/>
      <c r="B196" s="87"/>
      <c r="C196" s="19"/>
      <c r="D196" s="87"/>
      <c r="E196" s="87"/>
    </row>
    <row r="197" spans="1:5" ht="14.25">
      <c r="A197" s="19"/>
      <c r="B197" s="87"/>
      <c r="C197" s="19"/>
      <c r="D197" s="87"/>
      <c r="E197" s="87"/>
    </row>
    <row r="198" spans="1:5" ht="14.25">
      <c r="A198" s="19"/>
      <c r="B198" s="87"/>
      <c r="C198" s="19"/>
      <c r="D198" s="87"/>
      <c r="E198" s="87"/>
    </row>
    <row r="199" spans="1:5" ht="14.25">
      <c r="A199" s="19"/>
      <c r="B199" s="87"/>
      <c r="C199" s="19"/>
      <c r="D199" s="87"/>
      <c r="E199" s="87"/>
    </row>
    <row r="200" spans="1:5" ht="14.25">
      <c r="A200" s="19"/>
      <c r="B200" s="87"/>
      <c r="C200" s="19"/>
      <c r="D200" s="87"/>
      <c r="E200" s="87"/>
    </row>
    <row r="201" spans="1:5" ht="14.25">
      <c r="A201" s="19"/>
      <c r="B201" s="87"/>
      <c r="C201" s="19"/>
      <c r="D201" s="87"/>
      <c r="E201" s="87"/>
    </row>
    <row r="202" spans="1:5" ht="14.25">
      <c r="A202" s="19"/>
      <c r="B202" s="87"/>
      <c r="C202" s="19"/>
      <c r="D202" s="87"/>
      <c r="E202" s="87"/>
    </row>
    <row r="203" spans="1:5" ht="14.25">
      <c r="A203" s="19"/>
      <c r="B203" s="87"/>
      <c r="C203" s="19"/>
      <c r="D203" s="87"/>
      <c r="E203" s="87"/>
    </row>
    <row r="204" spans="1:5" ht="14.25">
      <c r="A204" s="19"/>
      <c r="B204" s="87"/>
      <c r="C204" s="19"/>
      <c r="D204" s="87"/>
      <c r="E204" s="87"/>
    </row>
    <row r="205" spans="1:5" ht="14.25">
      <c r="A205" s="19"/>
      <c r="B205" s="87"/>
      <c r="C205" s="19"/>
      <c r="D205" s="87"/>
      <c r="E205" s="87"/>
    </row>
    <row r="206" spans="1:5" ht="14.25">
      <c r="A206" s="19"/>
      <c r="B206" s="87"/>
      <c r="C206" s="19"/>
      <c r="D206" s="87"/>
      <c r="E206" s="87"/>
    </row>
    <row r="207" spans="1:5" ht="14.25">
      <c r="A207" s="19"/>
      <c r="B207" s="87"/>
      <c r="C207" s="19"/>
      <c r="D207" s="87"/>
      <c r="E207" s="87"/>
    </row>
    <row r="208" spans="1:5" ht="14.25">
      <c r="A208" s="19"/>
      <c r="B208" s="87"/>
      <c r="C208" s="19"/>
      <c r="D208" s="87"/>
      <c r="E208" s="87"/>
    </row>
    <row r="209" spans="1:5" ht="14.25">
      <c r="A209" s="19"/>
      <c r="B209" s="87"/>
      <c r="C209" s="19"/>
      <c r="D209" s="87"/>
      <c r="E209" s="87"/>
    </row>
    <row r="210" spans="1:5" ht="14.25">
      <c r="A210" s="19"/>
      <c r="B210" s="87"/>
      <c r="C210" s="19"/>
      <c r="D210" s="87"/>
      <c r="E210" s="87"/>
    </row>
    <row r="211" spans="1:5" ht="14.25">
      <c r="A211" s="19"/>
      <c r="B211" s="87"/>
      <c r="C211" s="19"/>
      <c r="D211" s="87"/>
      <c r="E211" s="87"/>
    </row>
    <row r="212" spans="1:5" ht="14.25">
      <c r="A212" s="19"/>
      <c r="B212" s="87"/>
      <c r="C212" s="19"/>
      <c r="D212" s="87"/>
      <c r="E212" s="87"/>
    </row>
    <row r="213" spans="1:5" ht="14.25">
      <c r="A213" s="19"/>
      <c r="B213" s="87"/>
      <c r="C213" s="19"/>
      <c r="D213" s="87"/>
      <c r="E213" s="87"/>
    </row>
    <row r="214" spans="1:5" ht="14.25">
      <c r="A214" s="19"/>
      <c r="B214" s="87"/>
      <c r="C214" s="19"/>
      <c r="D214" s="87"/>
      <c r="E214" s="87"/>
    </row>
    <row r="215" spans="1:5" ht="14.25">
      <c r="A215" s="19"/>
      <c r="B215" s="87"/>
      <c r="C215" s="19"/>
      <c r="D215" s="87"/>
      <c r="E215" s="87"/>
    </row>
    <row r="216" spans="1:5" ht="14.25">
      <c r="A216" s="19"/>
      <c r="B216" s="87"/>
      <c r="C216" s="19"/>
      <c r="D216" s="87"/>
      <c r="E216" s="87"/>
    </row>
    <row r="217" spans="1:5" ht="14.25">
      <c r="A217" s="19"/>
      <c r="B217" s="87"/>
      <c r="C217" s="19"/>
      <c r="D217" s="87"/>
      <c r="E217" s="87"/>
    </row>
    <row r="218" spans="1:5" ht="14.25">
      <c r="A218" s="19"/>
      <c r="B218" s="87"/>
      <c r="C218" s="19"/>
      <c r="D218" s="87"/>
      <c r="E218" s="87"/>
    </row>
    <row r="219" spans="1:5" ht="14.25">
      <c r="A219" s="19"/>
      <c r="B219" s="87"/>
      <c r="C219" s="19"/>
      <c r="D219" s="87"/>
      <c r="E219" s="87"/>
    </row>
    <row r="220" spans="1:5" ht="14.25">
      <c r="A220" s="19"/>
      <c r="B220" s="87"/>
      <c r="C220" s="19"/>
      <c r="D220" s="87"/>
      <c r="E220" s="87"/>
    </row>
    <row r="221" spans="1:5" ht="14.25">
      <c r="A221" s="19"/>
      <c r="B221" s="87"/>
      <c r="C221" s="19"/>
      <c r="D221" s="87"/>
      <c r="E221" s="87"/>
    </row>
    <row r="222" spans="1:5" ht="14.25">
      <c r="A222" s="19"/>
      <c r="B222" s="87"/>
      <c r="C222" s="19"/>
      <c r="D222" s="87"/>
      <c r="E222" s="87"/>
    </row>
    <row r="223" spans="1:5" ht="14.25">
      <c r="A223" s="19"/>
      <c r="B223" s="87"/>
      <c r="C223" s="19"/>
      <c r="D223" s="87"/>
      <c r="E223" s="87"/>
    </row>
    <row r="224" spans="1:5" ht="14.25">
      <c r="A224" s="19"/>
      <c r="B224" s="87"/>
      <c r="C224" s="19"/>
      <c r="D224" s="87"/>
      <c r="E224" s="87"/>
    </row>
    <row r="225" spans="1:5" ht="14.25">
      <c r="A225" s="19"/>
      <c r="B225" s="87"/>
      <c r="C225" s="19"/>
      <c r="D225" s="87"/>
      <c r="E225" s="87"/>
    </row>
    <row r="226" spans="1:5" ht="14.25">
      <c r="A226" s="19"/>
      <c r="B226" s="87"/>
      <c r="C226" s="19"/>
      <c r="D226" s="87"/>
      <c r="E226" s="87"/>
    </row>
    <row r="227" spans="1:5" ht="14.25">
      <c r="A227" s="19"/>
      <c r="B227" s="87"/>
      <c r="C227" s="19"/>
      <c r="D227" s="87"/>
      <c r="E227" s="87"/>
    </row>
    <row r="228" spans="1:5" ht="14.25">
      <c r="A228" s="19"/>
      <c r="B228" s="87"/>
      <c r="C228" s="19"/>
      <c r="D228" s="87"/>
      <c r="E228" s="87"/>
    </row>
    <row r="229" spans="1:5" ht="14.25">
      <c r="A229" s="19"/>
      <c r="B229" s="87"/>
      <c r="C229" s="19"/>
      <c r="D229" s="87"/>
      <c r="E229" s="87"/>
    </row>
    <row r="230" spans="1:5" ht="14.25">
      <c r="A230" s="19"/>
      <c r="B230" s="87"/>
      <c r="C230" s="19"/>
      <c r="D230" s="87"/>
      <c r="E230" s="87"/>
    </row>
    <row r="231" spans="1:5" ht="14.25">
      <c r="A231" s="19"/>
      <c r="B231" s="87"/>
      <c r="C231" s="19"/>
      <c r="D231" s="87"/>
      <c r="E231" s="87"/>
    </row>
    <row r="232" spans="1:5" ht="14.25">
      <c r="A232" s="19"/>
      <c r="B232" s="87"/>
      <c r="C232" s="19"/>
      <c r="D232" s="87"/>
      <c r="E232" s="87"/>
    </row>
    <row r="233" spans="1:5" ht="14.25">
      <c r="A233" s="19"/>
      <c r="B233" s="87"/>
      <c r="C233" s="19"/>
      <c r="D233" s="87"/>
      <c r="E233" s="87"/>
    </row>
    <row r="234" spans="1:5" ht="14.25">
      <c r="A234" s="19"/>
      <c r="B234" s="87"/>
      <c r="C234" s="19"/>
      <c r="D234" s="87"/>
      <c r="E234" s="87"/>
    </row>
    <row r="235" spans="1:5" ht="14.25">
      <c r="A235" s="19"/>
      <c r="B235" s="87"/>
      <c r="C235" s="19"/>
      <c r="D235" s="87"/>
      <c r="E235" s="87"/>
    </row>
    <row r="236" spans="1:5" ht="14.25">
      <c r="A236" s="19"/>
      <c r="B236" s="87"/>
      <c r="C236" s="19"/>
      <c r="D236" s="87"/>
      <c r="E236" s="87"/>
    </row>
    <row r="237" spans="1:5" ht="14.25">
      <c r="A237" s="19"/>
      <c r="B237" s="87"/>
      <c r="C237" s="19"/>
      <c r="D237" s="87"/>
      <c r="E237" s="87"/>
    </row>
    <row r="238" spans="1:5" ht="14.25">
      <c r="A238" s="19"/>
      <c r="B238" s="87"/>
      <c r="C238" s="19"/>
      <c r="D238" s="87"/>
      <c r="E238" s="87"/>
    </row>
    <row r="239" spans="1:5" ht="14.25">
      <c r="A239" s="19"/>
      <c r="B239" s="87"/>
      <c r="C239" s="19"/>
      <c r="D239" s="87"/>
      <c r="E239" s="87"/>
    </row>
    <row r="240" spans="1:5" ht="14.25">
      <c r="A240" s="19"/>
      <c r="B240" s="87"/>
      <c r="C240" s="19"/>
      <c r="D240" s="87"/>
      <c r="E240" s="87"/>
    </row>
    <row r="241" spans="1:5" ht="14.25">
      <c r="A241" s="19"/>
      <c r="B241" s="87"/>
      <c r="C241" s="19"/>
      <c r="D241" s="87"/>
      <c r="E241" s="87"/>
    </row>
    <row r="242" spans="1:5" ht="14.25">
      <c r="A242" s="19"/>
      <c r="B242" s="87"/>
      <c r="C242" s="19"/>
      <c r="D242" s="87"/>
      <c r="E242" s="87"/>
    </row>
    <row r="243" spans="1:5" ht="14.25">
      <c r="A243" s="19"/>
      <c r="B243" s="87"/>
      <c r="C243" s="19"/>
      <c r="D243" s="87"/>
      <c r="E243" s="87"/>
    </row>
    <row r="244" spans="1:5" ht="14.25">
      <c r="A244" s="19"/>
      <c r="B244" s="87"/>
      <c r="C244" s="19"/>
      <c r="D244" s="87"/>
      <c r="E244" s="87"/>
    </row>
    <row r="245" spans="1:5" ht="14.25">
      <c r="A245" s="19"/>
      <c r="B245" s="87"/>
      <c r="C245" s="19"/>
      <c r="D245" s="87"/>
      <c r="E245" s="87"/>
    </row>
    <row r="246" spans="1:5" ht="14.25">
      <c r="A246" s="19"/>
      <c r="B246" s="87"/>
      <c r="C246" s="19"/>
      <c r="D246" s="87"/>
      <c r="E246" s="87"/>
    </row>
    <row r="247" spans="1:5" ht="14.25">
      <c r="A247" s="19"/>
      <c r="B247" s="87"/>
      <c r="C247" s="19"/>
      <c r="D247" s="87"/>
      <c r="E247" s="87"/>
    </row>
    <row r="248" spans="1:5" ht="14.25">
      <c r="A248" s="19"/>
      <c r="B248" s="87"/>
      <c r="C248" s="19"/>
      <c r="D248" s="87"/>
      <c r="E248" s="87"/>
    </row>
    <row r="249" spans="1:5" ht="14.25">
      <c r="A249" s="19"/>
      <c r="B249" s="87"/>
      <c r="C249" s="19"/>
      <c r="D249" s="87"/>
      <c r="E249" s="87"/>
    </row>
    <row r="250" spans="1:5" ht="14.25">
      <c r="A250" s="19"/>
      <c r="B250" s="87"/>
      <c r="C250" s="19"/>
      <c r="D250" s="87"/>
      <c r="E250" s="87"/>
    </row>
    <row r="251" spans="1:5" ht="14.25">
      <c r="A251" s="19"/>
      <c r="B251" s="87"/>
      <c r="C251" s="19"/>
      <c r="D251" s="87"/>
      <c r="E251" s="87"/>
    </row>
    <row r="252" spans="1:5" ht="14.25">
      <c r="A252" s="19"/>
      <c r="B252" s="87"/>
      <c r="C252" s="19"/>
      <c r="D252" s="87"/>
      <c r="E252" s="87"/>
    </row>
    <row r="253" spans="1:5" ht="14.25">
      <c r="A253" s="19"/>
      <c r="B253" s="87"/>
      <c r="C253" s="19"/>
      <c r="D253" s="87"/>
      <c r="E253" s="87"/>
    </row>
    <row r="254" spans="1:5" ht="14.25">
      <c r="A254" s="19"/>
      <c r="B254" s="87"/>
      <c r="C254" s="19"/>
      <c r="D254" s="87"/>
      <c r="E254" s="87"/>
    </row>
    <row r="255" spans="1:5" ht="14.25">
      <c r="A255" s="19"/>
      <c r="B255" s="87"/>
      <c r="C255" s="19"/>
      <c r="D255" s="87"/>
      <c r="E255" s="87"/>
    </row>
    <row r="256" spans="1:5" ht="14.25">
      <c r="A256" s="19"/>
      <c r="B256" s="87"/>
      <c r="C256" s="19"/>
      <c r="D256" s="87"/>
      <c r="E256" s="87"/>
    </row>
    <row r="257" spans="1:5" ht="14.25">
      <c r="A257" s="19"/>
      <c r="B257" s="87"/>
      <c r="C257" s="19"/>
      <c r="D257" s="87"/>
      <c r="E257" s="87"/>
    </row>
    <row r="258" spans="1:5" ht="14.25">
      <c r="A258" s="19"/>
      <c r="B258" s="87"/>
      <c r="C258" s="19"/>
      <c r="D258" s="87"/>
      <c r="E258" s="87"/>
    </row>
    <row r="259" spans="1:5" ht="14.25">
      <c r="A259" s="19"/>
      <c r="B259" s="87"/>
      <c r="C259" s="19"/>
      <c r="D259" s="87"/>
      <c r="E259" s="87"/>
    </row>
    <row r="260" spans="1:5" ht="14.25">
      <c r="A260" s="19"/>
      <c r="B260" s="87"/>
      <c r="C260" s="19"/>
      <c r="D260" s="87"/>
      <c r="E260" s="87"/>
    </row>
    <row r="261" spans="1:5" ht="14.25">
      <c r="A261" s="19"/>
      <c r="B261" s="87"/>
      <c r="C261" s="19"/>
      <c r="D261" s="87"/>
      <c r="E261" s="87"/>
    </row>
    <row r="262" spans="1:5" ht="14.25">
      <c r="A262" s="19"/>
      <c r="B262" s="87"/>
      <c r="C262" s="19"/>
      <c r="D262" s="87"/>
      <c r="E262" s="87"/>
    </row>
    <row r="263" spans="1:5" ht="14.25">
      <c r="A263" s="19"/>
      <c r="B263" s="87"/>
      <c r="C263" s="19"/>
      <c r="D263" s="87"/>
      <c r="E263" s="87"/>
    </row>
    <row r="264" spans="1:5" ht="14.25">
      <c r="A264" s="19"/>
      <c r="B264" s="87"/>
      <c r="C264" s="19"/>
      <c r="D264" s="87"/>
      <c r="E264" s="87"/>
    </row>
    <row r="265" spans="1:5" ht="14.25">
      <c r="A265" s="19"/>
      <c r="B265" s="87"/>
      <c r="C265" s="19"/>
      <c r="D265" s="87"/>
      <c r="E265" s="87"/>
    </row>
    <row r="266" spans="1:5" ht="14.25">
      <c r="A266" s="19"/>
      <c r="B266" s="87"/>
      <c r="C266" s="19"/>
      <c r="D266" s="87"/>
      <c r="E266" s="87"/>
    </row>
    <row r="267" spans="1:5" ht="14.25">
      <c r="A267" s="19"/>
      <c r="B267" s="87"/>
      <c r="C267" s="19"/>
      <c r="D267" s="87"/>
      <c r="E267" s="87"/>
    </row>
    <row r="268" spans="1:5" ht="14.25">
      <c r="A268" s="19"/>
      <c r="B268" s="87"/>
      <c r="C268" s="19"/>
      <c r="D268" s="87"/>
      <c r="E268" s="87"/>
    </row>
    <row r="269" spans="1:5" ht="14.25">
      <c r="A269" s="19"/>
      <c r="B269" s="87"/>
      <c r="C269" s="19"/>
      <c r="D269" s="87"/>
      <c r="E269" s="87"/>
    </row>
    <row r="270" spans="1:5" ht="14.25">
      <c r="A270" s="19"/>
      <c r="B270" s="87"/>
      <c r="C270" s="19"/>
      <c r="D270" s="87"/>
      <c r="E270" s="87"/>
    </row>
    <row r="271" spans="1:5" ht="14.25">
      <c r="A271" s="19"/>
      <c r="B271" s="87"/>
      <c r="C271" s="19"/>
      <c r="D271" s="87"/>
      <c r="E271" s="87"/>
    </row>
    <row r="272" spans="1:5" ht="14.25">
      <c r="A272" s="19"/>
      <c r="B272" s="87"/>
      <c r="C272" s="19"/>
      <c r="D272" s="87"/>
      <c r="E272" s="87"/>
    </row>
    <row r="273" spans="1:5" ht="14.25">
      <c r="A273" s="19"/>
      <c r="B273" s="87"/>
      <c r="C273" s="19"/>
      <c r="D273" s="87"/>
      <c r="E273" s="87"/>
    </row>
    <row r="274" spans="1:5" ht="14.25">
      <c r="A274" s="19"/>
      <c r="B274" s="87"/>
      <c r="C274" s="19"/>
      <c r="D274" s="87"/>
      <c r="E274" s="87"/>
    </row>
    <row r="275" spans="1:5" ht="14.25">
      <c r="A275" s="19"/>
      <c r="B275" s="87"/>
      <c r="C275" s="19"/>
      <c r="D275" s="87"/>
      <c r="E275" s="87"/>
    </row>
    <row r="276" spans="1:5" ht="14.25">
      <c r="A276" s="19"/>
      <c r="B276" s="87"/>
      <c r="C276" s="19"/>
      <c r="D276" s="87"/>
      <c r="E276" s="87"/>
    </row>
    <row r="277" spans="1:5" ht="14.25">
      <c r="A277" s="19"/>
      <c r="B277" s="87"/>
      <c r="C277" s="19"/>
      <c r="D277" s="87"/>
      <c r="E277" s="87"/>
    </row>
    <row r="278" spans="1:5" ht="14.25">
      <c r="A278" s="19"/>
      <c r="B278" s="87"/>
      <c r="C278" s="19"/>
      <c r="D278" s="87"/>
      <c r="E278" s="87"/>
    </row>
    <row r="279" spans="1:5" ht="14.25">
      <c r="A279" s="19"/>
      <c r="B279" s="87"/>
      <c r="C279" s="19"/>
      <c r="D279" s="87"/>
      <c r="E279" s="87"/>
    </row>
    <row r="280" spans="1:5" ht="14.25">
      <c r="A280" s="19"/>
      <c r="B280" s="87"/>
      <c r="C280" s="19"/>
      <c r="D280" s="87"/>
      <c r="E280" s="87"/>
    </row>
    <row r="281" spans="1:5" ht="14.25">
      <c r="A281" s="19"/>
      <c r="B281" s="87"/>
      <c r="C281" s="19"/>
      <c r="D281" s="87"/>
      <c r="E281" s="87"/>
    </row>
    <row r="282" spans="1:5" ht="14.25">
      <c r="A282" s="19"/>
      <c r="B282" s="87"/>
      <c r="C282" s="19"/>
      <c r="D282" s="87"/>
      <c r="E282" s="87"/>
    </row>
    <row r="283" spans="1:5" ht="14.25">
      <c r="A283" s="19"/>
      <c r="B283" s="87"/>
      <c r="C283" s="19"/>
      <c r="D283" s="87"/>
      <c r="E283" s="87"/>
    </row>
    <row r="284" spans="1:5" ht="14.25">
      <c r="A284" s="19"/>
      <c r="B284" s="87"/>
      <c r="C284" s="19"/>
      <c r="D284" s="87"/>
      <c r="E284" s="87"/>
    </row>
    <row r="285" spans="1:5" ht="14.25">
      <c r="A285" s="19"/>
      <c r="B285" s="87"/>
      <c r="C285" s="19"/>
      <c r="D285" s="87"/>
      <c r="E285" s="87"/>
    </row>
    <row r="286" spans="1:5" ht="14.25">
      <c r="A286" s="19"/>
      <c r="B286" s="87"/>
      <c r="C286" s="19"/>
      <c r="D286" s="87"/>
      <c r="E286" s="87"/>
    </row>
    <row r="287" spans="1:5" ht="14.25">
      <c r="A287" s="19"/>
      <c r="B287" s="87"/>
      <c r="C287" s="19"/>
      <c r="D287" s="87"/>
      <c r="E287" s="87"/>
    </row>
    <row r="288" spans="1:5" ht="14.25">
      <c r="A288" s="19"/>
      <c r="B288" s="87"/>
      <c r="C288" s="19"/>
      <c r="D288" s="87"/>
      <c r="E288" s="87"/>
    </row>
    <row r="289" spans="1:5" ht="14.25">
      <c r="A289" s="19"/>
      <c r="B289" s="87"/>
      <c r="C289" s="19"/>
      <c r="D289" s="87"/>
      <c r="E289" s="87"/>
    </row>
    <row r="290" spans="1:5" ht="14.25">
      <c r="A290" s="19"/>
      <c r="B290" s="87"/>
      <c r="C290" s="19"/>
      <c r="D290" s="87"/>
      <c r="E290" s="87"/>
    </row>
    <row r="291" spans="1:5" ht="14.25">
      <c r="A291" s="19"/>
      <c r="B291" s="87"/>
      <c r="C291" s="19"/>
      <c r="D291" s="87"/>
      <c r="E291" s="87"/>
    </row>
    <row r="292" spans="1:5" ht="14.25">
      <c r="A292" s="19"/>
      <c r="B292" s="87"/>
      <c r="C292" s="19"/>
      <c r="D292" s="87"/>
      <c r="E292" s="87"/>
    </row>
    <row r="293" spans="1:5" ht="14.25">
      <c r="A293" s="19"/>
      <c r="B293" s="87"/>
      <c r="C293" s="19"/>
      <c r="D293" s="87"/>
      <c r="E293" s="87"/>
    </row>
    <row r="294" spans="1:5" ht="14.25">
      <c r="A294" s="19"/>
      <c r="B294" s="87"/>
      <c r="C294" s="19"/>
      <c r="D294" s="87"/>
      <c r="E294" s="87"/>
    </row>
    <row r="295" spans="1:5" ht="14.25">
      <c r="A295" s="19"/>
      <c r="B295" s="87"/>
      <c r="C295" s="19"/>
      <c r="D295" s="87"/>
      <c r="E295" s="87"/>
    </row>
    <row r="296" spans="1:5" ht="14.25">
      <c r="A296" s="19"/>
      <c r="B296" s="87"/>
      <c r="C296" s="19"/>
      <c r="D296" s="87"/>
      <c r="E296" s="87"/>
    </row>
    <row r="297" spans="1:5" ht="14.25">
      <c r="A297" s="19"/>
      <c r="B297" s="87"/>
      <c r="C297" s="19"/>
      <c r="D297" s="87"/>
      <c r="E297" s="87"/>
    </row>
    <row r="298" spans="1:5" ht="14.25">
      <c r="A298" s="19"/>
      <c r="B298" s="87"/>
      <c r="C298" s="19"/>
      <c r="D298" s="87"/>
      <c r="E298" s="87"/>
    </row>
    <row r="299" spans="1:5" ht="14.25">
      <c r="A299" s="19"/>
      <c r="B299" s="87"/>
      <c r="C299" s="19"/>
      <c r="D299" s="87"/>
      <c r="E299" s="87"/>
    </row>
    <row r="300" spans="1:5" ht="14.25">
      <c r="A300" s="19"/>
      <c r="B300" s="87"/>
      <c r="C300" s="19"/>
      <c r="D300" s="87"/>
      <c r="E300" s="87"/>
    </row>
    <row r="301" spans="1:5" ht="14.25">
      <c r="A301" s="19"/>
      <c r="B301" s="87"/>
      <c r="C301" s="19"/>
      <c r="D301" s="87"/>
      <c r="E301" s="87"/>
    </row>
    <row r="302" spans="1:5" ht="14.25">
      <c r="A302" s="19"/>
      <c r="B302" s="87"/>
      <c r="C302" s="19"/>
      <c r="D302" s="87"/>
      <c r="E302" s="87"/>
    </row>
    <row r="303" spans="1:5" ht="14.25">
      <c r="A303" s="19"/>
      <c r="B303" s="87"/>
      <c r="C303" s="19"/>
      <c r="D303" s="87"/>
      <c r="E303" s="87"/>
    </row>
    <row r="304" spans="1:5" ht="14.25">
      <c r="A304" s="19"/>
      <c r="B304" s="87"/>
      <c r="C304" s="19"/>
      <c r="D304" s="87"/>
      <c r="E304" s="87"/>
    </row>
    <row r="305" spans="1:5" ht="14.25">
      <c r="A305" s="19"/>
      <c r="B305" s="87"/>
      <c r="C305" s="19"/>
      <c r="D305" s="87"/>
      <c r="E305" s="87"/>
    </row>
    <row r="306" spans="1:5" ht="14.25">
      <c r="A306" s="19"/>
      <c r="B306" s="87"/>
      <c r="C306" s="19"/>
      <c r="D306" s="87"/>
      <c r="E306" s="87"/>
    </row>
    <row r="307" spans="1:5" ht="14.25">
      <c r="A307" s="19"/>
      <c r="B307" s="87"/>
      <c r="C307" s="19"/>
      <c r="D307" s="87"/>
      <c r="E307" s="87"/>
    </row>
    <row r="308" spans="1:5" ht="14.25">
      <c r="A308" s="19"/>
      <c r="B308" s="87"/>
      <c r="C308" s="19"/>
      <c r="D308" s="87"/>
      <c r="E308" s="87"/>
    </row>
    <row r="309" spans="1:5" ht="14.25">
      <c r="A309" s="19"/>
      <c r="B309" s="87"/>
      <c r="C309" s="19"/>
      <c r="D309" s="87"/>
      <c r="E309" s="87"/>
    </row>
    <row r="310" spans="1:5" ht="14.25">
      <c r="A310" s="19"/>
      <c r="B310" s="87"/>
      <c r="C310" s="19"/>
      <c r="D310" s="87"/>
      <c r="E310" s="87"/>
    </row>
    <row r="311" spans="1:5" ht="14.25">
      <c r="A311" s="19"/>
      <c r="B311" s="87"/>
      <c r="C311" s="19"/>
      <c r="D311" s="87"/>
      <c r="E311" s="87"/>
    </row>
    <row r="312" spans="1:5" ht="14.25">
      <c r="A312" s="19"/>
      <c r="B312" s="87"/>
      <c r="C312" s="19"/>
      <c r="D312" s="87"/>
      <c r="E312" s="87"/>
    </row>
    <row r="313" spans="1:5" ht="14.25">
      <c r="A313" s="19"/>
      <c r="B313" s="87"/>
      <c r="C313" s="19"/>
      <c r="D313" s="87"/>
      <c r="E313" s="87"/>
    </row>
    <row r="314" spans="1:5" ht="14.25">
      <c r="A314" s="19"/>
      <c r="B314" s="87"/>
      <c r="C314" s="19"/>
      <c r="D314" s="87"/>
      <c r="E314" s="87"/>
    </row>
    <row r="315" spans="1:5" ht="14.25">
      <c r="A315" s="19"/>
      <c r="B315" s="87"/>
      <c r="C315" s="19"/>
      <c r="D315" s="87"/>
      <c r="E315" s="87"/>
    </row>
    <row r="316" spans="1:5" ht="14.25">
      <c r="A316" s="19"/>
      <c r="B316" s="87"/>
      <c r="C316" s="19"/>
      <c r="D316" s="87"/>
      <c r="E316" s="87"/>
    </row>
    <row r="317" spans="1:5" ht="14.25">
      <c r="A317" s="19"/>
      <c r="B317" s="87"/>
      <c r="C317" s="19"/>
      <c r="D317" s="87"/>
      <c r="E317" s="87"/>
    </row>
    <row r="318" spans="1:5" ht="14.25">
      <c r="A318" s="19"/>
      <c r="B318" s="87"/>
      <c r="C318" s="19"/>
      <c r="D318" s="87"/>
      <c r="E318" s="87"/>
    </row>
    <row r="319" spans="1:5" ht="14.25">
      <c r="A319" s="19"/>
      <c r="B319" s="87"/>
      <c r="C319" s="19"/>
      <c r="D319" s="87"/>
      <c r="E319" s="87"/>
    </row>
    <row r="320" spans="1:5" ht="14.25">
      <c r="A320" s="19"/>
      <c r="B320" s="87"/>
      <c r="C320" s="19"/>
      <c r="D320" s="87"/>
      <c r="E320" s="87"/>
    </row>
    <row r="321" spans="1:5" ht="14.25">
      <c r="A321" s="19"/>
      <c r="B321" s="87"/>
      <c r="C321" s="19"/>
      <c r="D321" s="87"/>
      <c r="E321" s="87"/>
    </row>
    <row r="322" spans="1:5" ht="14.25">
      <c r="A322" s="19"/>
      <c r="B322" s="87"/>
      <c r="C322" s="19"/>
      <c r="D322" s="87"/>
      <c r="E322" s="87"/>
    </row>
    <row r="323" spans="1:5" ht="14.25">
      <c r="A323" s="19"/>
      <c r="B323" s="87"/>
      <c r="C323" s="19"/>
      <c r="D323" s="87"/>
      <c r="E323" s="87"/>
    </row>
    <row r="324" spans="1:5" ht="14.25">
      <c r="A324" s="19"/>
      <c r="B324" s="87"/>
      <c r="C324" s="19"/>
      <c r="D324" s="87"/>
      <c r="E324" s="87"/>
    </row>
    <row r="325" spans="1:5" ht="14.25">
      <c r="A325" s="19"/>
      <c r="B325" s="87"/>
      <c r="C325" s="19"/>
      <c r="D325" s="87"/>
      <c r="E325" s="87"/>
    </row>
    <row r="326" spans="1:5" ht="14.25">
      <c r="A326" s="19"/>
      <c r="B326" s="87"/>
      <c r="C326" s="19"/>
      <c r="D326" s="87"/>
      <c r="E326" s="87"/>
    </row>
    <row r="327" spans="1:5" ht="14.25">
      <c r="A327" s="19"/>
      <c r="B327" s="87"/>
      <c r="C327" s="19"/>
      <c r="D327" s="87"/>
      <c r="E327" s="87"/>
    </row>
    <row r="328" spans="1:5" ht="14.25">
      <c r="A328" s="19"/>
      <c r="B328" s="87"/>
      <c r="C328" s="19"/>
      <c r="D328" s="87"/>
      <c r="E328" s="87"/>
    </row>
    <row r="329" spans="1:5" ht="14.25">
      <c r="A329" s="19"/>
      <c r="B329" s="87"/>
      <c r="C329" s="19"/>
      <c r="D329" s="87"/>
      <c r="E329" s="87"/>
    </row>
    <row r="330" spans="1:5" ht="14.25">
      <c r="A330" s="19"/>
      <c r="B330" s="87"/>
      <c r="C330" s="19"/>
      <c r="D330" s="87"/>
      <c r="E330" s="87"/>
    </row>
    <row r="331" spans="1:5" ht="14.25">
      <c r="A331" s="19"/>
      <c r="B331" s="87"/>
      <c r="C331" s="19"/>
      <c r="D331" s="87"/>
      <c r="E331" s="87"/>
    </row>
    <row r="332" spans="1:5" ht="14.25">
      <c r="A332" s="19"/>
      <c r="B332" s="87"/>
      <c r="C332" s="19"/>
      <c r="D332" s="87"/>
      <c r="E332" s="87"/>
    </row>
    <row r="333" spans="1:5" ht="14.25">
      <c r="A333" s="19"/>
      <c r="B333" s="87"/>
      <c r="C333" s="19"/>
      <c r="D333" s="87"/>
      <c r="E333" s="87"/>
    </row>
    <row r="334" spans="1:5" ht="14.25">
      <c r="A334" s="19"/>
      <c r="B334" s="87"/>
      <c r="C334" s="19"/>
      <c r="D334" s="87"/>
      <c r="E334" s="87"/>
    </row>
    <row r="335" spans="1:5" ht="14.25">
      <c r="A335" s="19"/>
      <c r="B335" s="87"/>
      <c r="C335" s="19"/>
      <c r="D335" s="87"/>
      <c r="E335" s="87"/>
    </row>
    <row r="336" spans="1:5" ht="14.25">
      <c r="A336" s="19"/>
      <c r="B336" s="87"/>
      <c r="C336" s="19"/>
      <c r="D336" s="87"/>
      <c r="E336" s="87"/>
    </row>
    <row r="337" spans="1:5" ht="14.25">
      <c r="A337" s="19"/>
      <c r="B337" s="87"/>
      <c r="C337" s="19"/>
      <c r="D337" s="87"/>
      <c r="E337" s="87"/>
    </row>
    <row r="338" spans="1:5" ht="14.25">
      <c r="A338" s="19"/>
      <c r="B338" s="87"/>
      <c r="C338" s="19"/>
      <c r="D338" s="87"/>
      <c r="E338" s="87"/>
    </row>
    <row r="339" spans="1:5" ht="14.25">
      <c r="A339" s="19"/>
      <c r="B339" s="87"/>
      <c r="C339" s="19"/>
      <c r="D339" s="87"/>
      <c r="E339" s="87"/>
    </row>
    <row r="340" spans="1:5" ht="14.25">
      <c r="A340" s="19"/>
      <c r="B340" s="87"/>
      <c r="C340" s="19"/>
      <c r="D340" s="87"/>
      <c r="E340" s="87"/>
    </row>
    <row r="341" spans="1:5" ht="14.25">
      <c r="A341" s="19"/>
      <c r="B341" s="87"/>
      <c r="C341" s="19"/>
      <c r="D341" s="87"/>
      <c r="E341" s="87"/>
    </row>
    <row r="342" spans="1:5" ht="14.25">
      <c r="A342" s="19"/>
      <c r="B342" s="87"/>
      <c r="C342" s="19"/>
      <c r="D342" s="87"/>
      <c r="E342" s="87"/>
    </row>
    <row r="343" spans="1:5" ht="14.25">
      <c r="A343" s="19"/>
      <c r="B343" s="87"/>
      <c r="C343" s="19"/>
      <c r="D343" s="87"/>
      <c r="E343" s="87"/>
    </row>
    <row r="344" spans="1:5" ht="14.25">
      <c r="A344" s="19"/>
      <c r="B344" s="87"/>
      <c r="C344" s="19"/>
      <c r="D344" s="87"/>
      <c r="E344" s="87"/>
    </row>
    <row r="345" spans="1:5" ht="14.25">
      <c r="A345" s="19"/>
      <c r="B345" s="87"/>
      <c r="C345" s="19"/>
      <c r="D345" s="87"/>
      <c r="E345" s="87"/>
    </row>
    <row r="346" spans="1:5" ht="14.25">
      <c r="A346" s="19"/>
      <c r="B346" s="87"/>
      <c r="C346" s="19"/>
      <c r="D346" s="87"/>
      <c r="E346" s="87"/>
    </row>
    <row r="347" spans="1:5" ht="14.25">
      <c r="A347" s="19"/>
      <c r="B347" s="87"/>
      <c r="C347" s="19"/>
      <c r="D347" s="87"/>
      <c r="E347" s="87"/>
    </row>
    <row r="348" spans="1:5" ht="14.25">
      <c r="A348" s="19"/>
      <c r="B348" s="87"/>
      <c r="C348" s="19"/>
      <c r="D348" s="87"/>
      <c r="E348" s="87"/>
    </row>
    <row r="349" spans="1:5" ht="14.25">
      <c r="A349" s="19"/>
      <c r="B349" s="87"/>
      <c r="C349" s="19"/>
      <c r="D349" s="87"/>
      <c r="E349" s="87"/>
    </row>
    <row r="350" spans="1:5" ht="14.25">
      <c r="A350" s="19"/>
      <c r="B350" s="87"/>
      <c r="C350" s="19"/>
      <c r="D350" s="87"/>
      <c r="E350" s="87"/>
    </row>
    <row r="351" spans="1:5" ht="14.25">
      <c r="A351" s="19"/>
      <c r="B351" s="87"/>
      <c r="C351" s="19"/>
      <c r="D351" s="87"/>
      <c r="E351" s="87"/>
    </row>
    <row r="352" spans="1:5" ht="14.25">
      <c r="A352" s="19"/>
      <c r="B352" s="87"/>
      <c r="C352" s="19"/>
      <c r="D352" s="87"/>
      <c r="E352" s="87"/>
    </row>
    <row r="353" spans="1:5" ht="14.25">
      <c r="A353" s="19"/>
      <c r="B353" s="87"/>
      <c r="C353" s="19"/>
      <c r="D353" s="87"/>
      <c r="E353" s="87"/>
    </row>
    <row r="354" spans="1:5" ht="14.25">
      <c r="A354" s="19"/>
      <c r="B354" s="87"/>
      <c r="C354" s="19"/>
      <c r="D354" s="87"/>
      <c r="E354" s="87"/>
    </row>
    <row r="355" spans="1:5" ht="14.25">
      <c r="A355" s="19"/>
      <c r="B355" s="87"/>
      <c r="C355" s="19"/>
      <c r="D355" s="87"/>
      <c r="E355" s="87"/>
    </row>
    <row r="356" spans="1:5" ht="14.25">
      <c r="A356" s="19"/>
      <c r="B356" s="87"/>
      <c r="C356" s="19"/>
      <c r="D356" s="87"/>
      <c r="E356" s="87"/>
    </row>
    <row r="357" spans="1:5" ht="14.25">
      <c r="A357" s="19"/>
      <c r="B357" s="87"/>
      <c r="C357" s="19"/>
      <c r="D357" s="87"/>
      <c r="E357" s="87"/>
    </row>
    <row r="358" spans="1:5" ht="14.25">
      <c r="A358" s="19"/>
      <c r="B358" s="87"/>
      <c r="C358" s="19"/>
      <c r="D358" s="87"/>
      <c r="E358" s="87"/>
    </row>
    <row r="359" spans="1:5" ht="14.25">
      <c r="A359" s="19"/>
      <c r="B359" s="87"/>
      <c r="C359" s="19"/>
      <c r="D359" s="87"/>
      <c r="E359" s="87"/>
    </row>
    <row r="360" spans="1:5" ht="14.25">
      <c r="A360" s="19"/>
      <c r="B360" s="87"/>
      <c r="C360" s="19"/>
      <c r="D360" s="87"/>
      <c r="E360" s="87"/>
    </row>
    <row r="361" spans="1:5" ht="14.25">
      <c r="A361" s="19"/>
      <c r="B361" s="87"/>
      <c r="C361" s="19"/>
      <c r="D361" s="87"/>
      <c r="E361" s="87"/>
    </row>
    <row r="362" spans="1:5" ht="14.25">
      <c r="A362" s="19"/>
      <c r="B362" s="87"/>
      <c r="C362" s="19"/>
      <c r="D362" s="87"/>
      <c r="E362" s="87"/>
    </row>
    <row r="363" spans="1:5" ht="14.25">
      <c r="A363" s="19"/>
      <c r="B363" s="87"/>
      <c r="C363" s="19"/>
      <c r="D363" s="87"/>
      <c r="E363" s="87"/>
    </row>
    <row r="364" spans="1:5" ht="14.25">
      <c r="A364" s="19"/>
      <c r="B364" s="87"/>
      <c r="C364" s="19"/>
      <c r="D364" s="87"/>
      <c r="E364" s="87"/>
    </row>
    <row r="365" spans="1:5" ht="14.25">
      <c r="A365" s="19"/>
      <c r="B365" s="87"/>
      <c r="C365" s="19"/>
      <c r="D365" s="87"/>
      <c r="E365" s="87"/>
    </row>
    <row r="366" spans="1:5" ht="14.25">
      <c r="A366" s="19"/>
      <c r="B366" s="87"/>
      <c r="C366" s="19"/>
      <c r="D366" s="87"/>
      <c r="E366" s="87"/>
    </row>
    <row r="367" spans="1:5" ht="14.25">
      <c r="A367" s="19"/>
      <c r="B367" s="87"/>
      <c r="C367" s="19"/>
      <c r="D367" s="87"/>
      <c r="E367" s="87"/>
    </row>
    <row r="368" spans="1:5" ht="14.25">
      <c r="A368" s="19"/>
      <c r="B368" s="87"/>
      <c r="C368" s="19"/>
      <c r="D368" s="87"/>
      <c r="E368" s="87"/>
    </row>
    <row r="369" spans="1:5" ht="14.25">
      <c r="A369" s="19"/>
      <c r="B369" s="87"/>
      <c r="C369" s="19"/>
      <c r="D369" s="87"/>
      <c r="E369" s="87"/>
    </row>
    <row r="370" spans="1:5" ht="14.25">
      <c r="A370" s="19"/>
      <c r="B370" s="87"/>
      <c r="C370" s="19"/>
      <c r="D370" s="87"/>
      <c r="E370" s="87"/>
    </row>
    <row r="371" spans="1:5" ht="14.25">
      <c r="A371" s="19"/>
      <c r="B371" s="87"/>
      <c r="C371" s="19"/>
      <c r="D371" s="87"/>
      <c r="E371" s="87"/>
    </row>
    <row r="372" spans="1:5" ht="14.25">
      <c r="A372" s="19"/>
      <c r="B372" s="87"/>
      <c r="C372" s="19"/>
      <c r="D372" s="87"/>
      <c r="E372" s="87"/>
    </row>
    <row r="373" spans="1:5" ht="14.25">
      <c r="A373" s="19"/>
      <c r="B373" s="87"/>
      <c r="C373" s="19"/>
      <c r="D373" s="87"/>
      <c r="E373" s="87"/>
    </row>
    <row r="374" spans="1:5" ht="14.25">
      <c r="A374" s="19"/>
      <c r="B374" s="87"/>
      <c r="C374" s="19"/>
      <c r="D374" s="87"/>
      <c r="E374" s="87"/>
    </row>
    <row r="375" spans="1:5" ht="14.25">
      <c r="A375" s="19"/>
      <c r="B375" s="87"/>
      <c r="C375" s="19"/>
      <c r="D375" s="87"/>
      <c r="E375" s="87"/>
    </row>
    <row r="376" spans="1:5" ht="14.25">
      <c r="A376" s="19"/>
      <c r="B376" s="87"/>
      <c r="C376" s="19"/>
      <c r="D376" s="87"/>
      <c r="E376" s="87"/>
    </row>
    <row r="377" spans="1:5" ht="14.25">
      <c r="A377" s="19"/>
      <c r="B377" s="87"/>
      <c r="C377" s="19"/>
      <c r="D377" s="87"/>
      <c r="E377" s="87"/>
    </row>
    <row r="378" spans="1:5" ht="14.25">
      <c r="A378" s="19"/>
      <c r="B378" s="87"/>
      <c r="C378" s="19"/>
      <c r="D378" s="87"/>
      <c r="E378" s="87"/>
    </row>
    <row r="379" spans="1:5" ht="14.25">
      <c r="A379" s="19"/>
      <c r="B379" s="87"/>
      <c r="C379" s="19"/>
      <c r="D379" s="87"/>
      <c r="E379" s="87"/>
    </row>
    <row r="380" spans="1:5" ht="14.25">
      <c r="A380" s="19"/>
      <c r="B380" s="87"/>
      <c r="C380" s="19"/>
      <c r="D380" s="87"/>
      <c r="E380" s="87"/>
    </row>
    <row r="381" spans="1:5" ht="14.25">
      <c r="A381" s="19"/>
      <c r="B381" s="87"/>
      <c r="C381" s="19"/>
      <c r="D381" s="87"/>
      <c r="E381" s="87"/>
    </row>
    <row r="382" spans="1:5" ht="14.25">
      <c r="A382" s="19"/>
      <c r="B382" s="87"/>
      <c r="C382" s="19"/>
      <c r="D382" s="87"/>
      <c r="E382" s="87"/>
    </row>
    <row r="383" spans="1:5" ht="14.25">
      <c r="A383" s="19"/>
      <c r="B383" s="87"/>
      <c r="C383" s="19"/>
      <c r="D383" s="87"/>
      <c r="E383" s="87"/>
    </row>
    <row r="384" spans="1:5" ht="14.25">
      <c r="A384" s="19"/>
      <c r="B384" s="87"/>
      <c r="C384" s="19"/>
      <c r="D384" s="87"/>
      <c r="E384" s="87"/>
    </row>
    <row r="385" spans="1:5" ht="14.25">
      <c r="A385" s="19"/>
      <c r="B385" s="87"/>
      <c r="C385" s="19"/>
      <c r="D385" s="87"/>
      <c r="E385" s="87"/>
    </row>
    <row r="386" spans="1:5" ht="14.25">
      <c r="A386" s="19"/>
      <c r="B386" s="87"/>
      <c r="C386" s="19"/>
      <c r="D386" s="87"/>
      <c r="E386" s="87"/>
    </row>
    <row r="387" spans="1:5" ht="14.25">
      <c r="A387" s="19"/>
      <c r="B387" s="87"/>
      <c r="C387" s="19"/>
      <c r="D387" s="87"/>
      <c r="E387" s="87"/>
    </row>
    <row r="388" spans="1:5" ht="14.25">
      <c r="A388" s="19"/>
      <c r="B388" s="87"/>
      <c r="C388" s="19"/>
      <c r="D388" s="87"/>
      <c r="E388" s="87"/>
    </row>
    <row r="389" spans="1:5" ht="14.25">
      <c r="A389" s="19"/>
      <c r="B389" s="87"/>
      <c r="C389" s="19"/>
      <c r="D389" s="87"/>
      <c r="E389" s="87"/>
    </row>
    <row r="390" spans="1:5" ht="14.25">
      <c r="A390" s="19"/>
      <c r="B390" s="87"/>
      <c r="C390" s="19"/>
      <c r="D390" s="87"/>
      <c r="E390" s="87"/>
    </row>
    <row r="391" spans="1:5" ht="14.25">
      <c r="A391" s="19"/>
      <c r="B391" s="87"/>
      <c r="C391" s="19"/>
      <c r="D391" s="87"/>
      <c r="E391" s="87"/>
    </row>
    <row r="392" spans="1:5" ht="14.25">
      <c r="A392" s="19"/>
      <c r="B392" s="87"/>
      <c r="C392" s="19"/>
      <c r="D392" s="87"/>
      <c r="E392" s="87"/>
    </row>
    <row r="393" spans="1:5" ht="14.25">
      <c r="A393" s="19"/>
      <c r="B393" s="87"/>
      <c r="C393" s="19"/>
      <c r="D393" s="87"/>
      <c r="E393" s="87"/>
    </row>
    <row r="394" spans="1:5" ht="14.25">
      <c r="A394" s="19"/>
      <c r="B394" s="87"/>
      <c r="C394" s="19"/>
      <c r="D394" s="87"/>
      <c r="E394" s="87"/>
    </row>
    <row r="395" spans="1:5" ht="14.25">
      <c r="A395" s="19"/>
      <c r="B395" s="87"/>
      <c r="C395" s="19"/>
      <c r="D395" s="87"/>
      <c r="E395" s="87"/>
    </row>
    <row r="396" spans="1:5" ht="14.25">
      <c r="A396" s="19"/>
      <c r="B396" s="87"/>
      <c r="C396" s="19"/>
      <c r="D396" s="87"/>
      <c r="E396" s="87"/>
    </row>
    <row r="397" spans="1:5" ht="14.25">
      <c r="A397" s="19"/>
      <c r="B397" s="87"/>
      <c r="C397" s="19"/>
      <c r="D397" s="87"/>
      <c r="E397" s="87"/>
    </row>
    <row r="398" spans="1:5" ht="14.25">
      <c r="A398" s="19"/>
      <c r="B398" s="87"/>
      <c r="C398" s="19"/>
      <c r="D398" s="87"/>
      <c r="E398" s="87"/>
    </row>
    <row r="399" spans="1:5" ht="14.25">
      <c r="A399" s="19"/>
      <c r="B399" s="87"/>
      <c r="C399" s="19"/>
      <c r="D399" s="87"/>
      <c r="E399" s="87"/>
    </row>
    <row r="400" spans="1:5" ht="14.25">
      <c r="A400" s="19"/>
      <c r="B400" s="87"/>
      <c r="C400" s="19"/>
      <c r="D400" s="87"/>
      <c r="E400" s="87"/>
    </row>
    <row r="401" spans="1:5" ht="14.25">
      <c r="A401" s="19"/>
      <c r="B401" s="87"/>
      <c r="C401" s="19"/>
      <c r="D401" s="87"/>
      <c r="E401" s="87"/>
    </row>
    <row r="402" spans="1:5" ht="14.25">
      <c r="A402" s="19"/>
      <c r="B402" s="87"/>
      <c r="C402" s="19"/>
      <c r="D402" s="87"/>
      <c r="E402" s="87"/>
    </row>
    <row r="403" spans="1:5" ht="14.25">
      <c r="A403" s="19"/>
      <c r="B403" s="87"/>
      <c r="C403" s="19"/>
      <c r="D403" s="87"/>
      <c r="E403" s="87"/>
    </row>
    <row r="404" spans="1:5" ht="14.25">
      <c r="A404" s="19"/>
      <c r="B404" s="87"/>
      <c r="C404" s="19"/>
      <c r="D404" s="87"/>
      <c r="E404" s="87"/>
    </row>
    <row r="405" spans="1:5" ht="14.25">
      <c r="A405" s="19"/>
      <c r="B405" s="87"/>
      <c r="C405" s="19"/>
      <c r="D405" s="87"/>
      <c r="E405" s="87"/>
    </row>
    <row r="406" spans="1:5" ht="14.25">
      <c r="A406" s="19"/>
      <c r="B406" s="87"/>
      <c r="C406" s="19"/>
      <c r="D406" s="87"/>
      <c r="E406" s="87"/>
    </row>
    <row r="407" spans="1:5" ht="14.25">
      <c r="A407" s="19"/>
      <c r="B407" s="87"/>
      <c r="C407" s="19"/>
      <c r="D407" s="87"/>
      <c r="E407" s="87"/>
    </row>
    <row r="408" spans="1:5" ht="14.25">
      <c r="A408" s="19"/>
      <c r="B408" s="87"/>
      <c r="C408" s="19"/>
      <c r="D408" s="87"/>
      <c r="E408" s="87"/>
    </row>
    <row r="409" spans="1:5" ht="14.25">
      <c r="A409" s="19"/>
      <c r="B409" s="87"/>
      <c r="C409" s="19"/>
      <c r="D409" s="87"/>
      <c r="E409" s="87"/>
    </row>
    <row r="410" spans="1:5" ht="14.25">
      <c r="A410" s="19"/>
      <c r="B410" s="87"/>
      <c r="C410" s="19"/>
      <c r="D410" s="87"/>
      <c r="E410" s="87"/>
    </row>
    <row r="411" spans="1:5" ht="14.25">
      <c r="A411" s="19"/>
      <c r="B411" s="87"/>
      <c r="C411" s="19"/>
      <c r="D411" s="87"/>
      <c r="E411" s="87"/>
    </row>
    <row r="412" spans="1:5" ht="14.25">
      <c r="A412" s="19"/>
      <c r="B412" s="87"/>
      <c r="C412" s="19"/>
      <c r="D412" s="87"/>
      <c r="E412" s="87"/>
    </row>
    <row r="413" spans="1:5" ht="14.25">
      <c r="A413" s="19"/>
      <c r="B413" s="87"/>
      <c r="C413" s="19"/>
      <c r="D413" s="87"/>
      <c r="E413" s="87"/>
    </row>
    <row r="414" spans="1:5" ht="14.25">
      <c r="A414" s="19"/>
      <c r="B414" s="87"/>
      <c r="C414" s="19"/>
      <c r="D414" s="87"/>
      <c r="E414" s="87"/>
    </row>
    <row r="415" spans="1:5" ht="14.25">
      <c r="A415" s="19"/>
      <c r="B415" s="87"/>
      <c r="C415" s="19"/>
      <c r="D415" s="87"/>
      <c r="E415" s="87"/>
    </row>
    <row r="416" spans="1:5" ht="14.25">
      <c r="A416" s="19"/>
      <c r="B416" s="87"/>
      <c r="C416" s="19"/>
      <c r="D416" s="87"/>
      <c r="E416" s="87"/>
    </row>
    <row r="417" spans="1:5" ht="14.25">
      <c r="A417" s="19"/>
      <c r="B417" s="87"/>
      <c r="C417" s="19"/>
      <c r="D417" s="87"/>
      <c r="E417" s="87"/>
    </row>
    <row r="418" spans="1:5" ht="14.25">
      <c r="A418" s="19"/>
      <c r="B418" s="87"/>
      <c r="C418" s="19"/>
      <c r="D418" s="87"/>
      <c r="E418" s="87"/>
    </row>
    <row r="419" spans="1:5" ht="14.25">
      <c r="A419" s="19"/>
      <c r="B419" s="87"/>
      <c r="C419" s="19"/>
      <c r="D419" s="87"/>
      <c r="E419" s="87"/>
    </row>
    <row r="420" spans="1:5" ht="14.25">
      <c r="A420" s="19"/>
      <c r="B420" s="87"/>
      <c r="C420" s="19"/>
      <c r="D420" s="87"/>
      <c r="E420" s="87"/>
    </row>
    <row r="421" spans="1:5" ht="14.25">
      <c r="A421" s="19"/>
      <c r="B421" s="87"/>
      <c r="C421" s="19"/>
      <c r="D421" s="87"/>
      <c r="E421" s="87"/>
    </row>
    <row r="422" spans="1:5" ht="14.25">
      <c r="A422" s="19"/>
      <c r="B422" s="87"/>
      <c r="C422" s="19"/>
      <c r="D422" s="87"/>
      <c r="E422" s="87"/>
    </row>
    <row r="423" spans="1:5" ht="14.25">
      <c r="A423" s="19"/>
      <c r="B423" s="87"/>
      <c r="C423" s="19"/>
      <c r="D423" s="87"/>
      <c r="E423" s="87"/>
    </row>
    <row r="424" spans="1:5" ht="14.25">
      <c r="A424" s="19"/>
      <c r="B424" s="87"/>
      <c r="C424" s="19"/>
      <c r="D424" s="87"/>
      <c r="E424" s="87"/>
    </row>
    <row r="425" spans="1:5" ht="14.25">
      <c r="A425" s="19"/>
      <c r="B425" s="87"/>
      <c r="C425" s="19"/>
      <c r="D425" s="87"/>
      <c r="E425" s="87"/>
    </row>
    <row r="426" spans="1:5" ht="14.25">
      <c r="A426" s="19"/>
      <c r="B426" s="87"/>
      <c r="C426" s="19"/>
      <c r="D426" s="87"/>
      <c r="E426" s="87"/>
    </row>
    <row r="427" spans="1:5" ht="14.25">
      <c r="A427" s="19"/>
      <c r="B427" s="87"/>
      <c r="C427" s="19"/>
      <c r="D427" s="87"/>
      <c r="E427" s="87"/>
    </row>
    <row r="428" spans="1:5" ht="14.25">
      <c r="A428" s="19"/>
      <c r="B428" s="87"/>
      <c r="C428" s="19"/>
      <c r="D428" s="87"/>
      <c r="E428" s="87"/>
    </row>
    <row r="429" spans="1:5" ht="14.25">
      <c r="A429" s="19"/>
      <c r="B429" s="87"/>
      <c r="C429" s="19"/>
      <c r="D429" s="87"/>
      <c r="E429" s="87"/>
    </row>
    <row r="430" spans="1:5" ht="14.25">
      <c r="A430" s="19"/>
      <c r="B430" s="87"/>
      <c r="C430" s="19"/>
      <c r="D430" s="87"/>
      <c r="E430" s="87"/>
    </row>
    <row r="431" spans="1:5" ht="14.25">
      <c r="A431" s="19"/>
      <c r="B431" s="87"/>
      <c r="C431" s="19"/>
      <c r="D431" s="87"/>
      <c r="E431" s="87"/>
    </row>
    <row r="432" spans="1:5" ht="14.25">
      <c r="A432" s="19"/>
      <c r="B432" s="87"/>
      <c r="C432" s="19"/>
      <c r="D432" s="87"/>
      <c r="E432" s="87"/>
    </row>
    <row r="433" spans="1:5" ht="14.25">
      <c r="A433" s="19"/>
      <c r="B433" s="87"/>
      <c r="C433" s="19"/>
      <c r="D433" s="87"/>
      <c r="E433" s="87"/>
    </row>
    <row r="434" spans="1:5" ht="14.25">
      <c r="A434" s="19"/>
      <c r="B434" s="87"/>
      <c r="C434" s="19"/>
      <c r="D434" s="87"/>
      <c r="E434" s="87"/>
    </row>
    <row r="435" spans="1:5" ht="14.25">
      <c r="A435" s="19"/>
      <c r="B435" s="87"/>
      <c r="C435" s="19"/>
      <c r="D435" s="87"/>
      <c r="E435" s="87"/>
    </row>
    <row r="436" spans="1:5" ht="14.25">
      <c r="A436" s="19"/>
      <c r="B436" s="87"/>
      <c r="C436" s="19"/>
      <c r="D436" s="87"/>
      <c r="E436" s="87"/>
    </row>
    <row r="437" spans="1:5" ht="14.25">
      <c r="A437" s="19"/>
      <c r="B437" s="87"/>
      <c r="C437" s="19"/>
      <c r="D437" s="87"/>
      <c r="E437" s="87"/>
    </row>
    <row r="438" spans="1:5" ht="14.25">
      <c r="A438" s="19"/>
      <c r="B438" s="87"/>
      <c r="C438" s="19"/>
      <c r="D438" s="87"/>
      <c r="E438" s="87"/>
    </row>
    <row r="439" spans="1:5" ht="14.25">
      <c r="A439" s="19"/>
      <c r="B439" s="87"/>
      <c r="C439" s="19"/>
      <c r="D439" s="87"/>
      <c r="E439" s="87"/>
    </row>
    <row r="440" spans="1:5" ht="14.25">
      <c r="A440" s="19"/>
      <c r="B440" s="87"/>
      <c r="C440" s="19"/>
      <c r="D440" s="87"/>
      <c r="E440" s="87"/>
    </row>
    <row r="441" spans="1:5" ht="14.25">
      <c r="A441" s="19"/>
      <c r="B441" s="87"/>
      <c r="C441" s="19"/>
      <c r="D441" s="87"/>
      <c r="E441" s="87"/>
    </row>
    <row r="442" spans="1:5" ht="14.25">
      <c r="A442" s="19"/>
      <c r="B442" s="87"/>
      <c r="C442" s="19"/>
      <c r="D442" s="87"/>
      <c r="E442" s="87"/>
    </row>
    <row r="443" spans="1:5" ht="14.25">
      <c r="A443" s="19"/>
      <c r="B443" s="87"/>
      <c r="C443" s="19"/>
      <c r="D443" s="87"/>
      <c r="E443" s="87"/>
    </row>
    <row r="444" spans="1:5" ht="14.25">
      <c r="A444" s="19"/>
      <c r="B444" s="87"/>
      <c r="C444" s="19"/>
      <c r="D444" s="87"/>
      <c r="E444" s="87"/>
    </row>
    <row r="445" spans="1:5" ht="14.25">
      <c r="A445" s="19"/>
      <c r="B445" s="87"/>
      <c r="C445" s="19"/>
      <c r="D445" s="87"/>
      <c r="E445" s="87"/>
    </row>
    <row r="446" spans="1:5" ht="14.25">
      <c r="A446" s="19"/>
      <c r="B446" s="87"/>
      <c r="C446" s="19"/>
      <c r="D446" s="87"/>
      <c r="E446" s="87"/>
    </row>
    <row r="447" spans="1:5" ht="14.25">
      <c r="A447" s="19"/>
      <c r="B447" s="87"/>
      <c r="C447" s="19"/>
      <c r="D447" s="87"/>
      <c r="E447" s="87"/>
    </row>
    <row r="448" spans="1:5" ht="14.25">
      <c r="A448" s="19"/>
      <c r="B448" s="87"/>
      <c r="C448" s="19"/>
      <c r="D448" s="87"/>
      <c r="E448" s="87"/>
    </row>
    <row r="449" spans="1:5" ht="14.25">
      <c r="A449" s="19"/>
      <c r="B449" s="87"/>
      <c r="C449" s="19"/>
      <c r="D449" s="87"/>
      <c r="E449" s="87"/>
    </row>
    <row r="450" spans="1:5" ht="14.25">
      <c r="A450" s="19"/>
      <c r="B450" s="87"/>
      <c r="C450" s="19"/>
      <c r="D450" s="87"/>
      <c r="E450" s="87"/>
    </row>
    <row r="451" spans="1:5" ht="14.25">
      <c r="A451" s="19"/>
      <c r="B451" s="87"/>
      <c r="C451" s="19"/>
      <c r="D451" s="87"/>
      <c r="E451" s="87"/>
    </row>
    <row r="452" spans="1:5" ht="14.25">
      <c r="A452" s="19"/>
      <c r="B452" s="87"/>
      <c r="C452" s="19"/>
      <c r="D452" s="87"/>
      <c r="E452" s="87"/>
    </row>
    <row r="453" spans="1:5" ht="14.25">
      <c r="A453" s="19"/>
      <c r="B453" s="87"/>
      <c r="C453" s="19"/>
      <c r="D453" s="87"/>
      <c r="E453" s="87"/>
    </row>
    <row r="454" spans="1:5" ht="14.25">
      <c r="A454" s="19"/>
      <c r="B454" s="87"/>
      <c r="C454" s="19"/>
      <c r="D454" s="87"/>
      <c r="E454" s="87"/>
    </row>
    <row r="455" spans="1:5" ht="14.25">
      <c r="A455" s="19"/>
      <c r="B455" s="87"/>
      <c r="C455" s="19"/>
      <c r="D455" s="87"/>
      <c r="E455" s="87"/>
    </row>
    <row r="456" spans="1:5" ht="14.25">
      <c r="A456" s="19"/>
      <c r="B456" s="87"/>
      <c r="C456" s="19"/>
      <c r="D456" s="87"/>
      <c r="E456" s="87"/>
    </row>
    <row r="457" spans="1:5" ht="14.25">
      <c r="A457" s="19"/>
      <c r="B457" s="87"/>
      <c r="C457" s="19"/>
      <c r="D457" s="87"/>
      <c r="E457" s="87"/>
    </row>
    <row r="458" spans="1:5" ht="14.25">
      <c r="A458" s="19"/>
      <c r="B458" s="87"/>
      <c r="C458" s="19"/>
      <c r="D458" s="87"/>
      <c r="E458" s="87"/>
    </row>
    <row r="459" spans="1:5" ht="14.25">
      <c r="A459" s="19"/>
      <c r="B459" s="87"/>
      <c r="C459" s="19"/>
      <c r="D459" s="87"/>
      <c r="E459" s="87"/>
    </row>
    <row r="460" spans="1:5" ht="14.25">
      <c r="A460" s="19"/>
      <c r="B460" s="87"/>
      <c r="C460" s="19"/>
      <c r="D460" s="87"/>
      <c r="E460" s="87"/>
    </row>
    <row r="461" spans="1:5" ht="14.25">
      <c r="A461" s="19"/>
      <c r="B461" s="87"/>
      <c r="C461" s="19"/>
      <c r="D461" s="87"/>
      <c r="E461" s="87"/>
    </row>
    <row r="462" spans="1:5" ht="14.25">
      <c r="A462" s="19"/>
      <c r="B462" s="87"/>
      <c r="C462" s="19"/>
      <c r="D462" s="87"/>
      <c r="E462" s="87"/>
    </row>
    <row r="463" spans="1:5" ht="14.25">
      <c r="A463" s="19"/>
      <c r="B463" s="87"/>
      <c r="C463" s="19"/>
      <c r="D463" s="87"/>
      <c r="E463" s="87"/>
    </row>
    <row r="464" spans="1:5" ht="14.25">
      <c r="A464" s="19"/>
      <c r="B464" s="87"/>
      <c r="C464" s="19"/>
      <c r="D464" s="87"/>
      <c r="E464" s="87"/>
    </row>
    <row r="465" spans="1:5" ht="14.25">
      <c r="A465" s="19"/>
      <c r="B465" s="87"/>
      <c r="C465" s="19"/>
      <c r="D465" s="87"/>
      <c r="E465" s="87"/>
    </row>
    <row r="466" spans="1:5" ht="14.25">
      <c r="A466" s="19"/>
      <c r="B466" s="87"/>
      <c r="C466" s="19"/>
      <c r="D466" s="87"/>
      <c r="E466" s="87"/>
    </row>
    <row r="467" spans="1:5" ht="14.25">
      <c r="A467" s="19"/>
      <c r="B467" s="87"/>
      <c r="C467" s="19"/>
      <c r="D467" s="87"/>
      <c r="E467" s="87"/>
    </row>
    <row r="468" spans="1:5" ht="14.25">
      <c r="A468" s="19"/>
      <c r="B468" s="87"/>
      <c r="C468" s="19"/>
      <c r="D468" s="87"/>
      <c r="E468" s="87"/>
    </row>
    <row r="469" spans="1:5" ht="14.25">
      <c r="A469" s="19"/>
      <c r="B469" s="87"/>
      <c r="C469" s="19"/>
      <c r="D469" s="87"/>
      <c r="E469" s="87"/>
    </row>
    <row r="470" spans="1:5" ht="14.25">
      <c r="A470" s="19"/>
      <c r="B470" s="87"/>
      <c r="C470" s="19"/>
      <c r="D470" s="87"/>
      <c r="E470" s="87"/>
    </row>
    <row r="471" spans="1:5" ht="14.25">
      <c r="A471" s="19"/>
      <c r="B471" s="87"/>
      <c r="C471" s="19"/>
      <c r="D471" s="87"/>
      <c r="E471" s="87"/>
    </row>
    <row r="472" spans="1:5" ht="14.25">
      <c r="A472" s="19"/>
      <c r="B472" s="87"/>
      <c r="C472" s="19"/>
      <c r="D472" s="87"/>
      <c r="E472" s="87"/>
    </row>
    <row r="473" spans="1:5" ht="14.25">
      <c r="A473" s="19"/>
      <c r="B473" s="87"/>
      <c r="C473" s="19"/>
      <c r="D473" s="87"/>
      <c r="E473" s="87"/>
    </row>
    <row r="474" spans="1:5" ht="14.25">
      <c r="A474" s="19"/>
      <c r="B474" s="87"/>
      <c r="C474" s="19"/>
      <c r="D474" s="87"/>
      <c r="E474" s="87"/>
    </row>
    <row r="475" spans="1:5" ht="14.25">
      <c r="A475" s="19"/>
      <c r="B475" s="87"/>
      <c r="C475" s="19"/>
      <c r="D475" s="87"/>
      <c r="E475" s="87"/>
    </row>
    <row r="476" spans="1:5" ht="14.25">
      <c r="A476" s="19"/>
      <c r="B476" s="87"/>
      <c r="C476" s="19"/>
      <c r="D476" s="87"/>
      <c r="E476" s="87"/>
    </row>
    <row r="477" spans="1:5" ht="14.25">
      <c r="A477" s="19"/>
      <c r="B477" s="87"/>
      <c r="C477" s="19"/>
      <c r="D477" s="87"/>
      <c r="E477" s="87"/>
    </row>
    <row r="478" spans="1:5" ht="14.25">
      <c r="A478" s="19"/>
      <c r="B478" s="87"/>
      <c r="C478" s="19"/>
      <c r="D478" s="87"/>
      <c r="E478" s="87"/>
    </row>
    <row r="479" spans="1:5" ht="14.25">
      <c r="A479" s="19"/>
      <c r="B479" s="87"/>
      <c r="C479" s="19"/>
      <c r="D479" s="87"/>
      <c r="E479" s="87"/>
    </row>
    <row r="480" spans="1:5" ht="14.25">
      <c r="A480" s="19"/>
      <c r="B480" s="87"/>
      <c r="C480" s="19"/>
      <c r="D480" s="87"/>
      <c r="E480" s="87"/>
    </row>
    <row r="481" spans="1:5" ht="14.25">
      <c r="A481" s="19"/>
      <c r="B481" s="87"/>
      <c r="C481" s="19"/>
      <c r="D481" s="87"/>
      <c r="E481" s="87"/>
    </row>
    <row r="482" spans="1:5" ht="14.25">
      <c r="A482" s="19"/>
      <c r="B482" s="87"/>
      <c r="C482" s="19"/>
      <c r="D482" s="87"/>
      <c r="E482" s="87"/>
    </row>
    <row r="483" spans="1:5" ht="14.25">
      <c r="A483" s="19"/>
      <c r="B483" s="87"/>
      <c r="C483" s="19"/>
      <c r="D483" s="87"/>
      <c r="E483" s="87"/>
    </row>
    <row r="484" spans="1:5" ht="14.25">
      <c r="A484" s="19"/>
      <c r="B484" s="87"/>
      <c r="C484" s="19"/>
      <c r="D484" s="87"/>
      <c r="E484" s="87"/>
    </row>
    <row r="485" spans="1:5" ht="14.25">
      <c r="A485" s="19"/>
      <c r="B485" s="87"/>
      <c r="C485" s="19"/>
      <c r="D485" s="87"/>
      <c r="E485" s="87"/>
    </row>
    <row r="486" spans="1:5" ht="14.25">
      <c r="A486" s="19"/>
      <c r="B486" s="87"/>
      <c r="C486" s="19"/>
      <c r="D486" s="87"/>
      <c r="E486" s="87"/>
    </row>
    <row r="487" spans="1:5" ht="14.25">
      <c r="A487" s="19"/>
      <c r="B487" s="87"/>
      <c r="C487" s="19"/>
      <c r="D487" s="87"/>
      <c r="E487" s="87"/>
    </row>
    <row r="488" spans="1:5" ht="14.25">
      <c r="A488" s="19"/>
      <c r="B488" s="87"/>
      <c r="C488" s="19"/>
      <c r="D488" s="87"/>
      <c r="E488" s="87"/>
    </row>
    <row r="489" spans="1:5" ht="14.25">
      <c r="A489" s="19"/>
      <c r="B489" s="87"/>
      <c r="C489" s="19"/>
      <c r="D489" s="87"/>
      <c r="E489" s="87"/>
    </row>
    <row r="490" spans="1:5" ht="14.25">
      <c r="A490" s="19"/>
      <c r="B490" s="87"/>
      <c r="C490" s="19"/>
      <c r="D490" s="87"/>
      <c r="E490" s="87"/>
    </row>
    <row r="491" spans="1:5" ht="14.25">
      <c r="A491" s="19"/>
      <c r="B491" s="87"/>
      <c r="C491" s="19"/>
      <c r="D491" s="87"/>
      <c r="E491" s="87"/>
    </row>
    <row r="492" spans="1:5" ht="14.25">
      <c r="A492" s="19"/>
      <c r="B492" s="87"/>
      <c r="C492" s="19"/>
      <c r="D492" s="87"/>
      <c r="E492" s="87"/>
    </row>
    <row r="493" spans="1:5" ht="14.25">
      <c r="A493" s="19"/>
      <c r="B493" s="87"/>
      <c r="C493" s="19"/>
      <c r="D493" s="87"/>
      <c r="E493" s="87"/>
    </row>
    <row r="494" spans="1:5" ht="14.25">
      <c r="A494" s="19"/>
      <c r="B494" s="87"/>
      <c r="C494" s="19"/>
      <c r="D494" s="87"/>
      <c r="E494" s="87"/>
    </row>
    <row r="495" spans="1:5" ht="14.25">
      <c r="A495" s="19"/>
      <c r="B495" s="87"/>
      <c r="C495" s="19"/>
      <c r="D495" s="87"/>
      <c r="E495" s="87"/>
    </row>
    <row r="496" spans="1:5" ht="14.25">
      <c r="A496" s="19"/>
      <c r="B496" s="87"/>
      <c r="C496" s="19"/>
      <c r="D496" s="87"/>
      <c r="E496" s="87"/>
    </row>
    <row r="497" spans="1:5" ht="14.25">
      <c r="A497" s="19"/>
      <c r="B497" s="87"/>
      <c r="C497" s="19"/>
      <c r="D497" s="87"/>
      <c r="E497" s="87"/>
    </row>
    <row r="498" spans="1:5" ht="14.25">
      <c r="A498" s="19"/>
      <c r="B498" s="87"/>
      <c r="C498" s="19"/>
      <c r="D498" s="87"/>
      <c r="E498" s="87"/>
    </row>
    <row r="499" spans="1:5" ht="14.25">
      <c r="A499" s="19"/>
      <c r="B499" s="87"/>
      <c r="C499" s="19"/>
      <c r="D499" s="87"/>
      <c r="E499" s="87"/>
    </row>
    <row r="500" spans="1:5" ht="14.25">
      <c r="A500" s="19"/>
      <c r="B500" s="87"/>
      <c r="C500" s="19"/>
      <c r="D500" s="87"/>
      <c r="E500" s="87"/>
    </row>
    <row r="501" spans="1:5" ht="14.25">
      <c r="A501" s="19"/>
      <c r="B501" s="87"/>
      <c r="C501" s="19"/>
      <c r="D501" s="87"/>
      <c r="E501" s="87"/>
    </row>
    <row r="502" spans="1:5" ht="14.25">
      <c r="A502" s="19"/>
      <c r="B502" s="87"/>
      <c r="C502" s="19"/>
      <c r="D502" s="87"/>
      <c r="E502" s="87"/>
    </row>
    <row r="503" spans="1:5" ht="14.25">
      <c r="A503" s="19"/>
      <c r="B503" s="87"/>
      <c r="C503" s="19"/>
      <c r="D503" s="87"/>
      <c r="E503" s="87"/>
    </row>
    <row r="504" spans="1:5" ht="14.25">
      <c r="A504" s="19"/>
      <c r="B504" s="87"/>
      <c r="C504" s="19"/>
      <c r="D504" s="87"/>
      <c r="E504" s="87"/>
    </row>
    <row r="505" spans="1:5" ht="14.25">
      <c r="A505" s="19"/>
      <c r="B505" s="87"/>
      <c r="C505" s="19"/>
      <c r="D505" s="87"/>
      <c r="E505" s="87"/>
    </row>
    <row r="506" spans="1:5" ht="14.25">
      <c r="A506" s="19"/>
      <c r="B506" s="87"/>
      <c r="C506" s="19"/>
      <c r="D506" s="87"/>
      <c r="E506" s="87"/>
    </row>
    <row r="507" spans="1:5" ht="14.25">
      <c r="A507" s="19"/>
      <c r="B507" s="87"/>
      <c r="C507" s="19"/>
      <c r="D507" s="87"/>
      <c r="E507" s="87"/>
    </row>
    <row r="508" spans="1:5" ht="14.25">
      <c r="A508" s="19"/>
      <c r="B508" s="87"/>
      <c r="C508" s="19"/>
      <c r="D508" s="87"/>
      <c r="E508" s="87"/>
    </row>
    <row r="509" spans="1:5" ht="14.25">
      <c r="A509" s="19"/>
      <c r="B509" s="87"/>
      <c r="C509" s="19"/>
      <c r="D509" s="87"/>
      <c r="E509" s="87"/>
    </row>
    <row r="510" spans="1:5" ht="14.25">
      <c r="A510" s="19"/>
      <c r="B510" s="87"/>
      <c r="C510" s="19"/>
      <c r="D510" s="87"/>
      <c r="E510" s="87"/>
    </row>
    <row r="511" spans="1:5" ht="14.25">
      <c r="A511" s="19"/>
      <c r="B511" s="87"/>
      <c r="C511" s="19"/>
      <c r="D511" s="87"/>
      <c r="E511" s="87"/>
    </row>
    <row r="512" spans="1:5" ht="14.25">
      <c r="A512" s="19"/>
      <c r="B512" s="87"/>
      <c r="C512" s="19"/>
      <c r="D512" s="87"/>
      <c r="E512" s="87"/>
    </row>
    <row r="513" spans="1:5" ht="14.25">
      <c r="A513" s="19"/>
      <c r="B513" s="87"/>
      <c r="C513" s="19"/>
      <c r="D513" s="87"/>
      <c r="E513" s="87"/>
    </row>
    <row r="514" spans="1:5" ht="14.25">
      <c r="A514" s="19"/>
      <c r="B514" s="87"/>
      <c r="C514" s="19"/>
      <c r="D514" s="87"/>
      <c r="E514" s="87"/>
    </row>
    <row r="515" spans="1:5" ht="14.25">
      <c r="A515" s="19"/>
      <c r="B515" s="87"/>
      <c r="C515" s="19"/>
      <c r="D515" s="87"/>
      <c r="E515" s="87"/>
    </row>
    <row r="516" spans="1:5" ht="14.25">
      <c r="A516" s="19"/>
      <c r="B516" s="87"/>
      <c r="C516" s="19"/>
      <c r="D516" s="87"/>
      <c r="E516" s="87"/>
    </row>
    <row r="517" spans="1:5" ht="14.25">
      <c r="A517" s="19"/>
      <c r="B517" s="87"/>
      <c r="C517" s="19"/>
      <c r="D517" s="87"/>
      <c r="E517" s="87"/>
    </row>
    <row r="518" spans="1:5" ht="14.25">
      <c r="A518" s="19"/>
      <c r="B518" s="87"/>
      <c r="C518" s="19"/>
      <c r="D518" s="87"/>
      <c r="E518" s="87"/>
    </row>
    <row r="519" spans="1:5" ht="14.25">
      <c r="A519" s="19"/>
      <c r="B519" s="87"/>
      <c r="C519" s="19"/>
      <c r="D519" s="87"/>
      <c r="E519" s="87"/>
    </row>
    <row r="520" spans="1:5" ht="14.25">
      <c r="A520" s="19"/>
      <c r="B520" s="87"/>
      <c r="C520" s="19"/>
      <c r="D520" s="87"/>
      <c r="E520" s="87"/>
    </row>
    <row r="521" spans="1:5" ht="14.25">
      <c r="A521" s="19"/>
      <c r="B521" s="87"/>
      <c r="C521" s="19"/>
      <c r="D521" s="87"/>
      <c r="E521" s="87"/>
    </row>
    <row r="522" spans="1:5" ht="14.25">
      <c r="A522" s="19"/>
      <c r="B522" s="87"/>
      <c r="C522" s="19"/>
      <c r="D522" s="87"/>
      <c r="E522" s="87"/>
    </row>
    <row r="523" spans="1:5" ht="14.25">
      <c r="A523" s="19"/>
      <c r="B523" s="87"/>
      <c r="C523" s="19"/>
      <c r="D523" s="87"/>
      <c r="E523" s="87"/>
    </row>
    <row r="524" spans="1:5" ht="14.25">
      <c r="A524" s="19"/>
      <c r="B524" s="87"/>
      <c r="C524" s="19"/>
      <c r="D524" s="87"/>
      <c r="E524" s="87"/>
    </row>
    <row r="525" spans="1:5" ht="14.25">
      <c r="A525" s="19"/>
      <c r="B525" s="87"/>
      <c r="C525" s="19"/>
      <c r="D525" s="87"/>
      <c r="E525" s="87"/>
    </row>
    <row r="526" spans="1:5" ht="14.25">
      <c r="A526" s="19"/>
      <c r="B526" s="87"/>
      <c r="C526" s="19"/>
      <c r="D526" s="87"/>
      <c r="E526" s="87"/>
    </row>
    <row r="527" spans="1:5" ht="14.25">
      <c r="A527" s="19"/>
      <c r="B527" s="87"/>
      <c r="C527" s="19"/>
      <c r="D527" s="87"/>
      <c r="E527" s="87"/>
    </row>
    <row r="528" spans="1:5" ht="14.25">
      <c r="A528" s="19"/>
      <c r="B528" s="87"/>
      <c r="C528" s="19"/>
      <c r="D528" s="87"/>
      <c r="E528" s="87"/>
    </row>
    <row r="529" spans="1:5" ht="14.25">
      <c r="A529" s="19"/>
      <c r="B529" s="87"/>
      <c r="C529" s="19"/>
      <c r="D529" s="87"/>
      <c r="E529" s="87"/>
    </row>
    <row r="530" spans="1:5" ht="14.25">
      <c r="A530" s="19"/>
      <c r="B530" s="87"/>
      <c r="C530" s="19"/>
      <c r="D530" s="87"/>
      <c r="E530" s="87"/>
    </row>
    <row r="531" spans="1:5" ht="14.25">
      <c r="A531" s="19"/>
      <c r="B531" s="87"/>
      <c r="C531" s="19"/>
      <c r="D531" s="87"/>
      <c r="E531" s="87"/>
    </row>
    <row r="532" spans="1:5" ht="14.25">
      <c r="A532" s="19"/>
      <c r="B532" s="87"/>
      <c r="C532" s="19"/>
      <c r="D532" s="87"/>
      <c r="E532" s="87"/>
    </row>
    <row r="533" spans="1:5" ht="14.25">
      <c r="A533" s="19"/>
      <c r="B533" s="87"/>
      <c r="C533" s="19"/>
      <c r="D533" s="87"/>
      <c r="E533" s="87"/>
    </row>
    <row r="534" spans="1:5" ht="14.25">
      <c r="A534" s="19"/>
      <c r="B534" s="87"/>
      <c r="C534" s="19"/>
      <c r="D534" s="87"/>
      <c r="E534" s="87"/>
    </row>
    <row r="535" spans="1:5" ht="14.25">
      <c r="A535" s="19"/>
      <c r="B535" s="87"/>
      <c r="C535" s="19"/>
      <c r="D535" s="87"/>
      <c r="E535" s="87"/>
    </row>
    <row r="536" spans="1:5" ht="14.25">
      <c r="A536" s="19"/>
      <c r="B536" s="87"/>
      <c r="C536" s="19"/>
      <c r="D536" s="87"/>
      <c r="E536" s="87"/>
    </row>
    <row r="537" spans="1:5" ht="14.25">
      <c r="A537" s="19"/>
      <c r="B537" s="87"/>
      <c r="C537" s="19"/>
      <c r="D537" s="87"/>
      <c r="E537" s="87"/>
    </row>
    <row r="538" spans="1:5" ht="14.25">
      <c r="A538" s="19"/>
      <c r="B538" s="87"/>
      <c r="C538" s="19"/>
      <c r="D538" s="87"/>
      <c r="E538" s="87"/>
    </row>
    <row r="539" spans="1:5" ht="14.25">
      <c r="A539" s="19"/>
      <c r="B539" s="87"/>
      <c r="C539" s="19"/>
      <c r="D539" s="87"/>
      <c r="E539" s="87"/>
    </row>
    <row r="540" spans="1:5" ht="14.25">
      <c r="A540" s="19"/>
      <c r="B540" s="87"/>
      <c r="C540" s="19"/>
      <c r="D540" s="87"/>
      <c r="E540" s="87"/>
    </row>
    <row r="541" spans="1:5" ht="14.25">
      <c r="A541" s="19"/>
      <c r="B541" s="87"/>
      <c r="C541" s="19"/>
      <c r="D541" s="87"/>
      <c r="E541" s="87"/>
    </row>
    <row r="542" spans="1:5" ht="14.25">
      <c r="A542" s="19"/>
      <c r="B542" s="87"/>
      <c r="C542" s="19"/>
      <c r="D542" s="87"/>
      <c r="E542" s="87"/>
    </row>
    <row r="543" spans="1:5" ht="14.25">
      <c r="A543" s="19"/>
      <c r="B543" s="87"/>
      <c r="C543" s="19"/>
      <c r="D543" s="87"/>
      <c r="E543" s="87"/>
    </row>
    <row r="544" spans="1:5" ht="14.25">
      <c r="A544" s="19"/>
      <c r="B544" s="87"/>
      <c r="C544" s="19"/>
      <c r="D544" s="87"/>
      <c r="E544" s="87"/>
    </row>
    <row r="545" spans="1:5" ht="14.25">
      <c r="A545" s="19"/>
      <c r="B545" s="87"/>
      <c r="C545" s="19"/>
      <c r="D545" s="87"/>
      <c r="E545" s="87"/>
    </row>
    <row r="546" spans="1:5" ht="14.25">
      <c r="A546" s="19"/>
      <c r="B546" s="87"/>
      <c r="C546" s="19"/>
      <c r="D546" s="87"/>
      <c r="E546" s="87"/>
    </row>
    <row r="547" spans="1:5" ht="14.25">
      <c r="A547" s="19"/>
      <c r="B547" s="87"/>
      <c r="C547" s="19"/>
      <c r="D547" s="87"/>
      <c r="E547" s="87"/>
    </row>
    <row r="548" spans="1:5" ht="14.25">
      <c r="A548" s="19"/>
      <c r="B548" s="87"/>
      <c r="C548" s="19"/>
      <c r="D548" s="87"/>
      <c r="E548" s="87"/>
    </row>
    <row r="549" spans="1:5" ht="14.25">
      <c r="A549" s="19"/>
      <c r="B549" s="87"/>
      <c r="C549" s="19"/>
      <c r="D549" s="87"/>
      <c r="E549" s="87"/>
    </row>
    <row r="550" spans="1:5" ht="14.25">
      <c r="A550" s="19"/>
      <c r="B550" s="87"/>
      <c r="C550" s="19"/>
      <c r="D550" s="87"/>
      <c r="E550" s="87"/>
    </row>
    <row r="551" spans="1:5" ht="14.25">
      <c r="A551" s="19"/>
      <c r="B551" s="87"/>
      <c r="C551" s="19"/>
      <c r="D551" s="87"/>
      <c r="E551" s="87"/>
    </row>
    <row r="552" spans="1:5" ht="14.25">
      <c r="A552" s="19"/>
      <c r="B552" s="87"/>
      <c r="C552" s="19"/>
      <c r="D552" s="87"/>
      <c r="E552" s="87"/>
    </row>
    <row r="553" spans="1:5" ht="14.25">
      <c r="A553" s="19"/>
      <c r="B553" s="87"/>
      <c r="C553" s="19"/>
      <c r="D553" s="87"/>
      <c r="E553" s="87"/>
    </row>
    <row r="554" spans="1:5" ht="14.25">
      <c r="A554" s="19"/>
      <c r="B554" s="87"/>
      <c r="C554" s="19"/>
      <c r="D554" s="87"/>
      <c r="E554" s="87"/>
    </row>
    <row r="555" spans="1:5" ht="14.25">
      <c r="A555" s="19"/>
      <c r="B555" s="87"/>
      <c r="C555" s="19"/>
      <c r="D555" s="87"/>
      <c r="E555" s="87"/>
    </row>
    <row r="556" spans="1:5" ht="14.25">
      <c r="A556" s="19"/>
      <c r="B556" s="87"/>
      <c r="C556" s="19"/>
      <c r="D556" s="87"/>
      <c r="E556" s="87"/>
    </row>
    <row r="557" spans="1:5" ht="14.25">
      <c r="A557" s="19"/>
      <c r="B557" s="87"/>
      <c r="C557" s="19"/>
      <c r="D557" s="87"/>
      <c r="E557" s="87"/>
    </row>
    <row r="558" spans="1:5" ht="14.25">
      <c r="A558" s="19"/>
      <c r="B558" s="87"/>
      <c r="C558" s="19"/>
      <c r="D558" s="87"/>
      <c r="E558" s="87"/>
    </row>
    <row r="559" spans="1:5" ht="14.25">
      <c r="A559" s="19"/>
      <c r="B559" s="87"/>
      <c r="C559" s="19"/>
      <c r="D559" s="87"/>
      <c r="E559" s="87"/>
    </row>
    <row r="560" spans="1:5" ht="14.25">
      <c r="A560" s="19"/>
      <c r="B560" s="87"/>
      <c r="C560" s="19"/>
      <c r="D560" s="87"/>
      <c r="E560" s="87"/>
    </row>
    <row r="561" spans="1:5" ht="14.25">
      <c r="A561" s="19"/>
      <c r="B561" s="87"/>
      <c r="C561" s="19"/>
      <c r="D561" s="87"/>
      <c r="E561" s="87"/>
    </row>
    <row r="562" spans="1:5" ht="14.25">
      <c r="A562" s="19"/>
      <c r="B562" s="87"/>
      <c r="C562" s="19"/>
      <c r="D562" s="87"/>
      <c r="E562" s="87"/>
    </row>
    <row r="563" spans="1:5" ht="14.25">
      <c r="A563" s="19"/>
      <c r="B563" s="87"/>
      <c r="C563" s="19"/>
      <c r="D563" s="87"/>
      <c r="E563" s="87"/>
    </row>
    <row r="564" spans="1:5" ht="14.25">
      <c r="A564" s="19"/>
      <c r="B564" s="87"/>
      <c r="C564" s="19"/>
      <c r="D564" s="87"/>
      <c r="E564" s="87"/>
    </row>
    <row r="565" spans="1:5" ht="14.25">
      <c r="A565" s="19"/>
      <c r="B565" s="87"/>
      <c r="C565" s="19"/>
      <c r="D565" s="87"/>
      <c r="E565" s="87"/>
    </row>
    <row r="566" spans="1:5" ht="14.25">
      <c r="A566" s="19"/>
      <c r="B566" s="87"/>
      <c r="C566" s="19"/>
      <c r="D566" s="87"/>
      <c r="E566" s="87"/>
    </row>
    <row r="567" spans="1:5" ht="14.25">
      <c r="A567" s="19"/>
      <c r="B567" s="87"/>
      <c r="C567" s="19"/>
      <c r="D567" s="87"/>
      <c r="E567" s="87"/>
    </row>
    <row r="568" spans="1:5" ht="14.25">
      <c r="A568" s="19"/>
      <c r="B568" s="87"/>
      <c r="C568" s="19"/>
      <c r="D568" s="87"/>
      <c r="E568" s="87"/>
    </row>
    <row r="569" spans="1:5" ht="14.25">
      <c r="A569" s="19"/>
      <c r="B569" s="87"/>
      <c r="C569" s="19"/>
      <c r="D569" s="87"/>
      <c r="E569" s="87"/>
    </row>
    <row r="570" spans="1:5" ht="14.25">
      <c r="A570" s="19"/>
      <c r="B570" s="87"/>
      <c r="C570" s="19"/>
      <c r="D570" s="87"/>
      <c r="E570" s="87"/>
    </row>
    <row r="571" spans="1:5" ht="14.25">
      <c r="A571" s="19"/>
      <c r="B571" s="87"/>
      <c r="C571" s="19"/>
      <c r="D571" s="87"/>
      <c r="E571" s="87"/>
    </row>
    <row r="572" spans="1:5" ht="14.25">
      <c r="A572" s="19"/>
      <c r="B572" s="87"/>
      <c r="C572" s="19"/>
      <c r="D572" s="87"/>
      <c r="E572" s="87"/>
    </row>
    <row r="573" spans="1:5" ht="14.25">
      <c r="A573" s="19"/>
      <c r="B573" s="87"/>
      <c r="C573" s="19"/>
      <c r="D573" s="87"/>
      <c r="E573" s="87"/>
    </row>
    <row r="574" spans="1:5" ht="14.25">
      <c r="A574" s="19"/>
      <c r="B574" s="87"/>
      <c r="C574" s="19"/>
      <c r="D574" s="87"/>
      <c r="E574" s="87"/>
    </row>
    <row r="575" spans="1:5" ht="14.25">
      <c r="A575" s="19"/>
      <c r="B575" s="87"/>
      <c r="C575" s="19"/>
      <c r="D575" s="87"/>
      <c r="E575" s="87"/>
    </row>
    <row r="576" spans="1:5" ht="14.25">
      <c r="A576" s="19"/>
      <c r="B576" s="87"/>
      <c r="C576" s="19"/>
      <c r="D576" s="87"/>
      <c r="E576" s="87"/>
    </row>
    <row r="577" spans="1:5" ht="14.25">
      <c r="A577" s="19"/>
      <c r="B577" s="87"/>
      <c r="C577" s="19"/>
      <c r="D577" s="87"/>
      <c r="E577" s="87"/>
    </row>
    <row r="578" spans="1:5" ht="14.25">
      <c r="A578" s="19"/>
      <c r="B578" s="87"/>
      <c r="C578" s="19"/>
      <c r="D578" s="87"/>
      <c r="E578" s="87"/>
    </row>
    <row r="579" spans="1:5" ht="14.25">
      <c r="A579" s="19"/>
      <c r="B579" s="87"/>
      <c r="C579" s="19"/>
      <c r="D579" s="87"/>
      <c r="E579" s="87"/>
    </row>
    <row r="580" spans="1:5" ht="14.25">
      <c r="A580" s="19"/>
      <c r="B580" s="87"/>
      <c r="C580" s="19"/>
      <c r="D580" s="87"/>
      <c r="E580" s="87"/>
    </row>
    <row r="581" spans="1:5" ht="14.25">
      <c r="A581" s="19"/>
      <c r="B581" s="87"/>
      <c r="C581" s="19"/>
      <c r="D581" s="87"/>
      <c r="E581" s="87"/>
    </row>
    <row r="582" spans="1:5" ht="14.25">
      <c r="A582" s="19"/>
      <c r="B582" s="87"/>
      <c r="C582" s="19"/>
      <c r="D582" s="87"/>
      <c r="E582" s="87"/>
    </row>
    <row r="583" spans="1:5" ht="14.25">
      <c r="A583" s="19"/>
      <c r="B583" s="87"/>
      <c r="C583" s="19"/>
      <c r="D583" s="87"/>
      <c r="E583" s="87"/>
    </row>
    <row r="584" spans="1:5" ht="14.25">
      <c r="A584" s="19"/>
      <c r="B584" s="87"/>
      <c r="C584" s="19"/>
      <c r="D584" s="87"/>
      <c r="E584" s="87"/>
    </row>
    <row r="585" spans="1:5" ht="14.25">
      <c r="A585" s="19"/>
      <c r="B585" s="87"/>
      <c r="C585" s="19"/>
      <c r="D585" s="87"/>
      <c r="E585" s="87"/>
    </row>
    <row r="586" spans="1:5" ht="14.25">
      <c r="A586" s="19"/>
      <c r="B586" s="87"/>
      <c r="C586" s="19"/>
      <c r="D586" s="87"/>
      <c r="E586" s="87"/>
    </row>
    <row r="587" spans="1:5" ht="14.25">
      <c r="A587" s="19"/>
      <c r="B587" s="87"/>
      <c r="C587" s="19"/>
      <c r="D587" s="87"/>
      <c r="E587" s="87"/>
    </row>
    <row r="588" spans="1:5" ht="14.25">
      <c r="A588" s="19"/>
      <c r="B588" s="87"/>
      <c r="C588" s="19"/>
      <c r="D588" s="87"/>
      <c r="E588" s="87"/>
    </row>
    <row r="589" spans="1:5" ht="14.25">
      <c r="A589" s="19"/>
      <c r="B589" s="87"/>
      <c r="C589" s="19"/>
      <c r="D589" s="87"/>
      <c r="E589" s="87"/>
    </row>
    <row r="590" spans="1:5" ht="14.25">
      <c r="A590" s="19"/>
      <c r="B590" s="87"/>
      <c r="C590" s="19"/>
      <c r="D590" s="87"/>
      <c r="E590" s="87"/>
    </row>
    <row r="591" spans="1:5" ht="14.25">
      <c r="A591" s="19"/>
      <c r="B591" s="87"/>
      <c r="C591" s="19"/>
      <c r="D591" s="87"/>
      <c r="E591" s="87"/>
    </row>
    <row r="592" spans="1:5" ht="14.25">
      <c r="A592" s="19"/>
      <c r="B592" s="87"/>
      <c r="C592" s="19"/>
      <c r="D592" s="87"/>
      <c r="E592" s="87"/>
    </row>
    <row r="593" spans="1:5" ht="14.25">
      <c r="A593" s="19"/>
      <c r="B593" s="87"/>
      <c r="C593" s="19"/>
      <c r="D593" s="87"/>
      <c r="E593" s="87"/>
    </row>
    <row r="594" spans="1:5" ht="14.25">
      <c r="A594" s="19"/>
      <c r="B594" s="87"/>
      <c r="C594" s="19"/>
      <c r="D594" s="87"/>
      <c r="E594" s="87"/>
    </row>
    <row r="595" spans="1:5" ht="14.25">
      <c r="A595" s="19"/>
      <c r="B595" s="87"/>
      <c r="C595" s="19"/>
      <c r="D595" s="87"/>
      <c r="E595" s="87"/>
    </row>
    <row r="596" spans="1:5" ht="14.25">
      <c r="A596" s="19"/>
      <c r="B596" s="87"/>
      <c r="C596" s="19"/>
      <c r="D596" s="87"/>
      <c r="E596" s="87"/>
    </row>
    <row r="597" spans="1:5" ht="14.25">
      <c r="A597" s="19"/>
      <c r="B597" s="87"/>
      <c r="C597" s="19"/>
      <c r="D597" s="87"/>
      <c r="E597" s="87"/>
    </row>
    <row r="598" spans="1:5" ht="14.25">
      <c r="A598" s="19"/>
      <c r="B598" s="87"/>
      <c r="C598" s="19"/>
      <c r="D598" s="87"/>
      <c r="E598" s="87"/>
    </row>
    <row r="599" spans="1:5" ht="14.25">
      <c r="A599" s="19"/>
      <c r="B599" s="87"/>
      <c r="C599" s="19"/>
      <c r="D599" s="87"/>
      <c r="E599" s="87"/>
    </row>
    <row r="600" spans="1:5" ht="14.25">
      <c r="A600" s="19"/>
      <c r="B600" s="87"/>
      <c r="C600" s="19"/>
      <c r="D600" s="87"/>
      <c r="E600" s="87"/>
    </row>
    <row r="601" spans="1:5" ht="14.25">
      <c r="A601" s="19"/>
      <c r="B601" s="87"/>
      <c r="C601" s="19"/>
      <c r="D601" s="87"/>
      <c r="E601" s="87"/>
    </row>
    <row r="602" spans="1:5" ht="14.25">
      <c r="A602" s="19"/>
      <c r="B602" s="87"/>
      <c r="C602" s="19"/>
      <c r="D602" s="87"/>
      <c r="E602" s="87"/>
    </row>
    <row r="603" spans="1:5" ht="14.25">
      <c r="A603" s="19"/>
      <c r="B603" s="87"/>
      <c r="C603" s="19"/>
      <c r="D603" s="87"/>
      <c r="E603" s="87"/>
    </row>
    <row r="604" spans="1:5" ht="14.25">
      <c r="A604" s="19"/>
      <c r="B604" s="87"/>
      <c r="C604" s="19"/>
      <c r="D604" s="87"/>
      <c r="E604" s="87"/>
    </row>
    <row r="605" spans="1:5" ht="14.25">
      <c r="A605" s="19"/>
      <c r="B605" s="87"/>
      <c r="C605" s="19"/>
      <c r="D605" s="87"/>
      <c r="E605" s="87"/>
    </row>
    <row r="606" spans="1:5" ht="14.25">
      <c r="A606" s="19"/>
      <c r="B606" s="87"/>
      <c r="C606" s="19"/>
      <c r="D606" s="87"/>
      <c r="E606" s="87"/>
    </row>
    <row r="607" spans="1:5" ht="14.25">
      <c r="A607" s="19"/>
      <c r="B607" s="87"/>
      <c r="C607" s="19"/>
      <c r="D607" s="87"/>
      <c r="E607" s="87"/>
    </row>
    <row r="608" spans="1:5" ht="14.25">
      <c r="A608" s="19"/>
      <c r="B608" s="87"/>
      <c r="C608" s="19"/>
      <c r="D608" s="87"/>
      <c r="E608" s="87"/>
    </row>
    <row r="609" spans="1:5" ht="14.25">
      <c r="A609" s="19"/>
      <c r="B609" s="87"/>
      <c r="C609" s="19"/>
      <c r="D609" s="87"/>
      <c r="E609" s="87"/>
    </row>
    <row r="610" spans="1:5" ht="14.25">
      <c r="A610" s="19"/>
      <c r="B610" s="87"/>
      <c r="C610" s="19"/>
      <c r="D610" s="87"/>
      <c r="E610" s="87"/>
    </row>
    <row r="611" spans="1:5" ht="14.25">
      <c r="A611" s="19"/>
      <c r="B611" s="87"/>
      <c r="C611" s="19"/>
      <c r="D611" s="87"/>
      <c r="E611" s="87"/>
    </row>
    <row r="612" spans="1:5" ht="14.25">
      <c r="A612" s="19"/>
      <c r="B612" s="87"/>
      <c r="C612" s="19"/>
      <c r="D612" s="87"/>
      <c r="E612" s="87"/>
    </row>
    <row r="613" spans="1:5" ht="14.25">
      <c r="A613" s="19"/>
      <c r="B613" s="87"/>
      <c r="C613" s="19"/>
      <c r="D613" s="87"/>
      <c r="E613" s="87"/>
    </row>
    <row r="614" spans="1:5" ht="14.25">
      <c r="A614" s="19"/>
      <c r="B614" s="87"/>
      <c r="C614" s="19"/>
      <c r="D614" s="87"/>
      <c r="E614" s="87"/>
    </row>
    <row r="615" spans="1:5" ht="14.25">
      <c r="A615" s="19"/>
      <c r="B615" s="87"/>
      <c r="C615" s="19"/>
      <c r="D615" s="87"/>
      <c r="E615" s="87"/>
    </row>
    <row r="616" spans="1:5" ht="14.25">
      <c r="A616" s="19"/>
      <c r="B616" s="87"/>
      <c r="C616" s="19"/>
      <c r="D616" s="87"/>
      <c r="E616" s="87"/>
    </row>
    <row r="617" spans="1:5" ht="14.25">
      <c r="A617" s="19"/>
      <c r="B617" s="87"/>
      <c r="C617" s="19"/>
      <c r="D617" s="87"/>
      <c r="E617" s="87"/>
    </row>
    <row r="618" spans="1:5" ht="14.25">
      <c r="A618" s="19"/>
      <c r="B618" s="87"/>
      <c r="C618" s="19"/>
      <c r="D618" s="87"/>
      <c r="E618" s="87"/>
    </row>
    <row r="619" spans="1:5" ht="14.25">
      <c r="A619" s="19"/>
      <c r="B619" s="87"/>
      <c r="C619" s="19"/>
      <c r="D619" s="87"/>
      <c r="E619" s="87"/>
    </row>
    <row r="620" spans="1:5" ht="14.25">
      <c r="A620" s="19"/>
      <c r="B620" s="87"/>
      <c r="C620" s="19"/>
      <c r="D620" s="87"/>
      <c r="E620" s="87"/>
    </row>
    <row r="621" spans="1:5" ht="14.25">
      <c r="A621" s="19"/>
      <c r="B621" s="87"/>
      <c r="C621" s="19"/>
      <c r="D621" s="87"/>
      <c r="E621" s="87"/>
    </row>
    <row r="622" spans="1:5" ht="14.25">
      <c r="A622" s="19"/>
      <c r="B622" s="87"/>
      <c r="C622" s="19"/>
      <c r="D622" s="87"/>
      <c r="E622" s="87"/>
    </row>
    <row r="623" spans="1:5" ht="14.25">
      <c r="A623" s="19"/>
      <c r="B623" s="87"/>
      <c r="C623" s="19"/>
      <c r="D623" s="87"/>
      <c r="E623" s="87"/>
    </row>
    <row r="624" spans="1:5" ht="14.25">
      <c r="A624" s="19"/>
      <c r="B624" s="87"/>
      <c r="C624" s="19"/>
      <c r="D624" s="87"/>
      <c r="E624" s="87"/>
    </row>
    <row r="625" spans="1:5" ht="14.25">
      <c r="A625" s="19"/>
      <c r="B625" s="87"/>
      <c r="C625" s="19"/>
      <c r="D625" s="87"/>
      <c r="E625" s="87"/>
    </row>
    <row r="626" spans="1:5" ht="14.25">
      <c r="A626" s="19"/>
      <c r="B626" s="87"/>
      <c r="C626" s="19"/>
      <c r="D626" s="87"/>
      <c r="E626" s="87"/>
    </row>
    <row r="627" spans="1:5" ht="14.25">
      <c r="A627" s="19"/>
      <c r="B627" s="87"/>
      <c r="C627" s="19"/>
      <c r="D627" s="87"/>
      <c r="E627" s="87"/>
    </row>
    <row r="628" spans="1:5" ht="14.25">
      <c r="A628" s="19"/>
      <c r="B628" s="87"/>
      <c r="C628" s="19"/>
      <c r="D628" s="87"/>
      <c r="E628" s="87"/>
    </row>
    <row r="629" spans="1:5" ht="14.25">
      <c r="A629" s="19"/>
      <c r="B629" s="87"/>
      <c r="C629" s="19"/>
      <c r="D629" s="87"/>
      <c r="E629" s="87"/>
    </row>
    <row r="630" spans="1:5" ht="14.25">
      <c r="A630" s="19"/>
      <c r="B630" s="87"/>
      <c r="C630" s="19"/>
      <c r="D630" s="87"/>
      <c r="E630" s="87"/>
    </row>
    <row r="631" spans="1:5" ht="14.25">
      <c r="A631" s="19"/>
      <c r="B631" s="87"/>
      <c r="C631" s="19"/>
      <c r="D631" s="87"/>
      <c r="E631" s="87"/>
    </row>
    <row r="632" spans="1:5" ht="14.25">
      <c r="A632" s="19"/>
      <c r="B632" s="87"/>
      <c r="C632" s="19"/>
      <c r="D632" s="87"/>
      <c r="E632" s="87"/>
    </row>
    <row r="633" spans="1:5" ht="14.25">
      <c r="A633" s="19"/>
      <c r="B633" s="87"/>
      <c r="C633" s="19"/>
      <c r="D633" s="87"/>
      <c r="E633" s="87"/>
    </row>
    <row r="634" spans="1:5" ht="14.25">
      <c r="A634" s="19"/>
      <c r="B634" s="87"/>
      <c r="C634" s="19"/>
      <c r="D634" s="87"/>
      <c r="E634" s="87"/>
    </row>
    <row r="635" spans="1:5" ht="14.25">
      <c r="A635" s="19"/>
      <c r="B635" s="87"/>
      <c r="C635" s="19"/>
      <c r="D635" s="87"/>
      <c r="E635" s="87"/>
    </row>
    <row r="636" spans="1:5" ht="14.25">
      <c r="A636" s="19"/>
      <c r="B636" s="87"/>
      <c r="C636" s="19"/>
      <c r="D636" s="87"/>
      <c r="E636" s="87"/>
    </row>
    <row r="637" spans="1:5" ht="14.25">
      <c r="A637" s="19"/>
      <c r="B637" s="87"/>
      <c r="C637" s="19"/>
      <c r="D637" s="87"/>
      <c r="E637" s="87"/>
    </row>
    <row r="638" spans="1:5" ht="14.25">
      <c r="A638" s="19"/>
      <c r="B638" s="87"/>
      <c r="C638" s="19"/>
      <c r="D638" s="87"/>
      <c r="E638" s="87"/>
    </row>
    <row r="639" spans="1:5" ht="14.25">
      <c r="A639" s="19"/>
      <c r="B639" s="87"/>
      <c r="C639" s="19"/>
      <c r="D639" s="87"/>
      <c r="E639" s="87"/>
    </row>
    <row r="640" spans="1:5" ht="14.25">
      <c r="A640" s="19"/>
      <c r="B640" s="87"/>
      <c r="C640" s="19"/>
      <c r="D640" s="87"/>
      <c r="E640" s="87"/>
    </row>
    <row r="641" spans="1:5" ht="14.25">
      <c r="A641" s="19"/>
      <c r="B641" s="87"/>
      <c r="C641" s="19"/>
      <c r="D641" s="87"/>
      <c r="E641" s="87"/>
    </row>
    <row r="642" spans="1:5" ht="14.25">
      <c r="A642" s="19"/>
      <c r="B642" s="87"/>
      <c r="C642" s="19"/>
      <c r="D642" s="87"/>
      <c r="E642" s="87"/>
    </row>
    <row r="643" spans="1:5" ht="14.25">
      <c r="A643" s="19"/>
      <c r="B643" s="87"/>
      <c r="C643" s="19"/>
      <c r="D643" s="87"/>
      <c r="E643" s="87"/>
    </row>
    <row r="644" spans="1:5" ht="14.25">
      <c r="A644" s="19"/>
      <c r="B644" s="87"/>
      <c r="C644" s="19"/>
      <c r="D644" s="87"/>
      <c r="E644" s="87"/>
    </row>
    <row r="645" spans="1:5" ht="14.25">
      <c r="A645" s="19"/>
      <c r="B645" s="87"/>
      <c r="C645" s="19"/>
      <c r="D645" s="87"/>
      <c r="E645" s="87"/>
    </row>
    <row r="646" spans="1:5" ht="14.25">
      <c r="A646" s="19"/>
      <c r="B646" s="87"/>
      <c r="C646" s="19"/>
      <c r="D646" s="87"/>
      <c r="E646" s="87"/>
    </row>
    <row r="647" spans="1:5" ht="14.25">
      <c r="A647" s="19"/>
      <c r="B647" s="87"/>
      <c r="C647" s="19"/>
      <c r="D647" s="87"/>
      <c r="E647" s="87"/>
    </row>
    <row r="648" spans="1:5" ht="14.25">
      <c r="A648" s="19"/>
      <c r="B648" s="87"/>
      <c r="C648" s="19"/>
      <c r="D648" s="87"/>
      <c r="E648" s="87"/>
    </row>
    <row r="649" spans="1:5" ht="14.25">
      <c r="A649" s="19"/>
      <c r="B649" s="87"/>
      <c r="C649" s="19"/>
      <c r="D649" s="87"/>
      <c r="E649" s="87"/>
    </row>
    <row r="650" spans="1:5" ht="14.25">
      <c r="A650" s="19"/>
      <c r="B650" s="87"/>
      <c r="C650" s="19"/>
      <c r="D650" s="87"/>
      <c r="E650" s="87"/>
    </row>
    <row r="651" spans="1:5" ht="14.25">
      <c r="A651" s="19"/>
      <c r="B651" s="87"/>
      <c r="C651" s="19"/>
      <c r="D651" s="87"/>
      <c r="E651" s="87"/>
    </row>
    <row r="652" spans="1:5" ht="14.25">
      <c r="A652" s="19"/>
      <c r="B652" s="87"/>
      <c r="C652" s="19"/>
      <c r="D652" s="87"/>
      <c r="E652" s="87"/>
    </row>
    <row r="653" spans="1:5" ht="14.25">
      <c r="A653" s="19"/>
      <c r="B653" s="87"/>
      <c r="C653" s="19"/>
      <c r="D653" s="87"/>
      <c r="E653" s="87"/>
    </row>
    <row r="654" spans="1:5" ht="14.25">
      <c r="A654" s="19"/>
      <c r="B654" s="87"/>
      <c r="C654" s="19"/>
      <c r="D654" s="87"/>
      <c r="E654" s="87"/>
    </row>
    <row r="655" spans="1:5" ht="14.25">
      <c r="A655" s="19"/>
      <c r="B655" s="87"/>
      <c r="C655" s="19"/>
      <c r="D655" s="87"/>
      <c r="E655" s="87"/>
    </row>
    <row r="656" spans="1:5" ht="14.25">
      <c r="A656" s="19"/>
      <c r="B656" s="87"/>
      <c r="C656" s="19"/>
      <c r="D656" s="87"/>
      <c r="E656" s="87"/>
    </row>
    <row r="657" spans="1:5" ht="14.25">
      <c r="A657" s="19"/>
      <c r="B657" s="87"/>
      <c r="C657" s="19"/>
      <c r="D657" s="87"/>
      <c r="E657" s="87"/>
    </row>
    <row r="658" spans="1:5" ht="14.25">
      <c r="A658" s="19"/>
      <c r="B658" s="87"/>
      <c r="C658" s="19"/>
      <c r="D658" s="87"/>
      <c r="E658" s="87"/>
    </row>
    <row r="659" spans="1:5" ht="14.25">
      <c r="A659" s="19"/>
      <c r="B659" s="87"/>
      <c r="C659" s="19"/>
      <c r="D659" s="87"/>
      <c r="E659" s="87"/>
    </row>
    <row r="660" spans="1:5" ht="14.25">
      <c r="A660" s="19"/>
      <c r="B660" s="87"/>
      <c r="C660" s="19"/>
      <c r="D660" s="87"/>
      <c r="E660" s="87"/>
    </row>
    <row r="661" spans="1:5" ht="14.25">
      <c r="A661" s="19"/>
      <c r="B661" s="87"/>
      <c r="C661" s="19"/>
      <c r="D661" s="87"/>
      <c r="E661" s="87"/>
    </row>
    <row r="662" spans="1:5" ht="14.25">
      <c r="A662" s="19"/>
      <c r="B662" s="87"/>
      <c r="C662" s="19"/>
      <c r="D662" s="87"/>
      <c r="E662" s="87"/>
    </row>
    <row r="663" spans="1:5" ht="14.25">
      <c r="A663" s="19"/>
      <c r="B663" s="87"/>
      <c r="C663" s="19"/>
      <c r="D663" s="87"/>
      <c r="E663" s="87"/>
    </row>
    <row r="664" spans="1:5" ht="14.25">
      <c r="A664" s="19"/>
      <c r="B664" s="87"/>
      <c r="C664" s="19"/>
      <c r="D664" s="87"/>
      <c r="E664" s="87"/>
    </row>
    <row r="665" spans="1:5" ht="14.25">
      <c r="A665" s="19"/>
      <c r="B665" s="87"/>
      <c r="C665" s="19"/>
      <c r="D665" s="87"/>
      <c r="E665" s="87"/>
    </row>
    <row r="666" spans="1:5" ht="14.25">
      <c r="A666" s="19"/>
      <c r="B666" s="87"/>
      <c r="C666" s="19"/>
      <c r="D666" s="87"/>
      <c r="E666" s="87"/>
    </row>
    <row r="667" spans="1:5" ht="14.25">
      <c r="A667" s="19"/>
      <c r="B667" s="87"/>
      <c r="C667" s="19"/>
      <c r="D667" s="87"/>
      <c r="E667" s="87"/>
    </row>
    <row r="668" spans="1:5" ht="14.25">
      <c r="A668" s="19"/>
      <c r="B668" s="87"/>
      <c r="C668" s="19"/>
      <c r="D668" s="87"/>
      <c r="E668" s="87"/>
    </row>
    <row r="669" spans="1:5" ht="14.25">
      <c r="A669" s="19"/>
      <c r="B669" s="87"/>
      <c r="C669" s="19"/>
      <c r="D669" s="87"/>
      <c r="E669" s="87"/>
    </row>
    <row r="670" spans="1:5" ht="14.25">
      <c r="A670" s="19"/>
      <c r="B670" s="87"/>
      <c r="C670" s="19"/>
      <c r="D670" s="87"/>
      <c r="E670" s="87"/>
    </row>
    <row r="671" spans="1:5" ht="14.25">
      <c r="A671" s="19"/>
      <c r="B671" s="87"/>
      <c r="C671" s="19"/>
      <c r="D671" s="87"/>
      <c r="E671" s="87"/>
    </row>
    <row r="672" spans="1:5" ht="14.25">
      <c r="A672" s="19"/>
      <c r="B672" s="87"/>
      <c r="C672" s="19"/>
      <c r="D672" s="87"/>
      <c r="E672" s="87"/>
    </row>
    <row r="673" spans="1:5" ht="14.25">
      <c r="A673" s="19"/>
      <c r="B673" s="87"/>
      <c r="C673" s="19"/>
      <c r="D673" s="87"/>
      <c r="E673" s="87"/>
    </row>
    <row r="674" spans="1:5" ht="14.25">
      <c r="A674" s="19"/>
      <c r="B674" s="87"/>
      <c r="C674" s="19"/>
      <c r="D674" s="87"/>
      <c r="E674" s="87"/>
    </row>
    <row r="675" spans="1:5" ht="14.25">
      <c r="A675" s="19"/>
      <c r="B675" s="87"/>
      <c r="C675" s="19"/>
      <c r="D675" s="87"/>
      <c r="E675" s="87"/>
    </row>
    <row r="676" spans="1:5" ht="14.25">
      <c r="A676" s="19"/>
      <c r="B676" s="87"/>
      <c r="C676" s="19"/>
      <c r="D676" s="87"/>
      <c r="E676" s="87"/>
    </row>
    <row r="677" spans="1:5" ht="14.25">
      <c r="A677" s="19"/>
      <c r="B677" s="87"/>
      <c r="C677" s="19"/>
      <c r="D677" s="87"/>
      <c r="E677" s="87"/>
    </row>
    <row r="678" spans="1:5" ht="14.25">
      <c r="A678" s="19"/>
      <c r="B678" s="87"/>
      <c r="C678" s="19"/>
      <c r="D678" s="87"/>
      <c r="E678" s="87"/>
    </row>
    <row r="679" spans="1:5" ht="14.25">
      <c r="A679" s="19"/>
      <c r="B679" s="87"/>
      <c r="C679" s="19"/>
      <c r="D679" s="87"/>
      <c r="E679" s="87"/>
    </row>
    <row r="680" spans="1:5" ht="14.25">
      <c r="A680" s="19"/>
      <c r="B680" s="87"/>
      <c r="C680" s="19"/>
      <c r="D680" s="87"/>
      <c r="E680" s="87"/>
    </row>
    <row r="681" spans="1:5" ht="14.25">
      <c r="A681" s="19"/>
      <c r="B681" s="87"/>
      <c r="C681" s="19"/>
      <c r="D681" s="87"/>
      <c r="E681" s="87"/>
    </row>
    <row r="682" spans="1:5" ht="14.25">
      <c r="A682" s="19"/>
      <c r="B682" s="87"/>
      <c r="C682" s="19"/>
      <c r="D682" s="87"/>
      <c r="E682" s="87"/>
    </row>
    <row r="683" spans="1:5" ht="14.25">
      <c r="A683" s="19"/>
      <c r="B683" s="87"/>
      <c r="C683" s="19"/>
      <c r="D683" s="87"/>
      <c r="E683" s="87"/>
    </row>
    <row r="684" spans="1:5" ht="14.25">
      <c r="A684" s="19"/>
      <c r="B684" s="87"/>
      <c r="C684" s="19"/>
      <c r="D684" s="87"/>
      <c r="E684" s="87"/>
    </row>
    <row r="685" spans="1:5" ht="14.25">
      <c r="A685" s="19"/>
      <c r="B685" s="87"/>
      <c r="C685" s="19"/>
      <c r="D685" s="87"/>
      <c r="E685" s="87"/>
    </row>
    <row r="686" spans="1:5" ht="14.25">
      <c r="A686" s="19"/>
      <c r="B686" s="87"/>
      <c r="C686" s="19"/>
      <c r="D686" s="87"/>
      <c r="E686" s="87"/>
    </row>
    <row r="687" spans="1:5" ht="14.25">
      <c r="A687" s="19"/>
      <c r="B687" s="87"/>
      <c r="C687" s="19"/>
      <c r="D687" s="87"/>
      <c r="E687" s="87"/>
    </row>
    <row r="688" spans="1:5" ht="14.25">
      <c r="A688" s="19"/>
      <c r="B688" s="87"/>
      <c r="C688" s="19"/>
      <c r="D688" s="87"/>
      <c r="E688" s="87"/>
    </row>
    <row r="689" spans="1:5" ht="14.25">
      <c r="A689" s="19"/>
      <c r="B689" s="87"/>
      <c r="C689" s="19"/>
      <c r="D689" s="87"/>
      <c r="E689" s="87"/>
    </row>
    <row r="690" spans="1:5" ht="14.25">
      <c r="A690" s="19"/>
      <c r="B690" s="87"/>
      <c r="C690" s="19"/>
      <c r="D690" s="87"/>
      <c r="E690" s="87"/>
    </row>
    <row r="691" spans="1:5" ht="14.25">
      <c r="A691" s="19"/>
      <c r="B691" s="87"/>
      <c r="C691" s="19"/>
      <c r="D691" s="87"/>
      <c r="E691" s="87"/>
    </row>
    <row r="692" spans="1:5" ht="14.25">
      <c r="A692" s="19"/>
      <c r="B692" s="87"/>
      <c r="C692" s="19"/>
      <c r="D692" s="87"/>
      <c r="E692" s="87"/>
    </row>
    <row r="693" spans="1:5" ht="14.25">
      <c r="A693" s="19"/>
      <c r="B693" s="87"/>
      <c r="C693" s="19"/>
      <c r="D693" s="87"/>
      <c r="E693" s="87"/>
    </row>
    <row r="694" spans="1:5" ht="14.25">
      <c r="A694" s="19"/>
      <c r="B694" s="87"/>
      <c r="C694" s="19"/>
      <c r="D694" s="87"/>
      <c r="E694" s="87"/>
    </row>
    <row r="695" spans="1:5" ht="14.25">
      <c r="A695" s="19"/>
      <c r="B695" s="87"/>
      <c r="C695" s="19"/>
      <c r="D695" s="87"/>
      <c r="E695" s="87"/>
    </row>
    <row r="696" spans="1:5" ht="14.25">
      <c r="A696" s="19"/>
      <c r="B696" s="87"/>
      <c r="C696" s="19"/>
      <c r="D696" s="87"/>
      <c r="E696" s="87"/>
    </row>
    <row r="697" spans="1:5" ht="14.25">
      <c r="A697" s="19"/>
      <c r="B697" s="87"/>
      <c r="C697" s="19"/>
      <c r="D697" s="87"/>
      <c r="E697" s="87"/>
    </row>
    <row r="698" spans="1:5" ht="14.25">
      <c r="A698" s="19"/>
      <c r="B698" s="87"/>
      <c r="C698" s="19"/>
      <c r="D698" s="87"/>
      <c r="E698" s="87"/>
    </row>
    <row r="699" spans="1:5" ht="14.25">
      <c r="A699" s="19"/>
      <c r="B699" s="87"/>
      <c r="C699" s="19"/>
      <c r="D699" s="87"/>
      <c r="E699" s="87"/>
    </row>
    <row r="700" spans="1:5" ht="14.25">
      <c r="A700" s="19"/>
      <c r="B700" s="87"/>
      <c r="C700" s="19"/>
      <c r="D700" s="87"/>
      <c r="E700" s="87"/>
    </row>
    <row r="701" spans="1:5" ht="14.25">
      <c r="A701" s="19"/>
      <c r="B701" s="87"/>
      <c r="C701" s="19"/>
      <c r="D701" s="87"/>
      <c r="E701" s="87"/>
    </row>
    <row r="702" spans="1:5" ht="14.25">
      <c r="A702" s="19"/>
      <c r="B702" s="87"/>
      <c r="C702" s="19"/>
      <c r="D702" s="87"/>
      <c r="E702" s="87"/>
    </row>
    <row r="703" spans="1:5" ht="14.25">
      <c r="A703" s="19"/>
      <c r="B703" s="87"/>
      <c r="C703" s="19"/>
      <c r="D703" s="87"/>
      <c r="E703" s="87"/>
    </row>
    <row r="704" spans="1:5" ht="14.25">
      <c r="A704" s="19"/>
      <c r="B704" s="87"/>
      <c r="C704" s="19"/>
      <c r="D704" s="87"/>
      <c r="E704" s="87"/>
    </row>
    <row r="705" spans="1:5" ht="14.25">
      <c r="A705" s="19"/>
      <c r="B705" s="87"/>
      <c r="C705" s="19"/>
      <c r="D705" s="87"/>
      <c r="E705" s="87"/>
    </row>
    <row r="706" spans="1:5" ht="14.25">
      <c r="A706" s="19"/>
      <c r="B706" s="87"/>
      <c r="C706" s="19"/>
      <c r="D706" s="87"/>
      <c r="E706" s="87"/>
    </row>
    <row r="707" spans="1:5" ht="14.25">
      <c r="A707" s="19"/>
      <c r="B707" s="87"/>
      <c r="C707" s="19"/>
      <c r="D707" s="87"/>
      <c r="E707" s="87"/>
    </row>
    <row r="708" spans="1:5" ht="14.25">
      <c r="A708" s="19"/>
      <c r="B708" s="87"/>
      <c r="C708" s="19"/>
      <c r="D708" s="87"/>
      <c r="E708" s="87"/>
    </row>
    <row r="709" spans="1:5" ht="14.25">
      <c r="A709" s="19"/>
      <c r="B709" s="87"/>
      <c r="C709" s="19"/>
      <c r="D709" s="87"/>
      <c r="E709" s="87"/>
    </row>
    <row r="710" spans="1:5" ht="14.25">
      <c r="A710" s="19"/>
      <c r="B710" s="87"/>
      <c r="C710" s="19"/>
      <c r="D710" s="87"/>
      <c r="E710" s="87"/>
    </row>
    <row r="711" spans="1:5" ht="14.25">
      <c r="A711" s="19"/>
      <c r="B711" s="87"/>
      <c r="C711" s="19"/>
      <c r="D711" s="87"/>
      <c r="E711" s="87"/>
    </row>
    <row r="712" spans="1:5" ht="14.25">
      <c r="A712" s="19"/>
      <c r="B712" s="87"/>
      <c r="C712" s="19"/>
      <c r="D712" s="87"/>
      <c r="E712" s="87"/>
    </row>
    <row r="713" spans="1:5" ht="14.25">
      <c r="A713" s="19"/>
      <c r="B713" s="87"/>
      <c r="C713" s="19"/>
      <c r="D713" s="87"/>
      <c r="E713" s="87"/>
    </row>
    <row r="714" spans="1:5" ht="14.25">
      <c r="A714" s="19"/>
      <c r="B714" s="87"/>
      <c r="C714" s="19"/>
      <c r="D714" s="87"/>
      <c r="E714" s="87"/>
    </row>
    <row r="715" spans="1:5" ht="14.25">
      <c r="A715" s="19"/>
      <c r="B715" s="87"/>
      <c r="C715" s="19"/>
      <c r="D715" s="87"/>
      <c r="E715" s="87"/>
    </row>
    <row r="716" spans="1:5" ht="14.25">
      <c r="A716" s="19"/>
      <c r="B716" s="87"/>
      <c r="C716" s="19"/>
      <c r="D716" s="87"/>
      <c r="E716" s="87"/>
    </row>
    <row r="717" spans="1:5" ht="14.25">
      <c r="A717" s="19"/>
      <c r="B717" s="87"/>
      <c r="C717" s="19"/>
      <c r="D717" s="87"/>
      <c r="E717" s="87"/>
    </row>
    <row r="718" spans="1:5" ht="14.25">
      <c r="A718" s="19"/>
      <c r="B718" s="87"/>
      <c r="C718" s="19"/>
      <c r="D718" s="87"/>
      <c r="E718" s="87"/>
    </row>
    <row r="719" spans="1:5" ht="14.25">
      <c r="A719" s="19"/>
      <c r="B719" s="87"/>
      <c r="C719" s="19"/>
      <c r="D719" s="87"/>
      <c r="E719" s="87"/>
    </row>
    <row r="720" spans="1:5" ht="14.25">
      <c r="A720" s="19"/>
      <c r="B720" s="87"/>
      <c r="C720" s="19"/>
      <c r="D720" s="87"/>
      <c r="E720" s="87"/>
    </row>
    <row r="721" spans="1:5" ht="14.25">
      <c r="A721" s="19"/>
      <c r="B721" s="87"/>
      <c r="C721" s="19"/>
      <c r="D721" s="87"/>
      <c r="E721" s="87"/>
    </row>
    <row r="722" spans="1:5" ht="14.25">
      <c r="A722" s="19"/>
      <c r="B722" s="87"/>
      <c r="C722" s="19"/>
      <c r="D722" s="87"/>
      <c r="E722" s="87"/>
    </row>
    <row r="723" spans="1:5" ht="14.25">
      <c r="A723" s="19"/>
      <c r="B723" s="87"/>
      <c r="C723" s="19"/>
      <c r="D723" s="87"/>
      <c r="E723" s="87"/>
    </row>
    <row r="724" spans="1:5" ht="14.25">
      <c r="A724" s="19"/>
      <c r="B724" s="87"/>
      <c r="C724" s="19"/>
      <c r="D724" s="87"/>
      <c r="E724" s="87"/>
    </row>
    <row r="725" spans="1:5" ht="14.25">
      <c r="A725" s="19"/>
      <c r="B725" s="87"/>
      <c r="C725" s="19"/>
      <c r="D725" s="87"/>
      <c r="E725" s="87"/>
    </row>
    <row r="726" spans="1:5" ht="14.25">
      <c r="A726" s="19"/>
      <c r="B726" s="87"/>
      <c r="C726" s="19"/>
      <c r="D726" s="87"/>
      <c r="E726" s="87"/>
    </row>
    <row r="727" spans="1:5" ht="14.25">
      <c r="A727" s="19"/>
      <c r="B727" s="87"/>
      <c r="C727" s="19"/>
      <c r="D727" s="87"/>
      <c r="E727" s="87"/>
    </row>
    <row r="728" spans="1:5" ht="14.25">
      <c r="A728" s="19"/>
      <c r="B728" s="87"/>
      <c r="C728" s="19"/>
      <c r="D728" s="87"/>
      <c r="E728" s="87"/>
    </row>
    <row r="729" spans="1:5" ht="14.25">
      <c r="A729" s="19"/>
      <c r="B729" s="87"/>
      <c r="C729" s="19"/>
      <c r="D729" s="87"/>
      <c r="E729" s="87"/>
    </row>
    <row r="730" spans="1:5" ht="14.25">
      <c r="A730" s="19"/>
      <c r="B730" s="87"/>
      <c r="C730" s="19"/>
      <c r="D730" s="87"/>
      <c r="E730" s="87"/>
    </row>
    <row r="731" spans="1:5" ht="14.25">
      <c r="A731" s="19"/>
      <c r="B731" s="87"/>
      <c r="C731" s="19"/>
      <c r="D731" s="87"/>
      <c r="E731" s="87"/>
    </row>
    <row r="732" spans="1:5" ht="14.25">
      <c r="A732" s="19"/>
      <c r="B732" s="87"/>
      <c r="C732" s="19"/>
      <c r="D732" s="87"/>
      <c r="E732" s="87"/>
    </row>
    <row r="733" spans="1:5" ht="14.25">
      <c r="A733" s="19"/>
      <c r="B733" s="87"/>
      <c r="C733" s="19"/>
      <c r="D733" s="87"/>
      <c r="E733" s="87"/>
    </row>
    <row r="734" spans="1:5" ht="14.25">
      <c r="A734" s="19"/>
      <c r="B734" s="87"/>
      <c r="C734" s="19"/>
      <c r="D734" s="87"/>
      <c r="E734" s="87"/>
    </row>
    <row r="735" spans="1:5" ht="14.25">
      <c r="A735" s="19"/>
      <c r="B735" s="87"/>
      <c r="C735" s="19"/>
      <c r="D735" s="87"/>
      <c r="E735" s="87"/>
    </row>
    <row r="736" spans="1:5" ht="14.25">
      <c r="A736" s="19"/>
      <c r="B736" s="87"/>
      <c r="C736" s="19"/>
      <c r="D736" s="87"/>
      <c r="E736" s="87"/>
    </row>
    <row r="737" spans="1:5" ht="14.25">
      <c r="A737" s="19"/>
      <c r="B737" s="87"/>
      <c r="C737" s="19"/>
      <c r="D737" s="87"/>
      <c r="E737" s="87"/>
    </row>
    <row r="738" spans="1:5" ht="14.25">
      <c r="A738" s="19"/>
      <c r="B738" s="87"/>
      <c r="C738" s="19"/>
      <c r="D738" s="87"/>
      <c r="E738" s="87"/>
    </row>
    <row r="739" spans="1:5" ht="14.25">
      <c r="A739" s="19"/>
      <c r="B739" s="87"/>
      <c r="C739" s="19"/>
      <c r="D739" s="87"/>
      <c r="E739" s="87"/>
    </row>
    <row r="740" spans="1:5" ht="14.25">
      <c r="A740" s="19"/>
      <c r="B740" s="87"/>
      <c r="C740" s="19"/>
      <c r="D740" s="87"/>
      <c r="E740" s="87"/>
    </row>
    <row r="741" spans="1:5" ht="14.25">
      <c r="A741" s="19"/>
      <c r="B741" s="87"/>
      <c r="C741" s="19"/>
      <c r="D741" s="87"/>
      <c r="E741" s="87"/>
    </row>
    <row r="742" spans="1:5" ht="14.25">
      <c r="A742" s="19"/>
      <c r="B742" s="87"/>
      <c r="C742" s="19"/>
      <c r="D742" s="87"/>
      <c r="E742" s="87"/>
    </row>
    <row r="743" spans="1:5" ht="14.25">
      <c r="A743" s="19"/>
      <c r="B743" s="87"/>
      <c r="C743" s="19"/>
      <c r="D743" s="87"/>
      <c r="E743" s="87"/>
    </row>
    <row r="744" spans="1:5" ht="14.25">
      <c r="A744" s="19"/>
      <c r="B744" s="87"/>
      <c r="C744" s="19"/>
      <c r="D744" s="87"/>
      <c r="E744" s="87"/>
    </row>
    <row r="745" spans="1:5" ht="14.25">
      <c r="A745" s="19"/>
      <c r="B745" s="87"/>
      <c r="C745" s="19"/>
      <c r="D745" s="87"/>
      <c r="E745" s="87"/>
    </row>
    <row r="746" spans="1:5" ht="14.25">
      <c r="A746" s="19"/>
      <c r="B746" s="87"/>
      <c r="C746" s="19"/>
      <c r="D746" s="87"/>
      <c r="E746" s="87"/>
    </row>
    <row r="747" spans="1:5" ht="14.25">
      <c r="A747" s="19"/>
      <c r="B747" s="87"/>
      <c r="C747" s="19"/>
      <c r="D747" s="87"/>
      <c r="E747" s="87"/>
    </row>
    <row r="748" spans="1:5" ht="14.25">
      <c r="A748" s="19"/>
      <c r="B748" s="87"/>
      <c r="C748" s="19"/>
      <c r="D748" s="87"/>
      <c r="E748" s="87"/>
    </row>
    <row r="749" spans="1:5" ht="14.25">
      <c r="A749" s="19"/>
      <c r="B749" s="87"/>
      <c r="C749" s="19"/>
      <c r="D749" s="87"/>
      <c r="E749" s="87"/>
    </row>
    <row r="750" spans="1:5" ht="14.25">
      <c r="A750" s="19"/>
      <c r="B750" s="87"/>
      <c r="C750" s="19"/>
      <c r="D750" s="87"/>
      <c r="E750" s="87"/>
    </row>
    <row r="751" spans="1:5" ht="14.25">
      <c r="A751" s="19"/>
      <c r="B751" s="87"/>
      <c r="C751" s="19"/>
      <c r="D751" s="87"/>
      <c r="E751" s="87"/>
    </row>
    <row r="752" spans="1:5" ht="14.25">
      <c r="A752" s="19"/>
      <c r="B752" s="87"/>
      <c r="C752" s="19"/>
      <c r="D752" s="87"/>
      <c r="E752" s="87"/>
    </row>
    <row r="753" spans="1:5" ht="14.25">
      <c r="A753" s="19"/>
      <c r="B753" s="87"/>
      <c r="C753" s="19"/>
      <c r="D753" s="87"/>
      <c r="E753" s="87"/>
    </row>
    <row r="754" spans="1:5" ht="14.25">
      <c r="A754" s="19"/>
      <c r="B754" s="87"/>
      <c r="C754" s="19"/>
      <c r="D754" s="87"/>
      <c r="E754" s="87"/>
    </row>
    <row r="755" spans="1:5" ht="14.25">
      <c r="A755" s="19"/>
      <c r="B755" s="87"/>
      <c r="C755" s="19"/>
      <c r="D755" s="87"/>
      <c r="E755" s="87"/>
    </row>
    <row r="756" spans="1:5" ht="14.25">
      <c r="A756" s="19"/>
      <c r="B756" s="87"/>
      <c r="C756" s="19"/>
      <c r="D756" s="87"/>
      <c r="E756" s="87"/>
    </row>
    <row r="757" spans="1:5" ht="14.25">
      <c r="A757" s="19"/>
      <c r="B757" s="87"/>
      <c r="C757" s="19"/>
      <c r="D757" s="87"/>
      <c r="E757" s="87"/>
    </row>
    <row r="758" spans="1:5" ht="14.25">
      <c r="A758" s="19"/>
      <c r="B758" s="87"/>
      <c r="C758" s="19"/>
      <c r="D758" s="87"/>
      <c r="E758" s="87"/>
    </row>
    <row r="759" spans="1:5" ht="14.25">
      <c r="A759" s="19"/>
      <c r="B759" s="87"/>
      <c r="C759" s="19"/>
      <c r="D759" s="87"/>
      <c r="E759" s="87"/>
    </row>
    <row r="760" spans="1:5" ht="14.25">
      <c r="A760" s="19"/>
      <c r="B760" s="87"/>
      <c r="C760" s="19"/>
      <c r="D760" s="87"/>
      <c r="E760" s="87"/>
    </row>
    <row r="761" spans="1:5" ht="14.25">
      <c r="A761" s="19"/>
      <c r="B761" s="87"/>
      <c r="C761" s="19"/>
      <c r="D761" s="87"/>
      <c r="E761" s="87"/>
    </row>
    <row r="762" spans="1:5" ht="14.25">
      <c r="A762" s="19"/>
      <c r="B762" s="87"/>
      <c r="C762" s="19"/>
      <c r="D762" s="87"/>
      <c r="E762" s="87"/>
    </row>
    <row r="763" spans="1:5" ht="14.25">
      <c r="A763" s="19"/>
      <c r="B763" s="87"/>
      <c r="C763" s="19"/>
      <c r="D763" s="87"/>
      <c r="E763" s="87"/>
    </row>
    <row r="764" spans="1:5" ht="14.25">
      <c r="A764" s="19"/>
      <c r="B764" s="87"/>
      <c r="C764" s="19"/>
      <c r="D764" s="87"/>
      <c r="E764" s="87"/>
    </row>
    <row r="765" spans="1:5" ht="14.25">
      <c r="A765" s="19"/>
      <c r="B765" s="87"/>
      <c r="C765" s="19"/>
      <c r="D765" s="87"/>
      <c r="E765" s="87"/>
    </row>
    <row r="766" spans="1:5" ht="14.25">
      <c r="A766" s="19"/>
      <c r="B766" s="87"/>
      <c r="C766" s="19"/>
      <c r="D766" s="87"/>
      <c r="E766" s="87"/>
    </row>
    <row r="767" spans="1:5" ht="14.25">
      <c r="A767" s="19"/>
      <c r="B767" s="87"/>
      <c r="C767" s="19"/>
      <c r="D767" s="87"/>
      <c r="E767" s="87"/>
    </row>
    <row r="768" spans="1:5" ht="14.25">
      <c r="A768" s="19"/>
      <c r="B768" s="87"/>
      <c r="C768" s="19"/>
      <c r="D768" s="87"/>
      <c r="E768" s="87"/>
    </row>
    <row r="769" spans="1:5" ht="14.25">
      <c r="A769" s="19"/>
      <c r="B769" s="87"/>
      <c r="C769" s="19"/>
      <c r="D769" s="87"/>
      <c r="E769" s="87"/>
    </row>
    <row r="770" spans="1:5" ht="14.25">
      <c r="A770" s="19"/>
      <c r="B770" s="87"/>
      <c r="C770" s="19"/>
      <c r="D770" s="87"/>
      <c r="E770" s="87"/>
    </row>
    <row r="771" spans="1:5" ht="14.25">
      <c r="A771" s="19"/>
      <c r="B771" s="87"/>
      <c r="C771" s="19"/>
      <c r="D771" s="87"/>
      <c r="E771" s="87"/>
    </row>
    <row r="772" spans="1:5" ht="14.25">
      <c r="A772" s="19"/>
      <c r="B772" s="87"/>
      <c r="C772" s="19"/>
      <c r="D772" s="87"/>
      <c r="E772" s="87"/>
    </row>
    <row r="773" spans="1:5" ht="14.25">
      <c r="A773" s="19"/>
      <c r="B773" s="87"/>
      <c r="C773" s="19"/>
      <c r="D773" s="87"/>
      <c r="E773" s="87"/>
    </row>
    <row r="774" spans="1:5" ht="14.25">
      <c r="A774" s="19"/>
      <c r="B774" s="87"/>
      <c r="C774" s="19"/>
      <c r="D774" s="87"/>
      <c r="E774" s="87"/>
    </row>
    <row r="775" spans="1:5" ht="14.25">
      <c r="A775" s="19"/>
      <c r="B775" s="87"/>
      <c r="C775" s="19"/>
      <c r="D775" s="87"/>
      <c r="E775" s="87"/>
    </row>
    <row r="776" spans="1:5" ht="14.25">
      <c r="A776" s="19"/>
      <c r="B776" s="87"/>
      <c r="C776" s="19"/>
      <c r="D776" s="87"/>
      <c r="E776" s="87"/>
    </row>
    <row r="777" spans="1:5" ht="14.25">
      <c r="A777" s="19"/>
      <c r="B777" s="87"/>
      <c r="C777" s="19"/>
      <c r="D777" s="87"/>
      <c r="E777" s="87"/>
    </row>
    <row r="778" spans="1:5" ht="14.25">
      <c r="A778" s="19"/>
      <c r="B778" s="87"/>
      <c r="C778" s="19"/>
      <c r="D778" s="87"/>
      <c r="E778" s="87"/>
    </row>
    <row r="779" spans="1:5" ht="14.25">
      <c r="A779" s="19"/>
      <c r="B779" s="87"/>
      <c r="C779" s="19"/>
      <c r="D779" s="87"/>
      <c r="E779" s="87"/>
    </row>
    <row r="780" spans="1:5" ht="14.25">
      <c r="A780" s="19"/>
      <c r="B780" s="87"/>
      <c r="C780" s="19"/>
      <c r="D780" s="87"/>
      <c r="E780" s="87"/>
    </row>
    <row r="781" spans="1:5" ht="14.25">
      <c r="A781" s="19"/>
      <c r="B781" s="87"/>
      <c r="C781" s="19"/>
      <c r="D781" s="87"/>
      <c r="E781" s="87"/>
    </row>
    <row r="782" spans="1:5" ht="14.25">
      <c r="A782" s="19"/>
      <c r="B782" s="87"/>
      <c r="C782" s="19"/>
      <c r="D782" s="87"/>
      <c r="E782" s="87"/>
    </row>
    <row r="783" spans="1:5" ht="14.25">
      <c r="A783" s="19"/>
      <c r="B783" s="87"/>
      <c r="C783" s="19"/>
      <c r="D783" s="87"/>
      <c r="E783" s="87"/>
    </row>
    <row r="784" spans="1:5" ht="14.25">
      <c r="A784" s="19"/>
      <c r="B784" s="87"/>
      <c r="C784" s="19"/>
      <c r="D784" s="87"/>
      <c r="E784" s="87"/>
    </row>
    <row r="785" spans="1:5" ht="14.25">
      <c r="A785" s="19"/>
      <c r="B785" s="87"/>
      <c r="C785" s="19"/>
      <c r="D785" s="87"/>
      <c r="E785" s="87"/>
    </row>
    <row r="786" spans="1:5" ht="14.25">
      <c r="A786" s="19"/>
      <c r="B786" s="87"/>
      <c r="C786" s="19"/>
      <c r="D786" s="87"/>
      <c r="E786" s="87"/>
    </row>
    <row r="787" spans="1:5" ht="14.25">
      <c r="A787" s="19"/>
      <c r="B787" s="87"/>
      <c r="C787" s="19"/>
      <c r="D787" s="87"/>
      <c r="E787" s="87"/>
    </row>
    <row r="788" spans="1:5" ht="14.25">
      <c r="A788" s="19"/>
      <c r="B788" s="87"/>
      <c r="C788" s="19"/>
      <c r="D788" s="87"/>
      <c r="E788" s="87"/>
    </row>
    <row r="789" spans="1:5" ht="14.25">
      <c r="A789" s="19"/>
      <c r="B789" s="87"/>
      <c r="C789" s="19"/>
      <c r="D789" s="87"/>
      <c r="E789" s="87"/>
    </row>
    <row r="790" spans="1:5" ht="14.25">
      <c r="A790" s="19"/>
      <c r="B790" s="87"/>
      <c r="C790" s="19"/>
      <c r="D790" s="87"/>
      <c r="E790" s="87"/>
    </row>
    <row r="791" spans="1:5" ht="14.25">
      <c r="A791" s="19"/>
      <c r="B791" s="87"/>
      <c r="C791" s="19"/>
      <c r="D791" s="87"/>
      <c r="E791" s="87"/>
    </row>
    <row r="792" spans="1:5" ht="14.25">
      <c r="A792" s="19"/>
      <c r="B792" s="87"/>
      <c r="C792" s="19"/>
      <c r="D792" s="87"/>
      <c r="E792" s="87"/>
    </row>
    <row r="793" spans="1:5" ht="14.25">
      <c r="A793" s="19"/>
      <c r="B793" s="87"/>
      <c r="C793" s="19"/>
      <c r="D793" s="87"/>
      <c r="E793" s="87"/>
    </row>
    <row r="794" spans="1:5" ht="14.25">
      <c r="A794" s="19"/>
      <c r="B794" s="87"/>
      <c r="C794" s="19"/>
      <c r="D794" s="87"/>
      <c r="E794" s="87"/>
    </row>
    <row r="795" spans="1:5" ht="14.25">
      <c r="A795" s="19"/>
      <c r="B795" s="87"/>
      <c r="C795" s="19"/>
      <c r="D795" s="87"/>
      <c r="E795" s="87"/>
    </row>
    <row r="796" spans="1:5" ht="14.25">
      <c r="A796" s="19"/>
      <c r="B796" s="87"/>
      <c r="C796" s="19"/>
      <c r="D796" s="87"/>
      <c r="E796" s="87"/>
    </row>
    <row r="797" spans="1:5" ht="14.25">
      <c r="A797" s="19"/>
      <c r="B797" s="87"/>
      <c r="C797" s="19"/>
      <c r="D797" s="87"/>
      <c r="E797" s="87"/>
    </row>
    <row r="798" spans="1:5" ht="14.25">
      <c r="A798" s="19"/>
      <c r="B798" s="87"/>
      <c r="C798" s="19"/>
      <c r="D798" s="87"/>
      <c r="E798" s="87"/>
    </row>
    <row r="799" spans="1:5" ht="14.25">
      <c r="A799" s="19"/>
      <c r="B799" s="87"/>
      <c r="C799" s="19"/>
      <c r="D799" s="87"/>
      <c r="E799" s="87"/>
    </row>
    <row r="800" spans="1:5" ht="14.25">
      <c r="A800" s="19"/>
      <c r="B800" s="87"/>
      <c r="C800" s="19"/>
      <c r="D800" s="87"/>
      <c r="E800" s="87"/>
    </row>
    <row r="801" spans="1:5" ht="14.25">
      <c r="A801" s="19"/>
      <c r="B801" s="87"/>
      <c r="C801" s="19"/>
      <c r="D801" s="87"/>
      <c r="E801" s="87"/>
    </row>
    <row r="802" spans="1:5" ht="14.25">
      <c r="A802" s="19"/>
      <c r="B802" s="87"/>
      <c r="C802" s="19"/>
      <c r="D802" s="87"/>
      <c r="E802" s="87"/>
    </row>
    <row r="803" spans="1:5" ht="14.25">
      <c r="A803" s="19"/>
      <c r="B803" s="87"/>
      <c r="C803" s="19"/>
      <c r="D803" s="87"/>
      <c r="E803" s="87"/>
    </row>
    <row r="804" spans="1:5" ht="14.25">
      <c r="A804" s="19"/>
      <c r="B804" s="87"/>
      <c r="C804" s="19"/>
      <c r="D804" s="87"/>
      <c r="E804" s="87"/>
    </row>
    <row r="805" spans="1:5" ht="14.25">
      <c r="A805" s="19"/>
      <c r="B805" s="87"/>
      <c r="C805" s="19"/>
      <c r="D805" s="87"/>
      <c r="E805" s="87"/>
    </row>
    <row r="806" spans="1:5" ht="14.25">
      <c r="A806" s="19"/>
      <c r="B806" s="87"/>
      <c r="C806" s="19"/>
      <c r="D806" s="87"/>
      <c r="E806" s="87"/>
    </row>
    <row r="807" spans="1:5" ht="14.25">
      <c r="A807" s="19"/>
      <c r="B807" s="87"/>
      <c r="C807" s="19"/>
      <c r="D807" s="87"/>
      <c r="E807" s="87"/>
    </row>
    <row r="808" spans="1:5" ht="14.25">
      <c r="A808" s="19"/>
      <c r="B808" s="87"/>
      <c r="C808" s="19"/>
      <c r="D808" s="87"/>
      <c r="E808" s="87"/>
    </row>
    <row r="809" spans="1:5" ht="14.25">
      <c r="A809" s="19"/>
      <c r="B809" s="87"/>
      <c r="C809" s="19"/>
      <c r="D809" s="87"/>
      <c r="E809" s="87"/>
    </row>
    <row r="810" spans="1:5" ht="14.25">
      <c r="A810" s="19"/>
      <c r="B810" s="87"/>
      <c r="C810" s="19"/>
      <c r="D810" s="87"/>
      <c r="E810" s="87"/>
    </row>
    <row r="811" spans="1:5" ht="14.25">
      <c r="A811" s="19"/>
      <c r="B811" s="87"/>
      <c r="C811" s="19"/>
      <c r="D811" s="87"/>
      <c r="E811" s="87"/>
    </row>
    <row r="812" spans="1:5" ht="14.25">
      <c r="A812" s="19"/>
      <c r="B812" s="87"/>
      <c r="C812" s="19"/>
      <c r="D812" s="87"/>
      <c r="E812" s="87"/>
    </row>
    <row r="813" spans="1:5" ht="14.25">
      <c r="A813" s="19"/>
      <c r="B813" s="87"/>
      <c r="C813" s="19"/>
      <c r="D813" s="87"/>
      <c r="E813" s="87"/>
    </row>
    <row r="814" spans="1:5" ht="14.25">
      <c r="A814" s="19"/>
      <c r="B814" s="87"/>
      <c r="C814" s="19"/>
      <c r="D814" s="87"/>
      <c r="E814" s="87"/>
    </row>
    <row r="815" spans="1:5" ht="14.25">
      <c r="A815" s="19"/>
      <c r="B815" s="87"/>
      <c r="C815" s="19"/>
      <c r="D815" s="87"/>
      <c r="E815" s="87"/>
    </row>
    <row r="816" spans="1:5" ht="14.25">
      <c r="A816" s="19"/>
      <c r="B816" s="87"/>
      <c r="C816" s="19"/>
      <c r="D816" s="87"/>
      <c r="E816" s="87"/>
    </row>
    <row r="817" spans="1:5" ht="14.25">
      <c r="A817" s="19"/>
      <c r="B817" s="87"/>
      <c r="C817" s="19"/>
      <c r="D817" s="87"/>
      <c r="E817" s="87"/>
    </row>
    <row r="818" spans="1:5" ht="14.25">
      <c r="A818" s="19"/>
      <c r="B818" s="87"/>
      <c r="C818" s="19"/>
      <c r="D818" s="87"/>
      <c r="E818" s="87"/>
    </row>
    <row r="819" spans="1:5" ht="14.25">
      <c r="A819" s="19"/>
      <c r="B819" s="87"/>
      <c r="C819" s="19"/>
      <c r="D819" s="87"/>
      <c r="E819" s="87"/>
    </row>
    <row r="820" spans="1:5" ht="14.25">
      <c r="A820" s="19"/>
      <c r="B820" s="87"/>
      <c r="C820" s="19"/>
      <c r="D820" s="87"/>
      <c r="E820" s="87"/>
    </row>
    <row r="821" spans="1:5" ht="14.25">
      <c r="A821" s="19"/>
      <c r="B821" s="87"/>
      <c r="C821" s="19"/>
      <c r="D821" s="87"/>
      <c r="E821" s="87"/>
    </row>
    <row r="822" spans="1:5" ht="14.25">
      <c r="A822" s="19"/>
      <c r="B822" s="87"/>
      <c r="C822" s="19"/>
      <c r="D822" s="87"/>
      <c r="E822" s="87"/>
    </row>
    <row r="823" spans="1:5" ht="14.25">
      <c r="A823" s="19"/>
      <c r="B823" s="87"/>
      <c r="C823" s="19"/>
      <c r="D823" s="87"/>
      <c r="E823" s="87"/>
    </row>
    <row r="824" spans="1:5" ht="14.25">
      <c r="A824" s="19"/>
      <c r="B824" s="87"/>
      <c r="C824" s="19"/>
      <c r="D824" s="87"/>
      <c r="E824" s="87"/>
    </row>
    <row r="825" spans="1:5" ht="14.25">
      <c r="A825" s="19"/>
      <c r="B825" s="87"/>
      <c r="C825" s="19"/>
      <c r="D825" s="87"/>
      <c r="E825" s="87"/>
    </row>
    <row r="826" spans="1:5" ht="14.25">
      <c r="A826" s="19"/>
      <c r="B826" s="87"/>
      <c r="C826" s="19"/>
      <c r="D826" s="87"/>
      <c r="E826" s="87"/>
    </row>
    <row r="827" spans="1:5" ht="14.25">
      <c r="A827" s="19"/>
      <c r="B827" s="87"/>
      <c r="C827" s="19"/>
      <c r="D827" s="87"/>
      <c r="E827" s="87"/>
    </row>
    <row r="828" spans="1:5" ht="14.25">
      <c r="A828" s="19"/>
      <c r="B828" s="87"/>
      <c r="C828" s="19"/>
      <c r="D828" s="87"/>
      <c r="E828" s="87"/>
    </row>
    <row r="829" spans="1:5" ht="14.25">
      <c r="A829" s="19"/>
      <c r="B829" s="87"/>
      <c r="C829" s="19"/>
      <c r="D829" s="87"/>
      <c r="E829" s="87"/>
    </row>
    <row r="830" spans="1:5" ht="14.25">
      <c r="A830" s="19"/>
      <c r="B830" s="87"/>
      <c r="C830" s="19"/>
      <c r="D830" s="87"/>
      <c r="E830" s="87"/>
    </row>
    <row r="831" spans="1:5" ht="14.25">
      <c r="A831" s="19"/>
      <c r="B831" s="87"/>
      <c r="C831" s="19"/>
      <c r="D831" s="87"/>
      <c r="E831" s="87"/>
    </row>
    <row r="832" spans="1:5" ht="14.25">
      <c r="A832" s="19"/>
      <c r="B832" s="87"/>
      <c r="C832" s="19"/>
      <c r="D832" s="87"/>
      <c r="E832" s="87"/>
    </row>
    <row r="833" spans="1:5" ht="14.25">
      <c r="A833" s="19"/>
      <c r="B833" s="87"/>
      <c r="C833" s="19"/>
      <c r="D833" s="87"/>
      <c r="E833" s="87"/>
    </row>
    <row r="834" spans="1:5" ht="14.25">
      <c r="A834" s="19"/>
      <c r="B834" s="87"/>
      <c r="C834" s="19"/>
      <c r="D834" s="87"/>
      <c r="E834" s="87"/>
    </row>
    <row r="835" spans="1:5" ht="14.25">
      <c r="A835" s="19"/>
      <c r="B835" s="87"/>
      <c r="C835" s="19"/>
      <c r="D835" s="87"/>
      <c r="E835" s="87"/>
    </row>
    <row r="836" spans="1:5" ht="14.25">
      <c r="A836" s="19"/>
      <c r="B836" s="87"/>
      <c r="C836" s="19"/>
      <c r="D836" s="87"/>
      <c r="E836" s="87"/>
    </row>
    <row r="837" spans="1:5" ht="14.25">
      <c r="A837" s="19"/>
      <c r="B837" s="87"/>
      <c r="C837" s="19"/>
      <c r="D837" s="87"/>
      <c r="E837" s="87"/>
    </row>
    <row r="838" spans="1:5" ht="14.25">
      <c r="A838" s="19"/>
      <c r="B838" s="87"/>
      <c r="C838" s="19"/>
      <c r="D838" s="87"/>
      <c r="E838" s="87"/>
    </row>
    <row r="839" spans="1:5" ht="14.25">
      <c r="A839" s="19"/>
      <c r="B839" s="87"/>
      <c r="C839" s="19"/>
      <c r="D839" s="87"/>
      <c r="E839" s="87"/>
    </row>
    <row r="840" spans="1:5" ht="14.25">
      <c r="A840" s="19"/>
      <c r="B840" s="87"/>
      <c r="C840" s="19"/>
      <c r="D840" s="87"/>
      <c r="E840" s="87"/>
    </row>
    <row r="841" spans="1:5" ht="14.25">
      <c r="A841" s="19"/>
      <c r="B841" s="87"/>
      <c r="C841" s="19"/>
      <c r="D841" s="87"/>
      <c r="E841" s="87"/>
    </row>
    <row r="842" spans="1:5" ht="14.25">
      <c r="A842" s="19"/>
      <c r="B842" s="87"/>
      <c r="C842" s="19"/>
      <c r="D842" s="87"/>
      <c r="E842" s="87"/>
    </row>
    <row r="843" spans="1:5" ht="14.25">
      <c r="A843" s="19"/>
      <c r="B843" s="87"/>
      <c r="C843" s="19"/>
      <c r="D843" s="87"/>
      <c r="E843" s="87"/>
    </row>
    <row r="844" spans="1:5" ht="14.25">
      <c r="A844" s="19"/>
      <c r="B844" s="87"/>
      <c r="C844" s="19"/>
      <c r="D844" s="87"/>
      <c r="E844" s="87"/>
    </row>
    <row r="845" spans="1:5" ht="14.25">
      <c r="A845" s="19"/>
      <c r="B845" s="87"/>
      <c r="C845" s="19"/>
      <c r="D845" s="87"/>
      <c r="E845" s="87"/>
    </row>
    <row r="846" spans="1:5" ht="14.25">
      <c r="A846" s="19"/>
      <c r="B846" s="87"/>
      <c r="C846" s="19"/>
      <c r="D846" s="87"/>
      <c r="E846" s="87"/>
    </row>
    <row r="847" spans="1:5" ht="14.25">
      <c r="A847" s="19"/>
      <c r="B847" s="87"/>
      <c r="C847" s="19"/>
      <c r="D847" s="87"/>
      <c r="E847" s="87"/>
    </row>
    <row r="848" spans="1:5" ht="14.25">
      <c r="A848" s="19"/>
      <c r="B848" s="87"/>
      <c r="C848" s="19"/>
      <c r="D848" s="87"/>
      <c r="E848" s="87"/>
    </row>
    <row r="849" spans="1:5" ht="14.25">
      <c r="A849" s="19"/>
      <c r="B849" s="87"/>
      <c r="C849" s="19"/>
      <c r="D849" s="87"/>
      <c r="E849" s="87"/>
    </row>
    <row r="850" spans="1:5" ht="14.25">
      <c r="A850" s="19"/>
      <c r="B850" s="87"/>
      <c r="C850" s="19"/>
      <c r="D850" s="87"/>
      <c r="E850" s="87"/>
    </row>
    <row r="851" spans="1:5" ht="14.25">
      <c r="A851" s="19"/>
      <c r="B851" s="87"/>
      <c r="C851" s="19"/>
      <c r="D851" s="87"/>
      <c r="E851" s="87"/>
    </row>
    <row r="852" spans="1:5" ht="14.25">
      <c r="A852" s="19"/>
      <c r="B852" s="87"/>
      <c r="C852" s="19"/>
      <c r="D852" s="87"/>
      <c r="E852" s="87"/>
    </row>
    <row r="853" spans="1:5" ht="14.25">
      <c r="A853" s="19"/>
      <c r="B853" s="87"/>
      <c r="C853" s="19"/>
      <c r="D853" s="87"/>
      <c r="E853" s="87"/>
    </row>
    <row r="854" spans="1:5" ht="14.25">
      <c r="A854" s="19"/>
      <c r="B854" s="87"/>
      <c r="C854" s="19"/>
      <c r="D854" s="87"/>
      <c r="E854" s="87"/>
    </row>
    <row r="855" spans="1:5" ht="14.25">
      <c r="A855" s="19"/>
      <c r="B855" s="87"/>
      <c r="C855" s="19"/>
      <c r="D855" s="87"/>
      <c r="E855" s="87"/>
    </row>
    <row r="856" spans="1:5" ht="14.25">
      <c r="A856" s="19"/>
      <c r="B856" s="87"/>
      <c r="C856" s="19"/>
      <c r="D856" s="87"/>
      <c r="E856" s="87"/>
    </row>
    <row r="857" spans="1:5" ht="14.25">
      <c r="A857" s="19"/>
      <c r="B857" s="87"/>
      <c r="C857" s="19"/>
      <c r="D857" s="87"/>
      <c r="E857" s="87"/>
    </row>
    <row r="858" spans="1:5" ht="14.25">
      <c r="A858" s="19"/>
      <c r="B858" s="87"/>
      <c r="C858" s="19"/>
      <c r="D858" s="87"/>
      <c r="E858" s="87"/>
    </row>
    <row r="859" spans="1:5" ht="14.25">
      <c r="A859" s="19"/>
      <c r="B859" s="87"/>
      <c r="C859" s="19"/>
      <c r="D859" s="87"/>
      <c r="E859" s="87"/>
    </row>
    <row r="860" spans="1:5" ht="14.25">
      <c r="A860" s="19"/>
      <c r="B860" s="87"/>
      <c r="C860" s="19"/>
      <c r="D860" s="87"/>
      <c r="E860" s="87"/>
    </row>
    <row r="861" spans="1:5" ht="14.25">
      <c r="A861" s="19"/>
      <c r="B861" s="87"/>
      <c r="C861" s="19"/>
      <c r="D861" s="87"/>
      <c r="E861" s="87"/>
    </row>
    <row r="862" spans="1:5" ht="14.25">
      <c r="A862" s="19"/>
      <c r="B862" s="87"/>
      <c r="C862" s="19"/>
      <c r="D862" s="87"/>
      <c r="E862" s="87"/>
    </row>
    <row r="863" spans="1:5" ht="14.25">
      <c r="A863" s="19"/>
      <c r="B863" s="87"/>
      <c r="C863" s="19"/>
      <c r="D863" s="87"/>
      <c r="E863" s="87"/>
    </row>
    <row r="864" spans="1:5" ht="14.25">
      <c r="A864" s="19"/>
      <c r="B864" s="87"/>
      <c r="C864" s="19"/>
      <c r="D864" s="87"/>
      <c r="E864" s="87"/>
    </row>
    <row r="865" spans="1:5" ht="14.25">
      <c r="A865" s="19"/>
      <c r="B865" s="87"/>
      <c r="C865" s="19"/>
      <c r="D865" s="87"/>
      <c r="E865" s="87"/>
    </row>
    <row r="866" spans="1:5" ht="14.25">
      <c r="A866" s="19"/>
      <c r="B866" s="87"/>
      <c r="C866" s="19"/>
      <c r="D866" s="87"/>
      <c r="E866" s="87"/>
    </row>
    <row r="867" spans="1:5" ht="14.25">
      <c r="A867" s="19"/>
      <c r="B867" s="87"/>
      <c r="C867" s="19"/>
      <c r="D867" s="87"/>
      <c r="E867" s="87"/>
    </row>
    <row r="868" spans="1:5" ht="14.25">
      <c r="A868" s="19"/>
      <c r="B868" s="87"/>
      <c r="C868" s="19"/>
      <c r="D868" s="87"/>
      <c r="E868" s="87"/>
    </row>
    <row r="869" spans="1:5" ht="14.25">
      <c r="A869" s="19"/>
      <c r="B869" s="87"/>
      <c r="C869" s="19"/>
      <c r="D869" s="87"/>
      <c r="E869" s="87"/>
    </row>
    <row r="870" spans="1:5" ht="14.25">
      <c r="A870" s="19"/>
      <c r="B870" s="87"/>
      <c r="C870" s="19"/>
      <c r="D870" s="87"/>
      <c r="E870" s="87"/>
    </row>
    <row r="871" spans="1:5" ht="14.25">
      <c r="A871" s="19"/>
      <c r="B871" s="87"/>
      <c r="C871" s="19"/>
      <c r="D871" s="87"/>
      <c r="E871" s="87"/>
    </row>
    <row r="872" spans="1:5" ht="14.25">
      <c r="A872" s="19"/>
      <c r="B872" s="87"/>
      <c r="C872" s="19"/>
      <c r="D872" s="87"/>
      <c r="E872" s="87"/>
    </row>
    <row r="873" spans="1:5" ht="14.25">
      <c r="A873" s="19"/>
      <c r="B873" s="87"/>
      <c r="C873" s="19"/>
      <c r="D873" s="87"/>
      <c r="E873" s="87"/>
    </row>
    <row r="874" spans="1:5" ht="14.25">
      <c r="A874" s="19"/>
      <c r="B874" s="87"/>
      <c r="C874" s="19"/>
      <c r="D874" s="87"/>
      <c r="E874" s="87"/>
    </row>
    <row r="875" spans="1:5" ht="14.25">
      <c r="A875" s="19"/>
      <c r="B875" s="87"/>
      <c r="C875" s="19"/>
      <c r="D875" s="87"/>
      <c r="E875" s="87"/>
    </row>
    <row r="876" spans="1:5" ht="14.25">
      <c r="A876" s="19"/>
      <c r="B876" s="87"/>
      <c r="C876" s="19"/>
      <c r="D876" s="87"/>
      <c r="E876" s="87"/>
    </row>
    <row r="877" spans="1:5" ht="14.25">
      <c r="A877" s="19"/>
      <c r="B877" s="87"/>
      <c r="C877" s="19"/>
      <c r="D877" s="87"/>
      <c r="E877" s="87"/>
    </row>
    <row r="878" spans="1:5" ht="14.25">
      <c r="A878" s="19"/>
      <c r="B878" s="87"/>
      <c r="C878" s="19"/>
      <c r="D878" s="87"/>
      <c r="E878" s="87"/>
    </row>
    <row r="879" spans="1:5" ht="14.25">
      <c r="A879" s="19"/>
      <c r="B879" s="87"/>
      <c r="C879" s="19"/>
      <c r="D879" s="87"/>
      <c r="E879" s="87"/>
    </row>
    <row r="880" spans="1:5" ht="14.25">
      <c r="A880" s="19"/>
      <c r="B880" s="87"/>
      <c r="C880" s="19"/>
      <c r="D880" s="87"/>
      <c r="E880" s="87"/>
    </row>
    <row r="881" spans="1:5" ht="14.25">
      <c r="A881" s="19"/>
      <c r="B881" s="87"/>
      <c r="C881" s="19"/>
      <c r="D881" s="87"/>
      <c r="E881" s="87"/>
    </row>
    <row r="882" spans="1:5" ht="14.25">
      <c r="A882" s="19"/>
      <c r="B882" s="87"/>
      <c r="C882" s="19"/>
      <c r="D882" s="87"/>
      <c r="E882" s="87"/>
    </row>
    <row r="883" spans="1:5" ht="14.25">
      <c r="A883" s="19"/>
      <c r="B883" s="87"/>
      <c r="C883" s="19"/>
      <c r="D883" s="87"/>
      <c r="E883" s="87"/>
    </row>
    <row r="884" spans="1:5" ht="14.25">
      <c r="A884" s="19"/>
      <c r="B884" s="87"/>
      <c r="C884" s="19"/>
      <c r="D884" s="87"/>
      <c r="E884" s="87"/>
    </row>
    <row r="885" spans="1:5" ht="14.25">
      <c r="A885" s="19"/>
      <c r="B885" s="87"/>
      <c r="C885" s="19"/>
      <c r="D885" s="87"/>
      <c r="E885" s="87"/>
    </row>
    <row r="886" spans="1:5" ht="14.25">
      <c r="A886" s="19"/>
      <c r="B886" s="87"/>
      <c r="C886" s="19"/>
      <c r="D886" s="87"/>
      <c r="E886" s="87"/>
    </row>
    <row r="887" spans="1:5" ht="14.25">
      <c r="A887" s="19"/>
      <c r="B887" s="87"/>
      <c r="C887" s="19"/>
      <c r="D887" s="87"/>
      <c r="E887" s="87"/>
    </row>
    <row r="888" spans="1:5" ht="14.25">
      <c r="A888" s="19"/>
      <c r="B888" s="87"/>
      <c r="C888" s="19"/>
      <c r="D888" s="87"/>
      <c r="E888" s="87"/>
    </row>
    <row r="889" spans="1:5" ht="14.25">
      <c r="A889" s="19"/>
      <c r="B889" s="87"/>
      <c r="C889" s="19"/>
      <c r="D889" s="87"/>
      <c r="E889" s="87"/>
    </row>
    <row r="890" spans="1:5" ht="14.25">
      <c r="A890" s="19"/>
      <c r="B890" s="87"/>
      <c r="C890" s="19"/>
      <c r="D890" s="87"/>
      <c r="E890" s="87"/>
    </row>
    <row r="891" spans="1:5" ht="14.25">
      <c r="A891" s="19"/>
      <c r="B891" s="87"/>
      <c r="C891" s="19"/>
      <c r="D891" s="87"/>
      <c r="E891" s="87"/>
    </row>
    <row r="892" spans="1:5" ht="14.25">
      <c r="A892" s="19"/>
      <c r="B892" s="87"/>
      <c r="C892" s="19"/>
      <c r="D892" s="87"/>
      <c r="E892" s="87"/>
    </row>
    <row r="893" spans="1:5" ht="14.25">
      <c r="A893" s="19"/>
      <c r="B893" s="87"/>
      <c r="C893" s="19"/>
      <c r="D893" s="87"/>
      <c r="E893" s="87"/>
    </row>
    <row r="894" spans="1:5" ht="14.25">
      <c r="A894" s="19"/>
      <c r="B894" s="87"/>
      <c r="C894" s="19"/>
      <c r="D894" s="87"/>
      <c r="E894" s="87"/>
    </row>
    <row r="895" spans="1:5" ht="14.25">
      <c r="A895" s="19"/>
      <c r="B895" s="87"/>
      <c r="C895" s="19"/>
      <c r="D895" s="87"/>
      <c r="E895" s="87"/>
    </row>
    <row r="896" spans="1:5" ht="14.25">
      <c r="A896" s="19"/>
      <c r="B896" s="87"/>
      <c r="C896" s="19"/>
      <c r="D896" s="87"/>
      <c r="E896" s="87"/>
    </row>
    <row r="897" spans="1:5" ht="14.25">
      <c r="A897" s="19"/>
      <c r="B897" s="87"/>
      <c r="C897" s="19"/>
      <c r="D897" s="87"/>
      <c r="E897" s="87"/>
    </row>
    <row r="898" spans="1:5" ht="14.25">
      <c r="A898" s="19"/>
      <c r="B898" s="87"/>
      <c r="C898" s="19"/>
      <c r="D898" s="87"/>
      <c r="E898" s="87"/>
    </row>
    <row r="899" spans="1:5" ht="14.25">
      <c r="A899" s="19"/>
      <c r="B899" s="87"/>
      <c r="C899" s="19"/>
      <c r="D899" s="87"/>
      <c r="E899" s="87"/>
    </row>
    <row r="900" spans="1:5" ht="14.25">
      <c r="A900" s="19"/>
      <c r="B900" s="87"/>
      <c r="C900" s="19"/>
      <c r="D900" s="87"/>
      <c r="E900" s="87"/>
    </row>
    <row r="901" spans="1:5" ht="14.25">
      <c r="A901" s="19"/>
      <c r="B901" s="87"/>
      <c r="C901" s="19"/>
      <c r="D901" s="87"/>
      <c r="E901" s="87"/>
    </row>
    <row r="902" spans="1:5" ht="14.25">
      <c r="A902" s="19"/>
      <c r="B902" s="87"/>
      <c r="C902" s="19"/>
      <c r="D902" s="87"/>
      <c r="E902" s="87"/>
    </row>
    <row r="903" spans="1:5" ht="14.25">
      <c r="A903" s="19"/>
      <c r="B903" s="87"/>
      <c r="C903" s="19"/>
      <c r="D903" s="87"/>
      <c r="E903" s="87"/>
    </row>
    <row r="904" spans="1:5" ht="14.25">
      <c r="A904" s="19"/>
      <c r="B904" s="87"/>
      <c r="C904" s="19"/>
      <c r="D904" s="87"/>
      <c r="E904" s="87"/>
    </row>
    <row r="905" spans="1:5" ht="14.25">
      <c r="A905" s="19"/>
      <c r="B905" s="87"/>
      <c r="C905" s="19"/>
      <c r="D905" s="87"/>
      <c r="E905" s="87"/>
    </row>
    <row r="906" spans="1:5" ht="14.25">
      <c r="A906" s="19"/>
      <c r="B906" s="87"/>
      <c r="C906" s="19"/>
      <c r="D906" s="87"/>
      <c r="E906" s="87"/>
    </row>
    <row r="907" spans="1:5" ht="14.25">
      <c r="A907" s="19"/>
      <c r="B907" s="87"/>
      <c r="C907" s="19"/>
      <c r="D907" s="87"/>
      <c r="E907" s="87"/>
    </row>
    <row r="908" spans="1:5" ht="14.25">
      <c r="A908" s="19"/>
      <c r="B908" s="87"/>
      <c r="C908" s="19"/>
      <c r="D908" s="87"/>
      <c r="E908" s="87"/>
    </row>
    <row r="909" spans="1:5" ht="14.25">
      <c r="A909" s="19"/>
      <c r="B909" s="87"/>
      <c r="C909" s="19"/>
      <c r="D909" s="87"/>
      <c r="E909" s="87"/>
    </row>
    <row r="910" spans="1:5" ht="14.25">
      <c r="A910" s="19"/>
      <c r="B910" s="87"/>
      <c r="C910" s="19"/>
      <c r="D910" s="87"/>
      <c r="E910" s="87"/>
    </row>
    <row r="911" spans="1:5" ht="14.25">
      <c r="A911" s="19"/>
      <c r="B911" s="87"/>
      <c r="C911" s="19"/>
      <c r="D911" s="87"/>
      <c r="E911" s="87"/>
    </row>
    <row r="912" spans="1:5" ht="14.25">
      <c r="A912" s="19"/>
      <c r="B912" s="87"/>
      <c r="C912" s="19"/>
      <c r="D912" s="87"/>
      <c r="E912" s="87"/>
    </row>
    <row r="913" spans="1:5" ht="14.25">
      <c r="A913" s="19"/>
      <c r="B913" s="87"/>
      <c r="C913" s="19"/>
      <c r="D913" s="87"/>
      <c r="E913" s="87"/>
    </row>
    <row r="914" spans="1:5" ht="14.25">
      <c r="A914" s="19"/>
      <c r="B914" s="87"/>
      <c r="C914" s="19"/>
      <c r="D914" s="87"/>
      <c r="E914" s="87"/>
    </row>
    <row r="915" spans="1:5" ht="14.25">
      <c r="A915" s="19"/>
      <c r="B915" s="87"/>
      <c r="C915" s="19"/>
      <c r="D915" s="87"/>
      <c r="E915" s="87"/>
    </row>
    <row r="916" spans="1:5" ht="14.25">
      <c r="A916" s="19"/>
      <c r="B916" s="87"/>
      <c r="C916" s="19"/>
      <c r="D916" s="87"/>
      <c r="E916" s="87"/>
    </row>
    <row r="917" spans="1:5" ht="14.25">
      <c r="A917" s="19"/>
      <c r="B917" s="87"/>
      <c r="C917" s="19"/>
      <c r="D917" s="87"/>
      <c r="E917" s="87"/>
    </row>
    <row r="918" spans="1:5" ht="14.25">
      <c r="A918" s="19"/>
      <c r="B918" s="87"/>
      <c r="C918" s="19"/>
      <c r="D918" s="87"/>
      <c r="E918" s="87"/>
    </row>
    <row r="919" spans="1:5" ht="14.25">
      <c r="A919" s="19"/>
      <c r="B919" s="87"/>
      <c r="C919" s="19"/>
      <c r="D919" s="87"/>
      <c r="E919" s="87"/>
    </row>
    <row r="920" spans="1:5" ht="14.25">
      <c r="A920" s="19"/>
      <c r="B920" s="87"/>
      <c r="C920" s="19"/>
      <c r="D920" s="87"/>
      <c r="E920" s="87"/>
    </row>
    <row r="921" spans="1:5" ht="14.25">
      <c r="A921" s="19"/>
      <c r="B921" s="87"/>
      <c r="C921" s="19"/>
      <c r="D921" s="87"/>
      <c r="E921" s="87"/>
    </row>
    <row r="922" spans="1:5" ht="14.25">
      <c r="A922" s="19"/>
      <c r="B922" s="87"/>
      <c r="C922" s="19"/>
      <c r="D922" s="87"/>
      <c r="E922" s="87"/>
    </row>
    <row r="923" spans="1:5" ht="14.25">
      <c r="A923" s="19"/>
      <c r="B923" s="87"/>
      <c r="C923" s="19"/>
      <c r="D923" s="87"/>
      <c r="E923" s="87"/>
    </row>
    <row r="924" spans="1:5" ht="14.25">
      <c r="A924" s="19"/>
      <c r="B924" s="87"/>
      <c r="C924" s="19"/>
      <c r="D924" s="87"/>
      <c r="E924" s="87"/>
    </row>
    <row r="925" spans="1:5" ht="14.25">
      <c r="A925" s="19"/>
      <c r="B925" s="87"/>
      <c r="C925" s="19"/>
      <c r="D925" s="87"/>
      <c r="E925" s="87"/>
    </row>
    <row r="926" spans="1:5" ht="14.25">
      <c r="A926" s="19"/>
      <c r="B926" s="87"/>
      <c r="C926" s="19"/>
      <c r="D926" s="87"/>
      <c r="E926" s="87"/>
    </row>
    <row r="927" spans="1:5" ht="14.25">
      <c r="A927" s="19"/>
      <c r="B927" s="87"/>
      <c r="C927" s="19"/>
      <c r="D927" s="87"/>
      <c r="E927" s="87"/>
    </row>
    <row r="928" spans="1:5" ht="14.25">
      <c r="A928" s="19"/>
      <c r="B928" s="87"/>
      <c r="C928" s="19"/>
      <c r="D928" s="87"/>
      <c r="E928" s="87"/>
    </row>
    <row r="929" spans="1:5" ht="14.25">
      <c r="A929" s="19"/>
      <c r="B929" s="87"/>
      <c r="C929" s="19"/>
      <c r="D929" s="87"/>
      <c r="E929" s="87"/>
    </row>
    <row r="930" spans="1:5" ht="14.25">
      <c r="A930" s="19"/>
      <c r="B930" s="87"/>
      <c r="C930" s="19"/>
      <c r="D930" s="87"/>
      <c r="E930" s="87"/>
    </row>
    <row r="931" spans="1:5" ht="14.25">
      <c r="A931" s="19"/>
      <c r="B931" s="87"/>
      <c r="C931" s="19"/>
      <c r="D931" s="87"/>
      <c r="E931" s="87"/>
    </row>
    <row r="932" spans="1:5" ht="14.25">
      <c r="A932" s="19"/>
      <c r="B932" s="87"/>
      <c r="C932" s="19"/>
      <c r="D932" s="87"/>
      <c r="E932" s="87"/>
    </row>
    <row r="933" spans="1:5" ht="14.25">
      <c r="A933" s="19"/>
      <c r="B933" s="87"/>
      <c r="C933" s="19"/>
      <c r="D933" s="87"/>
      <c r="E933" s="87"/>
    </row>
    <row r="934" spans="1:5" ht="14.25">
      <c r="A934" s="19"/>
      <c r="B934" s="87"/>
      <c r="C934" s="19"/>
      <c r="D934" s="87"/>
      <c r="E934" s="87"/>
    </row>
    <row r="935" spans="1:5" ht="14.25">
      <c r="A935" s="19"/>
      <c r="B935" s="87"/>
      <c r="C935" s="19"/>
      <c r="D935" s="87"/>
      <c r="E935" s="87"/>
    </row>
    <row r="936" spans="1:5" ht="14.25">
      <c r="A936" s="19"/>
      <c r="B936" s="87"/>
      <c r="C936" s="19"/>
      <c r="D936" s="87"/>
      <c r="E936" s="87"/>
    </row>
    <row r="937" spans="1:5" ht="14.25">
      <c r="A937" s="19"/>
      <c r="B937" s="87"/>
      <c r="C937" s="19"/>
      <c r="D937" s="87"/>
      <c r="E937" s="87"/>
    </row>
    <row r="938" spans="1:5" ht="14.25">
      <c r="A938" s="19"/>
      <c r="B938" s="87"/>
      <c r="C938" s="19"/>
      <c r="D938" s="87"/>
      <c r="E938" s="87"/>
    </row>
    <row r="939" spans="1:5" ht="14.25">
      <c r="A939" s="19"/>
      <c r="B939" s="87"/>
      <c r="C939" s="19"/>
      <c r="D939" s="87"/>
      <c r="E939" s="87"/>
    </row>
    <row r="940" spans="1:5" ht="14.25">
      <c r="A940" s="19"/>
      <c r="B940" s="87"/>
      <c r="C940" s="19"/>
      <c r="D940" s="87"/>
      <c r="E940" s="87"/>
    </row>
    <row r="941" spans="1:5" ht="14.25">
      <c r="A941" s="19"/>
      <c r="B941" s="87"/>
      <c r="C941" s="19"/>
      <c r="D941" s="87"/>
      <c r="E941" s="87"/>
    </row>
    <row r="942" spans="1:5" ht="14.25">
      <c r="A942" s="19"/>
      <c r="B942" s="87"/>
      <c r="C942" s="19"/>
      <c r="D942" s="87"/>
      <c r="E942" s="87"/>
    </row>
    <row r="943" spans="1:5" ht="14.25">
      <c r="A943" s="19"/>
      <c r="B943" s="87"/>
      <c r="C943" s="19"/>
      <c r="D943" s="87"/>
      <c r="E943" s="87"/>
    </row>
    <row r="944" spans="1:5" ht="14.25">
      <c r="A944" s="19"/>
      <c r="B944" s="87"/>
      <c r="C944" s="19"/>
      <c r="D944" s="87"/>
      <c r="E944" s="87"/>
    </row>
    <row r="945" spans="1:5" ht="14.25">
      <c r="A945" s="19"/>
      <c r="B945" s="87"/>
      <c r="C945" s="19"/>
      <c r="D945" s="87"/>
      <c r="E945" s="87"/>
    </row>
    <row r="946" spans="1:5" ht="14.25">
      <c r="A946" s="19"/>
      <c r="B946" s="87"/>
      <c r="C946" s="19"/>
      <c r="D946" s="87"/>
      <c r="E946" s="87"/>
    </row>
    <row r="947" spans="1:5" ht="14.25">
      <c r="A947" s="19"/>
      <c r="B947" s="87"/>
      <c r="C947" s="19"/>
      <c r="D947" s="87"/>
      <c r="E947" s="87"/>
    </row>
    <row r="948" spans="1:5" ht="14.25">
      <c r="A948" s="19"/>
      <c r="B948" s="87"/>
      <c r="C948" s="19"/>
      <c r="D948" s="87"/>
      <c r="E948" s="87"/>
    </row>
    <row r="949" spans="1:5" ht="14.25">
      <c r="A949" s="19"/>
      <c r="B949" s="87"/>
      <c r="C949" s="19"/>
      <c r="D949" s="87"/>
      <c r="E949" s="87"/>
    </row>
    <row r="950" spans="1:5" ht="14.25">
      <c r="A950" s="19"/>
      <c r="B950" s="87"/>
      <c r="C950" s="19"/>
      <c r="D950" s="87"/>
      <c r="E950" s="87"/>
    </row>
    <row r="951" spans="1:5" ht="14.25">
      <c r="A951" s="19"/>
      <c r="B951" s="87"/>
      <c r="C951" s="19"/>
      <c r="D951" s="87"/>
      <c r="E951" s="87"/>
    </row>
    <row r="952" spans="1:5" ht="14.25">
      <c r="A952" s="19"/>
      <c r="B952" s="87"/>
      <c r="C952" s="19"/>
      <c r="D952" s="87"/>
      <c r="E952" s="87"/>
    </row>
    <row r="953" spans="1:5" ht="14.25">
      <c r="A953" s="19"/>
      <c r="B953" s="87"/>
      <c r="C953" s="19"/>
      <c r="D953" s="87"/>
      <c r="E953" s="87"/>
    </row>
    <row r="954" spans="1:5" ht="14.25">
      <c r="A954" s="19"/>
      <c r="B954" s="87"/>
      <c r="C954" s="19"/>
      <c r="D954" s="87"/>
      <c r="E954" s="87"/>
    </row>
    <row r="955" spans="1:5" ht="14.25">
      <c r="A955" s="19"/>
      <c r="B955" s="87"/>
      <c r="C955" s="19"/>
      <c r="D955" s="87"/>
      <c r="E955" s="87"/>
    </row>
    <row r="956" spans="1:5" ht="14.25">
      <c r="A956" s="19"/>
      <c r="B956" s="87"/>
      <c r="C956" s="19"/>
      <c r="D956" s="87"/>
      <c r="E956" s="87"/>
    </row>
    <row r="957" spans="1:5" ht="14.25">
      <c r="A957" s="19"/>
      <c r="B957" s="87"/>
      <c r="C957" s="19"/>
      <c r="D957" s="87"/>
      <c r="E957" s="87"/>
    </row>
    <row r="958" spans="1:5" ht="14.25">
      <c r="A958" s="19"/>
      <c r="B958" s="87"/>
      <c r="C958" s="19"/>
      <c r="D958" s="87"/>
      <c r="E958" s="87"/>
    </row>
    <row r="959" spans="1:5" ht="14.25">
      <c r="A959" s="19"/>
      <c r="B959" s="87"/>
      <c r="C959" s="19"/>
      <c r="D959" s="87"/>
      <c r="E959" s="87"/>
    </row>
    <row r="960" spans="1:5" ht="14.25">
      <c r="A960" s="19"/>
      <c r="B960" s="87"/>
      <c r="C960" s="19"/>
      <c r="D960" s="87"/>
      <c r="E960" s="87"/>
    </row>
    <row r="961" spans="1:5" ht="14.25">
      <c r="A961" s="19"/>
      <c r="B961" s="87"/>
      <c r="C961" s="19"/>
      <c r="D961" s="87"/>
      <c r="E961" s="87"/>
    </row>
    <row r="962" spans="1:5" ht="14.25">
      <c r="A962" s="19"/>
      <c r="B962" s="87"/>
      <c r="C962" s="19"/>
      <c r="D962" s="87"/>
      <c r="E962" s="87"/>
    </row>
    <row r="963" spans="1:5" ht="14.25">
      <c r="A963" s="19"/>
      <c r="B963" s="87"/>
      <c r="C963" s="19"/>
      <c r="D963" s="87"/>
      <c r="E963" s="87"/>
    </row>
    <row r="964" spans="1:5" ht="14.25">
      <c r="A964" s="19"/>
      <c r="B964" s="87"/>
      <c r="C964" s="19"/>
      <c r="D964" s="87"/>
      <c r="E964" s="87"/>
    </row>
    <row r="965" spans="1:5" ht="14.25">
      <c r="A965" s="19"/>
      <c r="B965" s="87"/>
      <c r="C965" s="19"/>
      <c r="D965" s="87"/>
      <c r="E965" s="87"/>
    </row>
    <row r="966" spans="1:5" ht="14.25">
      <c r="A966" s="19"/>
      <c r="B966" s="87"/>
      <c r="C966" s="19"/>
      <c r="D966" s="87"/>
      <c r="E966" s="87"/>
    </row>
    <row r="967" spans="1:5" ht="14.25">
      <c r="A967" s="19"/>
      <c r="B967" s="87"/>
      <c r="C967" s="19"/>
      <c r="D967" s="87"/>
      <c r="E967" s="87"/>
    </row>
    <row r="968" spans="1:5" ht="14.25">
      <c r="A968" s="19"/>
      <c r="B968" s="87"/>
      <c r="C968" s="19"/>
      <c r="D968" s="87"/>
      <c r="E968" s="87"/>
    </row>
    <row r="969" spans="1:5" ht="14.25">
      <c r="A969" s="19"/>
      <c r="B969" s="87"/>
      <c r="C969" s="19"/>
      <c r="D969" s="87"/>
      <c r="E969" s="87"/>
    </row>
    <row r="970" spans="1:5" ht="14.25">
      <c r="A970" s="19"/>
      <c r="B970" s="87"/>
      <c r="C970" s="19"/>
      <c r="D970" s="87"/>
      <c r="E970" s="87"/>
    </row>
    <row r="971" spans="1:5" ht="14.25">
      <c r="A971" s="19"/>
      <c r="B971" s="87"/>
      <c r="C971" s="19"/>
      <c r="D971" s="87"/>
      <c r="E971" s="87"/>
    </row>
    <row r="972" spans="1:5" ht="14.25">
      <c r="A972" s="19"/>
      <c r="B972" s="87"/>
      <c r="C972" s="19"/>
      <c r="D972" s="87"/>
      <c r="E972" s="87"/>
    </row>
    <row r="973" spans="1:5" ht="14.25">
      <c r="A973" s="19"/>
      <c r="B973" s="87"/>
      <c r="C973" s="19"/>
      <c r="D973" s="87"/>
      <c r="E973" s="87"/>
    </row>
    <row r="974" spans="1:5" ht="14.25">
      <c r="A974" s="19"/>
      <c r="B974" s="87"/>
      <c r="C974" s="19"/>
      <c r="D974" s="87"/>
      <c r="E974" s="87"/>
    </row>
    <row r="975" spans="1:5" ht="14.25">
      <c r="A975" s="19"/>
      <c r="B975" s="87"/>
      <c r="C975" s="19"/>
      <c r="D975" s="87"/>
      <c r="E975" s="87"/>
    </row>
    <row r="976" spans="1:5" ht="14.25">
      <c r="A976" s="19"/>
      <c r="B976" s="87"/>
      <c r="C976" s="19"/>
      <c r="D976" s="87"/>
      <c r="E976" s="87"/>
    </row>
    <row r="977" spans="1:5" ht="14.25">
      <c r="A977" s="19"/>
      <c r="B977" s="87"/>
      <c r="C977" s="19"/>
      <c r="D977" s="87"/>
      <c r="E977" s="87"/>
    </row>
    <row r="978" spans="1:5" ht="14.25">
      <c r="A978" s="19"/>
      <c r="B978" s="87"/>
      <c r="C978" s="19"/>
      <c r="D978" s="87"/>
      <c r="E978" s="87"/>
    </row>
    <row r="979" spans="1:5" ht="14.25">
      <c r="A979" s="19"/>
      <c r="B979" s="87"/>
      <c r="C979" s="19"/>
      <c r="D979" s="87"/>
      <c r="E979" s="87"/>
    </row>
    <row r="980" spans="1:5" ht="14.25">
      <c r="A980" s="19"/>
      <c r="B980" s="87"/>
      <c r="C980" s="19"/>
      <c r="D980" s="87"/>
      <c r="E980" s="87"/>
    </row>
    <row r="981" spans="1:5" ht="14.25">
      <c r="A981" s="19"/>
      <c r="B981" s="87"/>
      <c r="C981" s="19"/>
      <c r="D981" s="87"/>
      <c r="E981" s="87"/>
    </row>
    <row r="982" spans="1:5" ht="14.25">
      <c r="A982" s="19"/>
      <c r="B982" s="87"/>
      <c r="C982" s="19"/>
      <c r="D982" s="87"/>
      <c r="E982" s="87"/>
    </row>
    <row r="983" spans="1:5" ht="14.25">
      <c r="A983" s="19"/>
      <c r="B983" s="87"/>
      <c r="C983" s="19"/>
      <c r="D983" s="87"/>
      <c r="E983" s="87"/>
    </row>
    <row r="984" spans="1:5" ht="14.25">
      <c r="A984" s="19"/>
      <c r="B984" s="87"/>
      <c r="C984" s="19"/>
      <c r="D984" s="87"/>
      <c r="E984" s="87"/>
    </row>
    <row r="985" spans="1:5" ht="14.25">
      <c r="A985" s="19"/>
      <c r="B985" s="87"/>
      <c r="C985" s="19"/>
      <c r="D985" s="87"/>
      <c r="E985" s="87"/>
    </row>
    <row r="986" spans="1:5" ht="14.25">
      <c r="A986" s="19"/>
      <c r="B986" s="87"/>
      <c r="C986" s="19"/>
      <c r="D986" s="87"/>
      <c r="E986" s="87"/>
    </row>
    <row r="987" spans="1:5" ht="14.25">
      <c r="A987" s="19"/>
      <c r="B987" s="87"/>
      <c r="C987" s="19"/>
      <c r="D987" s="87"/>
      <c r="E987" s="87"/>
    </row>
    <row r="988" spans="1:5" ht="14.25">
      <c r="A988" s="19"/>
      <c r="B988" s="87"/>
      <c r="C988" s="19"/>
      <c r="D988" s="87"/>
      <c r="E988" s="87"/>
    </row>
    <row r="989" spans="1:5" ht="14.25">
      <c r="A989" s="19"/>
      <c r="B989" s="87"/>
      <c r="C989" s="19"/>
      <c r="D989" s="87"/>
      <c r="E989" s="87"/>
    </row>
    <row r="990" spans="1:5" ht="14.25">
      <c r="A990" s="19"/>
      <c r="B990" s="87"/>
      <c r="C990" s="19"/>
      <c r="D990" s="87"/>
      <c r="E990" s="87"/>
    </row>
    <row r="991" spans="1:5" ht="14.25">
      <c r="A991" s="19"/>
      <c r="B991" s="87"/>
      <c r="C991" s="19"/>
      <c r="D991" s="87"/>
      <c r="E991" s="87"/>
    </row>
    <row r="992" spans="1:5" ht="14.25">
      <c r="A992" s="19"/>
      <c r="B992" s="87"/>
      <c r="C992" s="19"/>
      <c r="D992" s="87"/>
      <c r="E992" s="87"/>
    </row>
    <row r="993" spans="1:5" ht="14.25">
      <c r="A993" s="19"/>
      <c r="B993" s="87"/>
      <c r="C993" s="19"/>
      <c r="D993" s="87"/>
      <c r="E993" s="87"/>
    </row>
    <row r="994" spans="1:5" ht="14.25">
      <c r="A994" s="19"/>
      <c r="B994" s="87"/>
      <c r="C994" s="19"/>
      <c r="D994" s="87"/>
      <c r="E994" s="87"/>
    </row>
    <row r="995" spans="1:5" ht="14.25">
      <c r="A995" s="19"/>
      <c r="B995" s="87"/>
      <c r="C995" s="19"/>
      <c r="D995" s="87"/>
      <c r="E995" s="87"/>
    </row>
    <row r="996" spans="1:5" ht="14.25">
      <c r="A996" s="19"/>
      <c r="B996" s="87"/>
      <c r="C996" s="19"/>
      <c r="D996" s="87"/>
      <c r="E996" s="87"/>
    </row>
    <row r="997" spans="1:5" ht="14.25">
      <c r="A997" s="19"/>
      <c r="B997" s="87"/>
      <c r="C997" s="19"/>
      <c r="D997" s="87"/>
      <c r="E997" s="87"/>
    </row>
    <row r="998" spans="1:5" ht="14.25">
      <c r="A998" s="19"/>
      <c r="B998" s="87"/>
      <c r="C998" s="19"/>
      <c r="D998" s="87"/>
      <c r="E998" s="87"/>
    </row>
    <row r="999" spans="1:5" ht="14.25">
      <c r="A999" s="19"/>
      <c r="B999" s="87"/>
      <c r="C999" s="19"/>
      <c r="D999" s="87"/>
      <c r="E999" s="87"/>
    </row>
    <row r="1000" spans="1:5" ht="14.25">
      <c r="A1000" s="19"/>
      <c r="B1000" s="87"/>
      <c r="C1000" s="19"/>
      <c r="D1000" s="87"/>
      <c r="E1000" s="87"/>
    </row>
    <row r="1001" spans="1:5" ht="14.25">
      <c r="A1001" s="19"/>
      <c r="B1001" s="87"/>
      <c r="C1001" s="19"/>
      <c r="D1001" s="87"/>
      <c r="E1001" s="87"/>
    </row>
    <row r="1002" spans="1:5" ht="14.25">
      <c r="A1002" s="19"/>
      <c r="B1002" s="87"/>
      <c r="C1002" s="19"/>
      <c r="D1002" s="87"/>
      <c r="E1002" s="87"/>
    </row>
    <row r="1003" spans="1:5" ht="14.25">
      <c r="A1003" s="19"/>
      <c r="B1003" s="87"/>
      <c r="C1003" s="19"/>
      <c r="D1003" s="87"/>
      <c r="E1003" s="87"/>
    </row>
    <row r="1004" spans="1:5" ht="14.25">
      <c r="A1004" s="19"/>
      <c r="B1004" s="87"/>
      <c r="C1004" s="19"/>
      <c r="D1004" s="87"/>
      <c r="E1004" s="87"/>
    </row>
    <row r="1005" spans="1:5" ht="14.25">
      <c r="A1005" s="19"/>
      <c r="B1005" s="87"/>
      <c r="C1005" s="19"/>
      <c r="D1005" s="87"/>
      <c r="E1005" s="87"/>
    </row>
    <row r="1006" spans="1:5" ht="14.25">
      <c r="A1006" s="19"/>
      <c r="B1006" s="87"/>
      <c r="C1006" s="19"/>
      <c r="D1006" s="87"/>
      <c r="E1006" s="87"/>
    </row>
    <row r="1007" spans="1:5" ht="14.25">
      <c r="A1007" s="19"/>
      <c r="B1007" s="87"/>
      <c r="C1007" s="19"/>
      <c r="D1007" s="87"/>
      <c r="E1007" s="87"/>
    </row>
    <row r="1008" spans="1:5" ht="14.25">
      <c r="A1008" s="19"/>
      <c r="B1008" s="87"/>
      <c r="C1008" s="19"/>
      <c r="D1008" s="87"/>
      <c r="E1008" s="87"/>
    </row>
    <row r="1009" spans="1:5" ht="14.25">
      <c r="A1009" s="19"/>
      <c r="B1009" s="87"/>
      <c r="C1009" s="19"/>
      <c r="D1009" s="87"/>
      <c r="E1009" s="87"/>
    </row>
    <row r="1010" spans="1:5" ht="14.25">
      <c r="A1010" s="19"/>
      <c r="B1010" s="87"/>
      <c r="C1010" s="19"/>
      <c r="D1010" s="87"/>
      <c r="E1010" s="87"/>
    </row>
  </sheetData>
  <hyperlinks>
    <hyperlink ref="E2" r:id="rId1" xr:uid="{00000000-0004-0000-0E00-000000000000}"/>
    <hyperlink ref="E4" r:id="rId2" xr:uid="{00000000-0004-0000-0E00-000001000000}"/>
    <hyperlink ref="E5" r:id="rId3" xr:uid="{00000000-0004-0000-0E00-000002000000}"/>
    <hyperlink ref="E7" r:id="rId4" xr:uid="{00000000-0004-0000-0E00-000003000000}"/>
    <hyperlink ref="E8" r:id="rId5" xr:uid="{00000000-0004-0000-0E00-000004000000}"/>
    <hyperlink ref="E9" r:id="rId6" xr:uid="{00000000-0004-0000-0E00-000005000000}"/>
    <hyperlink ref="E10" r:id="rId7" xr:uid="{00000000-0004-0000-0E00-000006000000}"/>
    <hyperlink ref="E11" r:id="rId8" xr:uid="{00000000-0004-0000-0E00-000007000000}"/>
    <hyperlink ref="E12" r:id="rId9" xr:uid="{00000000-0004-0000-0E00-000008000000}"/>
    <hyperlink ref="E13" r:id="rId10" xr:uid="{00000000-0004-0000-0E00-000009000000}"/>
    <hyperlink ref="E14" r:id="rId11" xr:uid="{00000000-0004-0000-0E00-00000A000000}"/>
    <hyperlink ref="E15" r:id="rId12" xr:uid="{00000000-0004-0000-0E00-00000B000000}"/>
    <hyperlink ref="E16" r:id="rId13" xr:uid="{00000000-0004-0000-0E00-00000C000000}"/>
    <hyperlink ref="E17" r:id="rId14" xr:uid="{00000000-0004-0000-0E00-00000D000000}"/>
    <hyperlink ref="E18" r:id="rId15" xr:uid="{00000000-0004-0000-0E00-00000E000000}"/>
    <hyperlink ref="E19" r:id="rId16" xr:uid="{00000000-0004-0000-0E00-00000F000000}"/>
    <hyperlink ref="E20" r:id="rId17" xr:uid="{00000000-0004-0000-0E00-000010000000}"/>
    <hyperlink ref="E21" r:id="rId18" xr:uid="{00000000-0004-0000-0E00-000011000000}"/>
    <hyperlink ref="E22" r:id="rId19" xr:uid="{00000000-0004-0000-0E00-000012000000}"/>
    <hyperlink ref="E23" r:id="rId20" xr:uid="{00000000-0004-0000-0E00-000013000000}"/>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52"/>
  <sheetViews>
    <sheetView topLeftCell="A16" workbookViewId="0">
      <selection activeCell="B6" sqref="B6:C6"/>
    </sheetView>
  </sheetViews>
  <sheetFormatPr defaultColWidth="14.46484375" defaultRowHeight="15.75" customHeight="1"/>
  <cols>
    <col min="1" max="1" width="28.1328125" customWidth="1"/>
    <col min="2" max="2" width="55.46484375" customWidth="1"/>
    <col min="3" max="3" width="19.796875" customWidth="1"/>
    <col min="4" max="4" width="78.46484375" customWidth="1"/>
  </cols>
  <sheetData>
    <row r="1" spans="1:4" ht="18">
      <c r="A1" s="277" t="s">
        <v>29</v>
      </c>
      <c r="B1" s="278"/>
      <c r="C1" s="278"/>
      <c r="D1" s="279"/>
    </row>
    <row r="2" spans="1:4" ht="15" customHeight="1">
      <c r="A2" s="21"/>
      <c r="B2" s="272"/>
      <c r="C2" s="272"/>
      <c r="D2" s="273"/>
    </row>
    <row r="3" spans="1:4" ht="14.25">
      <c r="A3" s="22" t="s">
        <v>30</v>
      </c>
      <c r="B3" s="280"/>
      <c r="C3" s="279"/>
      <c r="D3" s="23"/>
    </row>
    <row r="4" spans="1:4" ht="14.25">
      <c r="A4" s="24" t="s">
        <v>31</v>
      </c>
      <c r="B4" s="281"/>
      <c r="C4" s="282"/>
      <c r="D4" s="25"/>
    </row>
    <row r="5" spans="1:4" ht="14.25">
      <c r="A5" s="26" t="s">
        <v>32</v>
      </c>
      <c r="B5" s="283"/>
      <c r="C5" s="282"/>
      <c r="D5" s="25"/>
    </row>
    <row r="6" spans="1:4" ht="14.25">
      <c r="A6" s="27"/>
      <c r="B6" s="274"/>
      <c r="C6" s="275"/>
      <c r="D6" s="25"/>
    </row>
    <row r="7" spans="1:4" ht="14.25">
      <c r="A7" s="27"/>
      <c r="B7" s="274"/>
      <c r="C7" s="275"/>
      <c r="D7" s="25"/>
    </row>
    <row r="8" spans="1:4" ht="14.25">
      <c r="A8" s="27"/>
      <c r="B8" s="274"/>
      <c r="C8" s="275"/>
      <c r="D8" s="25"/>
    </row>
    <row r="9" spans="1:4" ht="14.25">
      <c r="A9" s="27"/>
      <c r="B9" s="274"/>
      <c r="C9" s="275"/>
      <c r="D9" s="25"/>
    </row>
    <row r="10" spans="1:4" ht="14.25">
      <c r="A10" s="27"/>
      <c r="B10" s="274"/>
      <c r="C10" s="275"/>
      <c r="D10" s="25"/>
    </row>
    <row r="11" spans="1:4" ht="14.25">
      <c r="A11" s="27"/>
      <c r="B11" s="274"/>
      <c r="C11" s="275"/>
      <c r="D11" s="25"/>
    </row>
    <row r="12" spans="1:4" ht="14.25">
      <c r="A12" s="27"/>
      <c r="B12" s="274"/>
      <c r="C12" s="275"/>
      <c r="D12" s="25"/>
    </row>
    <row r="13" spans="1:4" ht="14.25">
      <c r="A13" s="27"/>
      <c r="B13" s="274"/>
      <c r="C13" s="275"/>
      <c r="D13" s="25"/>
    </row>
    <row r="14" spans="1:4" ht="14.25">
      <c r="A14" s="27"/>
      <c r="B14" s="274"/>
      <c r="C14" s="275"/>
      <c r="D14" s="25"/>
    </row>
    <row r="15" spans="1:4" ht="14.25">
      <c r="A15" s="28"/>
      <c r="B15" s="283"/>
      <c r="C15" s="282"/>
      <c r="D15" s="25"/>
    </row>
    <row r="16" spans="1:4" ht="14.25">
      <c r="A16" s="28"/>
      <c r="B16" s="274"/>
      <c r="C16" s="275"/>
      <c r="D16" s="25"/>
    </row>
    <row r="17" spans="1:4" ht="14.25">
      <c r="A17" s="26" t="s">
        <v>33</v>
      </c>
      <c r="B17" s="283"/>
      <c r="C17" s="282"/>
      <c r="D17" s="25"/>
    </row>
    <row r="18" spans="1:4" ht="14.25">
      <c r="A18" s="24" t="s">
        <v>31</v>
      </c>
      <c r="B18" s="283"/>
      <c r="C18" s="282"/>
      <c r="D18" s="25"/>
    </row>
    <row r="19" spans="1:4" ht="14.25">
      <c r="A19" s="26" t="s">
        <v>34</v>
      </c>
      <c r="B19" s="274"/>
      <c r="C19" s="275"/>
      <c r="D19" s="25"/>
    </row>
    <row r="20" spans="1:4" ht="14.25">
      <c r="A20" s="28"/>
      <c r="B20" s="283"/>
      <c r="C20" s="282"/>
      <c r="D20" s="25"/>
    </row>
    <row r="21" spans="1:4" ht="14.25">
      <c r="A21" s="29" t="s">
        <v>35</v>
      </c>
      <c r="B21" s="289"/>
      <c r="C21" s="290"/>
      <c r="D21" s="30"/>
    </row>
    <row r="22" spans="1:4" ht="14.25">
      <c r="A22" s="31"/>
      <c r="B22" s="291"/>
      <c r="C22" s="291"/>
      <c r="D22" s="292"/>
    </row>
    <row r="23" spans="1:4" ht="70.5" customHeight="1">
      <c r="A23" s="33" t="s">
        <v>36</v>
      </c>
      <c r="B23" s="284"/>
      <c r="C23" s="285"/>
      <c r="D23" s="286"/>
    </row>
    <row r="24" spans="1:4" ht="14.25">
      <c r="A24" s="34" t="s">
        <v>37</v>
      </c>
      <c r="B24" s="287"/>
      <c r="C24" s="285"/>
      <c r="D24" s="286"/>
    </row>
    <row r="25" spans="1:4" ht="14.25">
      <c r="A25" s="35" t="s">
        <v>38</v>
      </c>
      <c r="B25" s="36" t="s">
        <v>39</v>
      </c>
      <c r="C25" s="37" t="s">
        <v>40</v>
      </c>
      <c r="D25" s="38" t="s">
        <v>41</v>
      </c>
    </row>
    <row r="26" spans="1:4" ht="14.25">
      <c r="A26" s="39" t="s">
        <v>42</v>
      </c>
      <c r="B26" s="25" t="s">
        <v>43</v>
      </c>
      <c r="C26" s="40" t="s">
        <v>44</v>
      </c>
      <c r="D26" s="41"/>
    </row>
    <row r="27" spans="1:4" ht="14.25">
      <c r="A27" s="42"/>
      <c r="B27" s="32"/>
      <c r="C27" s="40" t="s">
        <v>44</v>
      </c>
      <c r="D27" s="43"/>
    </row>
    <row r="28" spans="1:4" ht="14.25">
      <c r="A28" s="42"/>
      <c r="B28" s="32"/>
      <c r="C28" s="40" t="s">
        <v>44</v>
      </c>
      <c r="D28" s="43"/>
    </row>
    <row r="29" spans="1:4" ht="14.25">
      <c r="A29" s="42"/>
      <c r="B29" s="32"/>
      <c r="C29" s="40" t="s">
        <v>44</v>
      </c>
      <c r="D29" s="43"/>
    </row>
    <row r="30" spans="1:4" ht="14.25">
      <c r="A30" s="44"/>
      <c r="B30" s="45"/>
      <c r="C30" s="46" t="s">
        <v>44</v>
      </c>
      <c r="D30" s="47"/>
    </row>
    <row r="31" spans="1:4" ht="14.25">
      <c r="A31" s="44"/>
      <c r="B31" s="45"/>
      <c r="C31" s="46" t="s">
        <v>45</v>
      </c>
      <c r="D31" s="48"/>
    </row>
    <row r="32" spans="1:4" ht="14.25">
      <c r="A32" s="49" t="s">
        <v>46</v>
      </c>
      <c r="B32" s="23" t="s">
        <v>47</v>
      </c>
      <c r="C32" s="23" t="s">
        <v>44</v>
      </c>
      <c r="D32" s="25"/>
    </row>
    <row r="33" spans="1:4" ht="14.25">
      <c r="A33" s="50"/>
      <c r="B33" s="32"/>
      <c r="C33" s="25" t="s">
        <v>44</v>
      </c>
      <c r="D33" s="25"/>
    </row>
    <row r="34" spans="1:4" ht="14.25">
      <c r="A34" s="44"/>
      <c r="B34" s="45"/>
      <c r="C34" s="25" t="s">
        <v>44</v>
      </c>
      <c r="D34" s="25"/>
    </row>
    <row r="35" spans="1:4" ht="14.25">
      <c r="A35" s="51"/>
      <c r="B35" s="52"/>
      <c r="C35" s="30" t="s">
        <v>44</v>
      </c>
      <c r="D35" s="30"/>
    </row>
    <row r="36" spans="1:4" ht="14.25">
      <c r="A36" s="39" t="s">
        <v>48</v>
      </c>
      <c r="B36" s="45"/>
      <c r="C36" s="25" t="s">
        <v>49</v>
      </c>
      <c r="D36" s="25"/>
    </row>
    <row r="37" spans="1:4" ht="14.25">
      <c r="A37" s="49" t="s">
        <v>50</v>
      </c>
      <c r="B37" s="53"/>
      <c r="C37" s="54" t="s">
        <v>49</v>
      </c>
      <c r="D37" s="54"/>
    </row>
    <row r="38" spans="1:4" ht="14.25">
      <c r="A38" s="49" t="s">
        <v>51</v>
      </c>
      <c r="B38" s="53"/>
      <c r="C38" s="54" t="s">
        <v>49</v>
      </c>
      <c r="D38" s="54"/>
    </row>
    <row r="39" spans="1:4" ht="14.25">
      <c r="A39" s="50"/>
      <c r="B39" s="55"/>
      <c r="C39" s="56" t="s">
        <v>49</v>
      </c>
      <c r="D39" s="56"/>
    </row>
    <row r="40" spans="1:4" ht="14.25">
      <c r="A40" s="44"/>
      <c r="B40" s="45"/>
      <c r="C40" s="56" t="s">
        <v>49</v>
      </c>
      <c r="D40" s="25"/>
    </row>
    <row r="41" spans="1:4" ht="14.25">
      <c r="A41" s="57"/>
      <c r="B41" s="58" t="s">
        <v>52</v>
      </c>
      <c r="C41" s="58" t="s">
        <v>53</v>
      </c>
      <c r="D41" s="59" t="s">
        <v>54</v>
      </c>
    </row>
    <row r="42" spans="1:4" ht="14.25">
      <c r="A42" s="60" t="s">
        <v>55</v>
      </c>
      <c r="B42" s="61"/>
      <c r="C42" s="52"/>
      <c r="D42" s="62"/>
    </row>
    <row r="43" spans="1:4" ht="14.25">
      <c r="A43" s="60" t="s">
        <v>56</v>
      </c>
      <c r="B43" s="63"/>
      <c r="C43" s="64"/>
      <c r="D43" s="62"/>
    </row>
    <row r="44" spans="1:4" ht="14.25">
      <c r="A44" s="51"/>
      <c r="B44" s="61"/>
      <c r="C44" s="52"/>
      <c r="D44" s="62"/>
    </row>
    <row r="47" spans="1:4" ht="12.75">
      <c r="B47" s="288" t="s">
        <v>57</v>
      </c>
      <c r="C47" s="268"/>
    </row>
    <row r="48" spans="1:4" ht="12.75">
      <c r="B48" s="276" t="s">
        <v>58</v>
      </c>
      <c r="C48" s="268"/>
    </row>
    <row r="49" spans="2:3" ht="12.75">
      <c r="B49" s="276" t="s">
        <v>59</v>
      </c>
      <c r="C49" s="268"/>
    </row>
    <row r="50" spans="2:3" ht="12.75">
      <c r="B50" s="276" t="s">
        <v>60</v>
      </c>
      <c r="C50" s="268"/>
    </row>
    <row r="51" spans="2:3" ht="13.15">
      <c r="B51" s="276" t="s">
        <v>61</v>
      </c>
      <c r="C51" s="268"/>
    </row>
    <row r="52" spans="2:3" ht="12.75">
      <c r="B52" s="18"/>
    </row>
  </sheetData>
  <mergeCells count="29">
    <mergeCell ref="B20:C20"/>
    <mergeCell ref="B23:D23"/>
    <mergeCell ref="B24:D24"/>
    <mergeCell ref="B47:C47"/>
    <mergeCell ref="B48:C48"/>
    <mergeCell ref="B21:C21"/>
    <mergeCell ref="B22:D22"/>
    <mergeCell ref="B19:C19"/>
    <mergeCell ref="B49:C49"/>
    <mergeCell ref="B50:C50"/>
    <mergeCell ref="B51:C51"/>
    <mergeCell ref="A1:D1"/>
    <mergeCell ref="B3:C3"/>
    <mergeCell ref="B4:C4"/>
    <mergeCell ref="B5:C5"/>
    <mergeCell ref="B15:C15"/>
    <mergeCell ref="B17:C17"/>
    <mergeCell ref="B18:C18"/>
    <mergeCell ref="B6:C6"/>
    <mergeCell ref="B7:C7"/>
    <mergeCell ref="B8:C8"/>
    <mergeCell ref="B9:C9"/>
    <mergeCell ref="B10:C10"/>
    <mergeCell ref="B2:D2"/>
    <mergeCell ref="B12:C12"/>
    <mergeCell ref="B13:C13"/>
    <mergeCell ref="B14:C14"/>
    <mergeCell ref="B16:C16"/>
    <mergeCell ref="B11:C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J1010"/>
  <sheetViews>
    <sheetView workbookViewId="0">
      <pane ySplit="2" topLeftCell="A4" activePane="bottomLeft" state="frozen"/>
      <selection pane="bottomLeft" activeCell="E4" sqref="E4"/>
    </sheetView>
  </sheetViews>
  <sheetFormatPr defaultColWidth="14.46484375" defaultRowHeight="15.75" customHeight="1"/>
  <cols>
    <col min="1" max="1" width="8.46484375" customWidth="1"/>
    <col min="2" max="2" width="23.6640625" customWidth="1"/>
    <col min="3" max="3" width="48.796875" customWidth="1"/>
    <col min="4" max="4" width="28.6640625" customWidth="1"/>
    <col min="5" max="5" width="25.46484375" customWidth="1"/>
    <col min="6" max="6" width="41.33203125" customWidth="1"/>
    <col min="7" max="7" width="37.46484375" customWidth="1"/>
    <col min="8" max="8" width="54.46484375" customWidth="1"/>
    <col min="9" max="9" width="46" customWidth="1"/>
  </cols>
  <sheetData>
    <row r="1" spans="1:10" ht="15.75" customHeight="1">
      <c r="A1" s="67"/>
      <c r="B1" s="293" t="s">
        <v>62</v>
      </c>
      <c r="C1" s="268"/>
      <c r="D1" s="268"/>
      <c r="E1" s="268"/>
      <c r="F1" s="293" t="s">
        <v>63</v>
      </c>
      <c r="G1" s="268"/>
      <c r="H1" s="68"/>
      <c r="I1" s="69"/>
      <c r="J1" s="69"/>
    </row>
    <row r="2" spans="1:10" ht="15.75" customHeight="1">
      <c r="A2" s="67" t="s">
        <v>64</v>
      </c>
      <c r="B2" s="70" t="s">
        <v>65</v>
      </c>
      <c r="C2" s="71" t="s">
        <v>66</v>
      </c>
      <c r="D2" s="71" t="s">
        <v>67</v>
      </c>
      <c r="E2" s="71" t="s">
        <v>68</v>
      </c>
      <c r="F2" s="71" t="s">
        <v>69</v>
      </c>
      <c r="G2" s="72" t="s">
        <v>70</v>
      </c>
      <c r="H2" s="72" t="s">
        <v>71</v>
      </c>
      <c r="I2" s="73" t="s">
        <v>72</v>
      </c>
      <c r="J2" s="69"/>
    </row>
    <row r="3" spans="1:10" ht="15.75" customHeight="1">
      <c r="A3" s="74" t="s">
        <v>73</v>
      </c>
      <c r="B3" s="70" t="s">
        <v>74</v>
      </c>
      <c r="C3" s="65" t="s">
        <v>75</v>
      </c>
      <c r="D3" s="75"/>
      <c r="E3" s="75"/>
      <c r="F3" s="75" t="s">
        <v>76</v>
      </c>
      <c r="G3" s="76" t="s">
        <v>76</v>
      </c>
      <c r="H3" s="76" t="s">
        <v>77</v>
      </c>
    </row>
    <row r="4" spans="1:10" ht="76.900000000000006">
      <c r="A4" s="90" t="s">
        <v>78</v>
      </c>
      <c r="B4" s="86" t="s">
        <v>79</v>
      </c>
      <c r="C4" s="157" t="s">
        <v>80</v>
      </c>
      <c r="D4" s="82" t="s">
        <v>81</v>
      </c>
      <c r="E4" s="82" t="s">
        <v>82</v>
      </c>
      <c r="F4" s="82" t="s">
        <v>83</v>
      </c>
      <c r="G4" s="80" t="s">
        <v>84</v>
      </c>
      <c r="H4" s="80" t="s">
        <v>85</v>
      </c>
      <c r="I4" s="202"/>
      <c r="J4" s="202"/>
    </row>
    <row r="5" spans="1:10" ht="57">
      <c r="A5" s="74" t="s">
        <v>86</v>
      </c>
      <c r="B5" s="70" t="s">
        <v>87</v>
      </c>
      <c r="C5" s="65" t="s">
        <v>88</v>
      </c>
      <c r="D5" s="75" t="s">
        <v>89</v>
      </c>
      <c r="E5" s="75" t="s">
        <v>90</v>
      </c>
      <c r="F5" s="75" t="s">
        <v>91</v>
      </c>
      <c r="G5" s="76" t="s">
        <v>92</v>
      </c>
      <c r="H5" s="76" t="s">
        <v>93</v>
      </c>
    </row>
    <row r="6" spans="1:10" ht="102">
      <c r="A6" s="74" t="s">
        <v>94</v>
      </c>
      <c r="B6" s="70" t="s">
        <v>95</v>
      </c>
      <c r="C6" s="65" t="s">
        <v>96</v>
      </c>
      <c r="D6" s="75" t="s">
        <v>97</v>
      </c>
      <c r="E6" s="75" t="s">
        <v>98</v>
      </c>
      <c r="F6" s="75" t="s">
        <v>99</v>
      </c>
      <c r="G6" s="76" t="s">
        <v>100</v>
      </c>
      <c r="H6" s="77" t="s">
        <v>101</v>
      </c>
      <c r="I6" s="78" t="str">
        <f>HYPERLINK("https://www.tbs-sct.gc.ca/pol/doc-eng.aspx?id=30678", "TBS Guideline on Identity Assurance Section 3.3")</f>
        <v>TBS Guideline on Identity Assurance Section 3.3</v>
      </c>
    </row>
    <row r="7" spans="1:10" ht="89.25">
      <c r="A7" s="74" t="s">
        <v>102</v>
      </c>
      <c r="B7" s="70" t="s">
        <v>103</v>
      </c>
      <c r="C7" s="65" t="s">
        <v>104</v>
      </c>
      <c r="D7" s="75" t="s">
        <v>105</v>
      </c>
      <c r="E7" s="75" t="s">
        <v>106</v>
      </c>
      <c r="F7" s="75" t="s">
        <v>107</v>
      </c>
      <c r="G7" s="76" t="s">
        <v>108</v>
      </c>
      <c r="H7" s="76" t="s">
        <v>109</v>
      </c>
    </row>
    <row r="8" spans="1:10" ht="76.5">
      <c r="A8" s="74" t="s">
        <v>110</v>
      </c>
      <c r="B8" s="70" t="s">
        <v>111</v>
      </c>
      <c r="C8" s="65" t="s">
        <v>112</v>
      </c>
      <c r="D8" s="75" t="s">
        <v>113</v>
      </c>
      <c r="E8" s="75" t="s">
        <v>114</v>
      </c>
      <c r="F8" s="75" t="s">
        <v>115</v>
      </c>
      <c r="G8" s="76" t="s">
        <v>116</v>
      </c>
      <c r="H8" s="76" t="s">
        <v>117</v>
      </c>
    </row>
    <row r="9" spans="1:10" ht="71.25">
      <c r="A9" s="74" t="s">
        <v>118</v>
      </c>
      <c r="B9" s="70" t="s">
        <v>119</v>
      </c>
      <c r="C9" s="65" t="s">
        <v>120</v>
      </c>
      <c r="D9" s="75" t="s">
        <v>121</v>
      </c>
      <c r="E9" s="75" t="s">
        <v>122</v>
      </c>
      <c r="F9" s="75" t="s">
        <v>123</v>
      </c>
      <c r="G9" s="76" t="s">
        <v>124</v>
      </c>
      <c r="H9" s="76" t="s">
        <v>125</v>
      </c>
      <c r="I9" s="78" t="str">
        <f>HYPERLINK("https://www.tbs-sct.gc.ca/pol/doc-eng.aspx?id=30678", "TBS Guideline on Identity Assurance Section 3.3")</f>
        <v>TBS Guideline on Identity Assurance Section 3.3</v>
      </c>
    </row>
    <row r="10" spans="1:10" ht="63.75">
      <c r="A10" s="74" t="s">
        <v>126</v>
      </c>
      <c r="B10" s="70" t="s">
        <v>127</v>
      </c>
      <c r="C10" s="65" t="s">
        <v>128</v>
      </c>
      <c r="D10" s="75" t="s">
        <v>129</v>
      </c>
      <c r="E10" s="75" t="s">
        <v>130</v>
      </c>
      <c r="F10" s="75" t="s">
        <v>131</v>
      </c>
      <c r="G10" s="76" t="s">
        <v>132</v>
      </c>
      <c r="I10" s="79" t="str">
        <f>HYPERLINK("https://www.tbs-sct.gc.ca/pol/doc-eng.aspx?id=30678", "TBS Guideline on Identity Assurance Section 3.6")</f>
        <v>TBS Guideline on Identity Assurance Section 3.6</v>
      </c>
    </row>
    <row r="11" spans="1:10" ht="89.25">
      <c r="A11" s="74" t="s">
        <v>133</v>
      </c>
      <c r="B11" s="70" t="s">
        <v>134</v>
      </c>
      <c r="C11" s="65" t="s">
        <v>135</v>
      </c>
      <c r="D11" s="75" t="s">
        <v>136</v>
      </c>
      <c r="E11" s="75" t="s">
        <v>137</v>
      </c>
      <c r="F11" s="75" t="s">
        <v>138</v>
      </c>
      <c r="G11" s="76" t="s">
        <v>139</v>
      </c>
      <c r="H11" s="76" t="s">
        <v>140</v>
      </c>
    </row>
    <row r="12" spans="1:10" ht="114.75">
      <c r="A12" s="74" t="s">
        <v>141</v>
      </c>
      <c r="B12" s="70" t="s">
        <v>142</v>
      </c>
      <c r="C12" s="65" t="s">
        <v>143</v>
      </c>
      <c r="D12" s="75" t="s">
        <v>144</v>
      </c>
      <c r="E12" s="75" t="s">
        <v>145</v>
      </c>
      <c r="F12" s="75" t="s">
        <v>146</v>
      </c>
      <c r="G12" s="76" t="s">
        <v>147</v>
      </c>
      <c r="H12" s="80"/>
    </row>
    <row r="13" spans="1:10" ht="76.5">
      <c r="A13" s="74" t="s">
        <v>148</v>
      </c>
      <c r="B13" s="70" t="s">
        <v>149</v>
      </c>
      <c r="C13" s="65" t="s">
        <v>150</v>
      </c>
      <c r="D13" s="75" t="s">
        <v>151</v>
      </c>
      <c r="E13" s="75" t="s">
        <v>152</v>
      </c>
      <c r="F13" s="75" t="s">
        <v>153</v>
      </c>
      <c r="G13" s="76" t="s">
        <v>154</v>
      </c>
      <c r="H13" s="80"/>
    </row>
    <row r="14" spans="1:10" ht="14.25">
      <c r="A14" s="74" t="s">
        <v>155</v>
      </c>
      <c r="B14" s="70" t="s">
        <v>156</v>
      </c>
      <c r="C14" s="65" t="s">
        <v>157</v>
      </c>
      <c r="D14" s="75"/>
      <c r="E14" s="75"/>
      <c r="F14" s="81" t="s">
        <v>76</v>
      </c>
      <c r="G14" s="81" t="s">
        <v>76</v>
      </c>
      <c r="H14" s="80"/>
    </row>
    <row r="15" spans="1:10" ht="89.25">
      <c r="A15" s="74" t="s">
        <v>158</v>
      </c>
      <c r="B15" s="70" t="s">
        <v>159</v>
      </c>
      <c r="C15" s="65" t="s">
        <v>160</v>
      </c>
      <c r="D15" s="75" t="s">
        <v>161</v>
      </c>
      <c r="E15" s="75" t="s">
        <v>162</v>
      </c>
      <c r="F15" s="75" t="s">
        <v>163</v>
      </c>
      <c r="G15" s="76" t="s">
        <v>164</v>
      </c>
      <c r="H15" s="80"/>
    </row>
    <row r="16" spans="1:10" ht="76.5">
      <c r="A16" s="74" t="s">
        <v>165</v>
      </c>
      <c r="B16" s="70" t="s">
        <v>166</v>
      </c>
      <c r="C16" s="65" t="s">
        <v>167</v>
      </c>
      <c r="D16" s="75" t="s">
        <v>168</v>
      </c>
      <c r="E16" s="75" t="s">
        <v>169</v>
      </c>
      <c r="F16" s="75" t="s">
        <v>170</v>
      </c>
      <c r="G16" s="76" t="s">
        <v>171</v>
      </c>
      <c r="H16" s="80"/>
    </row>
    <row r="17" spans="1:8" ht="128.25">
      <c r="A17" s="74" t="s">
        <v>172</v>
      </c>
      <c r="B17" s="70" t="s">
        <v>173</v>
      </c>
      <c r="C17" s="65" t="s">
        <v>174</v>
      </c>
      <c r="D17" s="75" t="s">
        <v>175</v>
      </c>
      <c r="E17" s="75" t="s">
        <v>176</v>
      </c>
      <c r="F17" s="75" t="s">
        <v>177</v>
      </c>
      <c r="G17" s="76" t="s">
        <v>178</v>
      </c>
      <c r="H17" s="80"/>
    </row>
    <row r="18" spans="1:8" ht="89.25">
      <c r="A18" s="74" t="s">
        <v>179</v>
      </c>
      <c r="B18" s="70" t="s">
        <v>180</v>
      </c>
      <c r="C18" s="65" t="s">
        <v>181</v>
      </c>
      <c r="D18" s="75" t="s">
        <v>182</v>
      </c>
      <c r="E18" s="75" t="s">
        <v>183</v>
      </c>
      <c r="F18" s="75" t="s">
        <v>184</v>
      </c>
      <c r="G18" s="76" t="s">
        <v>185</v>
      </c>
      <c r="H18" s="80"/>
    </row>
    <row r="19" spans="1:8" ht="89.25">
      <c r="A19" s="74" t="s">
        <v>186</v>
      </c>
      <c r="B19" s="70" t="s">
        <v>187</v>
      </c>
      <c r="C19" s="65" t="s">
        <v>188</v>
      </c>
      <c r="D19" s="75" t="s">
        <v>189</v>
      </c>
      <c r="E19" s="75" t="s">
        <v>190</v>
      </c>
      <c r="F19" s="75" t="s">
        <v>191</v>
      </c>
      <c r="G19" s="76" t="s">
        <v>192</v>
      </c>
      <c r="H19" s="80"/>
    </row>
    <row r="20" spans="1:8" ht="42.75">
      <c r="A20" s="74" t="s">
        <v>193</v>
      </c>
      <c r="B20" s="70" t="s">
        <v>194</v>
      </c>
      <c r="C20" s="65" t="s">
        <v>195</v>
      </c>
      <c r="D20" s="75" t="s">
        <v>196</v>
      </c>
      <c r="E20" s="75" t="s">
        <v>197</v>
      </c>
      <c r="F20" s="82"/>
      <c r="G20" s="80"/>
      <c r="H20" s="80"/>
    </row>
    <row r="21" spans="1:8" ht="63.75">
      <c r="A21" s="74" t="s">
        <v>198</v>
      </c>
      <c r="B21" s="70" t="s">
        <v>199</v>
      </c>
      <c r="C21" s="65" t="s">
        <v>200</v>
      </c>
      <c r="D21" s="75" t="s">
        <v>201</v>
      </c>
      <c r="E21" s="75" t="s">
        <v>202</v>
      </c>
      <c r="F21" s="75" t="s">
        <v>203</v>
      </c>
      <c r="G21" s="76" t="s">
        <v>204</v>
      </c>
      <c r="H21" s="80"/>
    </row>
    <row r="22" spans="1:8" ht="76.5">
      <c r="A22" s="74" t="s">
        <v>205</v>
      </c>
      <c r="B22" s="70" t="s">
        <v>206</v>
      </c>
      <c r="C22" s="65" t="s">
        <v>207</v>
      </c>
      <c r="D22" s="75" t="s">
        <v>208</v>
      </c>
      <c r="E22" s="75" t="s">
        <v>209</v>
      </c>
      <c r="F22" s="75" t="s">
        <v>210</v>
      </c>
      <c r="G22" s="76" t="s">
        <v>211</v>
      </c>
      <c r="H22" s="80"/>
    </row>
    <row r="23" spans="1:8" ht="76.5">
      <c r="A23" s="74" t="s">
        <v>212</v>
      </c>
      <c r="B23" s="70" t="s">
        <v>213</v>
      </c>
      <c r="C23" s="65" t="s">
        <v>214</v>
      </c>
      <c r="D23" s="75" t="s">
        <v>215</v>
      </c>
      <c r="E23" s="75" t="s">
        <v>216</v>
      </c>
      <c r="F23" s="75" t="s">
        <v>217</v>
      </c>
      <c r="G23" s="76" t="s">
        <v>218</v>
      </c>
      <c r="H23" s="80"/>
    </row>
    <row r="24" spans="1:8" ht="28.5">
      <c r="A24" s="74" t="s">
        <v>219</v>
      </c>
      <c r="B24" s="70" t="s">
        <v>220</v>
      </c>
      <c r="C24" s="65" t="s">
        <v>221</v>
      </c>
      <c r="D24" s="75"/>
      <c r="E24" s="75"/>
      <c r="F24" s="75" t="s">
        <v>76</v>
      </c>
      <c r="G24" s="76" t="s">
        <v>76</v>
      </c>
      <c r="H24" s="80"/>
    </row>
    <row r="25" spans="1:8" ht="267.75">
      <c r="A25" s="74" t="s">
        <v>222</v>
      </c>
      <c r="B25" s="70" t="s">
        <v>223</v>
      </c>
      <c r="C25" s="65" t="s">
        <v>224</v>
      </c>
      <c r="D25" s="75" t="s">
        <v>225</v>
      </c>
      <c r="E25" s="75" t="s">
        <v>226</v>
      </c>
      <c r="F25" s="75" t="s">
        <v>227</v>
      </c>
      <c r="G25" s="76" t="s">
        <v>228</v>
      </c>
      <c r="H25" s="80"/>
    </row>
    <row r="26" spans="1:8" ht="64.5">
      <c r="A26" s="74" t="s">
        <v>229</v>
      </c>
      <c r="B26" s="70" t="s">
        <v>230</v>
      </c>
      <c r="C26" s="65" t="s">
        <v>231</v>
      </c>
      <c r="D26" s="75" t="s">
        <v>232</v>
      </c>
      <c r="E26" s="75" t="s">
        <v>233</v>
      </c>
      <c r="F26" s="83"/>
      <c r="G26" s="84"/>
      <c r="H26" s="80"/>
    </row>
    <row r="27" spans="1:8" ht="76.5">
      <c r="A27" s="74" t="s">
        <v>234</v>
      </c>
      <c r="B27" s="70" t="s">
        <v>235</v>
      </c>
      <c r="C27" s="65" t="s">
        <v>236</v>
      </c>
      <c r="D27" s="75" t="s">
        <v>237</v>
      </c>
      <c r="E27" s="75" t="s">
        <v>238</v>
      </c>
      <c r="F27" s="75" t="s">
        <v>239</v>
      </c>
      <c r="G27" s="76" t="s">
        <v>240</v>
      </c>
      <c r="H27" s="80"/>
    </row>
    <row r="28" spans="1:8" ht="229.5">
      <c r="A28" s="74" t="s">
        <v>241</v>
      </c>
      <c r="B28" s="70" t="s">
        <v>242</v>
      </c>
      <c r="C28" s="65" t="s">
        <v>243</v>
      </c>
      <c r="D28" s="75" t="s">
        <v>244</v>
      </c>
      <c r="E28" s="75" t="s">
        <v>245</v>
      </c>
      <c r="F28" s="75" t="s">
        <v>246</v>
      </c>
      <c r="G28" s="76" t="s">
        <v>247</v>
      </c>
      <c r="H28" s="80"/>
    </row>
    <row r="29" spans="1:8" ht="229.5">
      <c r="A29" s="74" t="s">
        <v>248</v>
      </c>
      <c r="B29" s="70" t="s">
        <v>249</v>
      </c>
      <c r="C29" s="65" t="s">
        <v>250</v>
      </c>
      <c r="D29" s="75" t="s">
        <v>251</v>
      </c>
      <c r="E29" s="75" t="s">
        <v>252</v>
      </c>
      <c r="F29" s="75" t="s">
        <v>253</v>
      </c>
      <c r="G29" s="76" t="s">
        <v>254</v>
      </c>
      <c r="H29" s="80"/>
    </row>
    <row r="30" spans="1:8" ht="63.75">
      <c r="A30" s="74" t="s">
        <v>255</v>
      </c>
      <c r="B30" s="70" t="s">
        <v>256</v>
      </c>
      <c r="C30" s="65" t="s">
        <v>257</v>
      </c>
      <c r="D30" s="75" t="s">
        <v>258</v>
      </c>
      <c r="E30" s="75" t="s">
        <v>259</v>
      </c>
      <c r="F30" s="75" t="s">
        <v>260</v>
      </c>
      <c r="G30" s="76" t="s">
        <v>261</v>
      </c>
      <c r="H30" s="80"/>
    </row>
    <row r="31" spans="1:8" ht="76.5">
      <c r="A31" s="74" t="s">
        <v>262</v>
      </c>
      <c r="B31" s="70" t="s">
        <v>263</v>
      </c>
      <c r="C31" s="65" t="s">
        <v>264</v>
      </c>
      <c r="D31" s="75" t="s">
        <v>265</v>
      </c>
      <c r="E31" s="75" t="s">
        <v>266</v>
      </c>
      <c r="F31" s="75" t="s">
        <v>267</v>
      </c>
      <c r="G31" s="76" t="s">
        <v>268</v>
      </c>
      <c r="H31" s="80"/>
    </row>
    <row r="32" spans="1:8" ht="76.5">
      <c r="A32" s="74" t="s">
        <v>269</v>
      </c>
      <c r="B32" s="70" t="s">
        <v>270</v>
      </c>
      <c r="C32" s="65" t="s">
        <v>271</v>
      </c>
      <c r="D32" s="75" t="s">
        <v>272</v>
      </c>
      <c r="E32" s="75" t="s">
        <v>273</v>
      </c>
      <c r="F32" s="75" t="s">
        <v>274</v>
      </c>
      <c r="G32" s="76" t="s">
        <v>275</v>
      </c>
      <c r="H32" s="80"/>
    </row>
    <row r="33" spans="1:8" ht="25.9">
      <c r="A33" s="74" t="s">
        <v>276</v>
      </c>
      <c r="B33" s="70" t="s">
        <v>277</v>
      </c>
      <c r="C33" s="65" t="s">
        <v>278</v>
      </c>
      <c r="D33" s="75" t="s">
        <v>279</v>
      </c>
      <c r="E33" s="75" t="s">
        <v>280</v>
      </c>
      <c r="F33" s="82"/>
      <c r="G33" s="80"/>
      <c r="H33" s="80"/>
    </row>
    <row r="34" spans="1:8" ht="28.5">
      <c r="A34" s="74" t="s">
        <v>281</v>
      </c>
      <c r="B34" s="70" t="s">
        <v>282</v>
      </c>
      <c r="C34" s="65" t="s">
        <v>283</v>
      </c>
      <c r="D34" s="75" t="s">
        <v>284</v>
      </c>
      <c r="E34" s="75" t="s">
        <v>285</v>
      </c>
      <c r="F34" s="82"/>
      <c r="G34" s="80"/>
      <c r="H34" s="80"/>
    </row>
    <row r="35" spans="1:8" ht="15.75" customHeight="1">
      <c r="A35" s="85"/>
      <c r="B35" s="86"/>
      <c r="C35" s="87"/>
      <c r="D35" s="82"/>
      <c r="E35" s="82"/>
      <c r="F35" s="82"/>
      <c r="G35" s="80"/>
      <c r="H35" s="80"/>
    </row>
    <row r="36" spans="1:8" ht="15.75" customHeight="1">
      <c r="A36" s="85"/>
      <c r="B36" s="86"/>
      <c r="C36" s="87"/>
      <c r="D36" s="82"/>
      <c r="E36" s="82"/>
      <c r="F36" s="82"/>
      <c r="G36" s="80"/>
      <c r="H36" s="80"/>
    </row>
    <row r="43" spans="1:8" ht="12.75"/>
    <row r="44" spans="1:8" ht="12.75"/>
    <row r="45" spans="1:8" ht="12.75"/>
    <row r="46" spans="1:8" ht="12.75"/>
    <row r="47" spans="1:8" ht="12.75"/>
    <row r="48" spans="1: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row r="1002" ht="12.75"/>
    <row r="1003" ht="12.75"/>
    <row r="1004" ht="12.75"/>
    <row r="1005" ht="12.75"/>
    <row r="1006" ht="12.75"/>
    <row r="1007" ht="12.75"/>
    <row r="1008" ht="12.75"/>
    <row r="1009" ht="12.75"/>
    <row r="1010" ht="12.75"/>
  </sheetData>
  <mergeCells count="2">
    <mergeCell ref="B1:E1"/>
    <mergeCell ref="F1:G1"/>
  </mergeCell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P1402"/>
  <sheetViews>
    <sheetView zoomScaleNormal="100" workbookViewId="0">
      <pane ySplit="2" topLeftCell="A291" activePane="bottomLeft" state="frozen"/>
      <selection pane="bottomLeft" activeCell="K445" sqref="K445"/>
    </sheetView>
  </sheetViews>
  <sheetFormatPr defaultColWidth="14.46484375" defaultRowHeight="15.75" customHeight="1"/>
  <cols>
    <col min="1" max="1" width="8.46484375" customWidth="1"/>
    <col min="2" max="2" width="42.796875" customWidth="1"/>
    <col min="3" max="3" width="15.46484375" customWidth="1"/>
    <col min="4" max="4" width="15.1328125" customWidth="1"/>
    <col min="5" max="5" width="17.796875" customWidth="1"/>
    <col min="6" max="6" width="15.46484375" customWidth="1"/>
    <col min="7" max="9" width="15.46484375" hidden="1" customWidth="1"/>
    <col min="10" max="10" width="15.46484375" customWidth="1"/>
    <col min="11" max="11" width="89" customWidth="1"/>
    <col min="12" max="12" width="42.46484375" customWidth="1"/>
    <col min="14" max="14" width="34.1328125" customWidth="1"/>
  </cols>
  <sheetData>
    <row r="1" spans="1:16" ht="14.25">
      <c r="A1" s="205"/>
      <c r="B1" s="206"/>
      <c r="C1" s="207"/>
      <c r="D1" s="208" t="s">
        <v>286</v>
      </c>
      <c r="E1" s="208"/>
      <c r="F1" s="209"/>
      <c r="G1" s="210"/>
      <c r="H1" s="210"/>
      <c r="I1" s="210"/>
      <c r="J1" s="207"/>
      <c r="K1" s="211"/>
      <c r="L1" s="212"/>
      <c r="M1" s="212"/>
      <c r="N1" s="212"/>
      <c r="O1" s="213"/>
      <c r="P1" s="213"/>
    </row>
    <row r="2" spans="1:16" ht="14.25">
      <c r="A2" s="205" t="s">
        <v>64</v>
      </c>
      <c r="B2" s="206" t="s">
        <v>65</v>
      </c>
      <c r="C2" s="214" t="s">
        <v>287</v>
      </c>
      <c r="D2" s="207" t="s">
        <v>288</v>
      </c>
      <c r="E2" s="207" t="s">
        <v>289</v>
      </c>
      <c r="F2" s="207" t="s">
        <v>290</v>
      </c>
      <c r="G2" s="207" t="s">
        <v>291</v>
      </c>
      <c r="H2" s="207" t="s">
        <v>292</v>
      </c>
      <c r="I2" s="207" t="s">
        <v>293</v>
      </c>
      <c r="J2" s="207" t="s">
        <v>294</v>
      </c>
      <c r="K2" s="211" t="s">
        <v>295</v>
      </c>
      <c r="L2" s="212" t="s">
        <v>296</v>
      </c>
      <c r="M2" s="212" t="s">
        <v>297</v>
      </c>
      <c r="N2" s="212" t="s">
        <v>298</v>
      </c>
      <c r="O2" s="213"/>
      <c r="P2" s="213"/>
    </row>
    <row r="3" spans="1:16" ht="14.25">
      <c r="A3" s="215" t="s">
        <v>73</v>
      </c>
      <c r="B3" s="216" t="str">
        <f>VLOOKUP(A3,TRUSTEDPROCESSDEFINITIONS,2, FALSE)</f>
        <v>Identity Service Provider</v>
      </c>
      <c r="C3" s="217"/>
      <c r="D3" s="217"/>
      <c r="E3" s="217"/>
      <c r="F3" s="217"/>
      <c r="G3" s="217"/>
      <c r="H3" s="217"/>
      <c r="I3" s="218"/>
      <c r="J3" s="218"/>
      <c r="K3" s="219"/>
      <c r="L3" s="220"/>
      <c r="M3" s="220"/>
      <c r="N3" s="220"/>
      <c r="O3" s="220"/>
      <c r="P3" s="220"/>
    </row>
    <row r="4" spans="1:16" ht="14.25">
      <c r="A4" s="221"/>
      <c r="B4" s="222" t="str">
        <f>VLOOKUP(A3,TRUSTEDPROCESSDEFINITIONS,3,FALSE)</f>
        <v>General requirements for identity service provider</v>
      </c>
      <c r="C4" s="207"/>
      <c r="D4" s="207"/>
      <c r="E4" s="207"/>
      <c r="F4" s="223"/>
      <c r="G4" s="207"/>
      <c r="H4" s="207"/>
      <c r="I4" s="224"/>
      <c r="J4" s="224"/>
      <c r="K4" s="222"/>
      <c r="L4" s="225"/>
      <c r="M4" s="225"/>
      <c r="N4" s="225"/>
      <c r="O4" s="225"/>
      <c r="P4" s="225"/>
    </row>
    <row r="5" spans="1:16" ht="57">
      <c r="A5" s="221"/>
      <c r="B5" s="225"/>
      <c r="C5" s="226" t="s">
        <v>299</v>
      </c>
      <c r="D5" s="227" t="s">
        <v>300</v>
      </c>
      <c r="E5" s="227" t="s">
        <v>301</v>
      </c>
      <c r="F5" s="227" t="s">
        <v>301</v>
      </c>
      <c r="G5" s="227"/>
      <c r="H5" s="227"/>
      <c r="I5" s="228"/>
      <c r="J5" s="228" t="s">
        <v>302</v>
      </c>
      <c r="K5" s="229" t="s">
        <v>303</v>
      </c>
      <c r="L5" s="225"/>
      <c r="M5" s="225"/>
      <c r="N5" s="225"/>
      <c r="O5" s="225"/>
      <c r="P5" s="225"/>
    </row>
    <row r="6" spans="1:16" ht="28.5">
      <c r="A6" s="221"/>
      <c r="B6" s="225"/>
      <c r="C6" s="230" t="s">
        <v>304</v>
      </c>
      <c r="D6" s="227" t="s">
        <v>305</v>
      </c>
      <c r="E6" s="227" t="s">
        <v>306</v>
      </c>
      <c r="F6" s="227" t="s">
        <v>306</v>
      </c>
      <c r="G6" s="227"/>
      <c r="H6" s="227"/>
      <c r="I6" s="228"/>
      <c r="J6" s="228" t="s">
        <v>302</v>
      </c>
      <c r="K6" s="229" t="s">
        <v>307</v>
      </c>
      <c r="L6" s="225"/>
      <c r="M6" s="225"/>
      <c r="N6" s="225"/>
      <c r="O6" s="225"/>
      <c r="P6" s="225"/>
    </row>
    <row r="7" spans="1:16" ht="28.5">
      <c r="A7" s="221"/>
      <c r="B7" s="203"/>
      <c r="C7" s="230" t="s">
        <v>308</v>
      </c>
      <c r="D7" s="227" t="s">
        <v>309</v>
      </c>
      <c r="E7" s="227" t="s">
        <v>310</v>
      </c>
      <c r="F7" s="227" t="s">
        <v>311</v>
      </c>
      <c r="G7" s="227"/>
      <c r="H7" s="227"/>
      <c r="I7" s="228"/>
      <c r="J7" s="228" t="s">
        <v>302</v>
      </c>
      <c r="K7" s="229" t="s">
        <v>312</v>
      </c>
      <c r="L7" s="225"/>
      <c r="M7" s="225"/>
      <c r="N7" s="225"/>
      <c r="O7" s="225"/>
      <c r="P7" s="225"/>
    </row>
    <row r="8" spans="1:16" ht="57">
      <c r="A8" s="221"/>
      <c r="B8" s="203"/>
      <c r="C8" s="230" t="s">
        <v>313</v>
      </c>
      <c r="D8" s="227" t="s">
        <v>314</v>
      </c>
      <c r="E8" s="227" t="s">
        <v>311</v>
      </c>
      <c r="F8" s="227" t="s">
        <v>315</v>
      </c>
      <c r="G8" s="227"/>
      <c r="H8" s="227"/>
      <c r="I8" s="228"/>
      <c r="J8" s="228" t="s">
        <v>302</v>
      </c>
      <c r="K8" s="229" t="s">
        <v>316</v>
      </c>
      <c r="L8" s="225"/>
      <c r="M8" s="225"/>
      <c r="N8" s="225"/>
      <c r="O8" s="225"/>
      <c r="P8" s="225"/>
    </row>
    <row r="9" spans="1:16" ht="57">
      <c r="A9" s="221"/>
      <c r="B9" s="203"/>
      <c r="C9" s="230" t="s">
        <v>317</v>
      </c>
      <c r="D9" s="227" t="s">
        <v>318</v>
      </c>
      <c r="E9" s="227" t="s">
        <v>319</v>
      </c>
      <c r="F9" s="227" t="s">
        <v>310</v>
      </c>
      <c r="G9" s="227"/>
      <c r="H9" s="227"/>
      <c r="I9" s="228"/>
      <c r="J9" s="228" t="s">
        <v>302</v>
      </c>
      <c r="K9" s="229" t="s">
        <v>320</v>
      </c>
      <c r="L9" s="225"/>
      <c r="M9" s="225"/>
      <c r="N9" s="225"/>
      <c r="O9" s="225"/>
      <c r="P9" s="225"/>
    </row>
    <row r="10" spans="1:16" ht="28.5">
      <c r="A10" s="221"/>
      <c r="B10" s="203"/>
      <c r="C10" s="230" t="s">
        <v>321</v>
      </c>
      <c r="D10" s="227" t="s">
        <v>322</v>
      </c>
      <c r="E10" s="227" t="s">
        <v>323</v>
      </c>
      <c r="F10" s="227" t="s">
        <v>323</v>
      </c>
      <c r="G10" s="227"/>
      <c r="H10" s="227"/>
      <c r="I10" s="228"/>
      <c r="J10" s="228" t="s">
        <v>324</v>
      </c>
      <c r="K10" s="229" t="s">
        <v>325</v>
      </c>
      <c r="L10" s="225"/>
      <c r="M10" s="225"/>
      <c r="N10" s="225"/>
      <c r="O10" s="225"/>
      <c r="P10" s="225"/>
    </row>
    <row r="11" spans="1:16" ht="28.5">
      <c r="A11" s="221"/>
      <c r="B11" s="203"/>
      <c r="C11" s="230" t="s">
        <v>326</v>
      </c>
      <c r="D11" s="227" t="s">
        <v>327</v>
      </c>
      <c r="E11" s="227" t="s">
        <v>328</v>
      </c>
      <c r="F11" s="227" t="s">
        <v>328</v>
      </c>
      <c r="G11" s="227"/>
      <c r="H11" s="227"/>
      <c r="I11" s="228"/>
      <c r="J11" s="228" t="s">
        <v>329</v>
      </c>
      <c r="K11" s="229" t="s">
        <v>330</v>
      </c>
      <c r="L11" s="225"/>
      <c r="M11" s="225"/>
      <c r="N11" s="225"/>
      <c r="O11" s="225"/>
      <c r="P11" s="225"/>
    </row>
    <row r="12" spans="1:16" ht="28.5">
      <c r="A12" s="221"/>
      <c r="B12" s="203"/>
      <c r="C12" s="230" t="s">
        <v>331</v>
      </c>
      <c r="D12" s="227" t="s">
        <v>332</v>
      </c>
      <c r="E12" s="227" t="s">
        <v>333</v>
      </c>
      <c r="F12" s="227"/>
      <c r="G12" s="227"/>
      <c r="H12" s="227"/>
      <c r="I12" s="228"/>
      <c r="J12" s="228" t="s">
        <v>334</v>
      </c>
      <c r="K12" s="229" t="s">
        <v>335</v>
      </c>
      <c r="L12" s="225"/>
      <c r="M12" s="225"/>
      <c r="N12" s="225"/>
      <c r="O12" s="225"/>
      <c r="P12" s="225"/>
    </row>
    <row r="13" spans="1:16" ht="71.25">
      <c r="A13" s="221"/>
      <c r="B13" s="203"/>
      <c r="C13" s="230" t="s">
        <v>336</v>
      </c>
      <c r="D13" s="227" t="s">
        <v>337</v>
      </c>
      <c r="E13" s="227" t="s">
        <v>338</v>
      </c>
      <c r="F13" s="227" t="s">
        <v>319</v>
      </c>
      <c r="G13" s="227"/>
      <c r="H13" s="227"/>
      <c r="I13" s="228"/>
      <c r="J13" s="228" t="s">
        <v>44</v>
      </c>
      <c r="K13" s="229" t="s">
        <v>339</v>
      </c>
      <c r="L13" s="225"/>
      <c r="M13" s="225"/>
      <c r="N13" s="225"/>
      <c r="O13" s="225"/>
      <c r="P13" s="225"/>
    </row>
    <row r="14" spans="1:16" ht="42.75">
      <c r="A14" s="221"/>
      <c r="B14" s="203"/>
      <c r="C14" s="227"/>
      <c r="D14" s="227"/>
      <c r="E14" s="227"/>
      <c r="F14" s="227"/>
      <c r="G14" s="207" t="s">
        <v>340</v>
      </c>
      <c r="H14" s="207"/>
      <c r="I14" s="224"/>
      <c r="J14" s="224" t="s">
        <v>341</v>
      </c>
      <c r="K14" s="222" t="s">
        <v>342</v>
      </c>
      <c r="L14" s="225"/>
      <c r="M14" s="225"/>
      <c r="N14" s="225"/>
      <c r="O14" s="225"/>
      <c r="P14" s="225"/>
    </row>
    <row r="15" spans="1:16" ht="42.75">
      <c r="A15" s="221"/>
      <c r="B15" s="203"/>
      <c r="C15" s="227"/>
      <c r="D15" s="227"/>
      <c r="E15" s="227"/>
      <c r="F15" s="227"/>
      <c r="G15" s="207" t="s">
        <v>343</v>
      </c>
      <c r="H15" s="207"/>
      <c r="I15" s="224"/>
      <c r="J15" s="224" t="s">
        <v>341</v>
      </c>
      <c r="K15" s="222" t="s">
        <v>344</v>
      </c>
      <c r="L15" s="225"/>
      <c r="M15" s="225"/>
      <c r="N15" s="225"/>
      <c r="O15" s="225"/>
      <c r="P15" s="225"/>
    </row>
    <row r="16" spans="1:16" ht="28.5">
      <c r="A16" s="221"/>
      <c r="B16" s="203"/>
      <c r="C16" s="227"/>
      <c r="D16" s="227"/>
      <c r="E16" s="227"/>
      <c r="F16" s="227"/>
      <c r="G16" s="207" t="s">
        <v>345</v>
      </c>
      <c r="H16" s="207"/>
      <c r="I16" s="224"/>
      <c r="J16" s="224" t="s">
        <v>341</v>
      </c>
      <c r="K16" s="222" t="s">
        <v>346</v>
      </c>
      <c r="L16" s="225"/>
      <c r="M16" s="225"/>
      <c r="N16" s="225"/>
      <c r="O16" s="225"/>
      <c r="P16" s="225"/>
    </row>
    <row r="17" spans="1:16" ht="28.5">
      <c r="A17" s="221"/>
      <c r="B17" s="203"/>
      <c r="C17" s="227"/>
      <c r="D17" s="227"/>
      <c r="E17" s="227"/>
      <c r="F17" s="227"/>
      <c r="G17" s="207" t="s">
        <v>347</v>
      </c>
      <c r="H17" s="207"/>
      <c r="I17" s="224"/>
      <c r="J17" s="224" t="s">
        <v>341</v>
      </c>
      <c r="K17" s="222" t="s">
        <v>348</v>
      </c>
      <c r="L17" s="225"/>
      <c r="M17" s="225"/>
      <c r="N17" s="225"/>
      <c r="O17" s="225"/>
      <c r="P17" s="225"/>
    </row>
    <row r="18" spans="1:16" ht="57">
      <c r="A18" s="221"/>
      <c r="B18" s="203"/>
      <c r="C18" s="227"/>
      <c r="D18" s="227"/>
      <c r="E18" s="227"/>
      <c r="F18" s="227"/>
      <c r="G18" s="207" t="s">
        <v>349</v>
      </c>
      <c r="H18" s="207"/>
      <c r="I18" s="224"/>
      <c r="J18" s="224" t="s">
        <v>341</v>
      </c>
      <c r="K18" s="222" t="s">
        <v>350</v>
      </c>
      <c r="L18" s="225"/>
      <c r="M18" s="225"/>
      <c r="N18" s="225"/>
      <c r="O18" s="225"/>
      <c r="P18" s="225"/>
    </row>
    <row r="19" spans="1:16" ht="28.5">
      <c r="A19" s="221"/>
      <c r="B19" s="203"/>
      <c r="C19" s="227"/>
      <c r="D19" s="227"/>
      <c r="E19" s="227"/>
      <c r="F19" s="227"/>
      <c r="G19" s="207" t="s">
        <v>351</v>
      </c>
      <c r="H19" s="207"/>
      <c r="I19" s="224"/>
      <c r="J19" s="224" t="s">
        <v>341</v>
      </c>
      <c r="K19" s="222" t="s">
        <v>352</v>
      </c>
      <c r="L19" s="225"/>
      <c r="M19" s="225"/>
      <c r="N19" s="225"/>
      <c r="O19" s="225"/>
      <c r="P19" s="225"/>
    </row>
    <row r="20" spans="1:16" ht="42.75">
      <c r="A20" s="221"/>
      <c r="B20" s="203"/>
      <c r="C20" s="227"/>
      <c r="D20" s="227"/>
      <c r="E20" s="227"/>
      <c r="F20" s="227"/>
      <c r="G20" s="207" t="s">
        <v>353</v>
      </c>
      <c r="H20" s="207"/>
      <c r="I20" s="224"/>
      <c r="J20" s="224" t="s">
        <v>341</v>
      </c>
      <c r="K20" s="222" t="s">
        <v>354</v>
      </c>
      <c r="L20" s="225"/>
      <c r="M20" s="225"/>
      <c r="N20" s="225"/>
      <c r="O20" s="225"/>
      <c r="P20" s="225"/>
    </row>
    <row r="21" spans="1:16" ht="28.5">
      <c r="A21" s="221"/>
      <c r="B21" s="203"/>
      <c r="C21" s="227"/>
      <c r="D21" s="227"/>
      <c r="E21" s="227"/>
      <c r="F21" s="227"/>
      <c r="G21" s="207" t="s">
        <v>355</v>
      </c>
      <c r="H21" s="207"/>
      <c r="I21" s="224"/>
      <c r="J21" s="224" t="s">
        <v>341</v>
      </c>
      <c r="K21" s="222" t="s">
        <v>356</v>
      </c>
      <c r="L21" s="225"/>
      <c r="M21" s="225"/>
      <c r="N21" s="225"/>
      <c r="O21" s="225"/>
      <c r="P21" s="225"/>
    </row>
    <row r="22" spans="1:16" ht="42.75">
      <c r="A22" s="221"/>
      <c r="B22" s="203"/>
      <c r="C22" s="227"/>
      <c r="D22" s="227"/>
      <c r="E22" s="227"/>
      <c r="F22" s="227"/>
      <c r="G22" s="207"/>
      <c r="H22" s="207" t="s">
        <v>357</v>
      </c>
      <c r="I22" s="224"/>
      <c r="J22" s="224" t="s">
        <v>358</v>
      </c>
      <c r="K22" s="222" t="s">
        <v>359</v>
      </c>
      <c r="L22" s="225"/>
      <c r="M22" s="225"/>
      <c r="N22" s="225"/>
      <c r="O22" s="225"/>
      <c r="P22" s="225"/>
    </row>
    <row r="23" spans="1:16" ht="14.25">
      <c r="A23" s="215" t="s">
        <v>78</v>
      </c>
      <c r="B23" s="216" t="str">
        <f>VLOOKUP(A23,TRUSTEDPROCESSDEFINITIONS,2, FALSE)</f>
        <v>Identity Information Determination</v>
      </c>
      <c r="C23" s="217"/>
      <c r="D23" s="217"/>
      <c r="E23" s="217"/>
      <c r="F23" s="217"/>
      <c r="G23" s="217"/>
      <c r="H23" s="217"/>
      <c r="I23" s="218"/>
      <c r="J23" s="218"/>
      <c r="K23" s="219"/>
      <c r="L23" s="220"/>
      <c r="M23" s="220"/>
      <c r="N23" s="220"/>
      <c r="O23" s="220"/>
      <c r="P23" s="220"/>
    </row>
    <row r="24" spans="1:16" ht="42.75">
      <c r="A24" s="231"/>
      <c r="B24" s="222" t="str">
        <f>VLOOKUP(A23,TRUSTEDPROCESSDEFINITIONS,3,FALSE)</f>
        <v>Identity Information Determination is the process of determining the identity context, the identity information requirements, and the identifier.</v>
      </c>
      <c r="C24" s="207"/>
      <c r="D24" s="207"/>
      <c r="E24" s="207"/>
      <c r="F24" s="207"/>
      <c r="G24" s="207"/>
      <c r="H24" s="207"/>
      <c r="I24" s="224"/>
      <c r="J24" s="224"/>
      <c r="K24" s="222"/>
      <c r="L24" s="225"/>
      <c r="M24" s="225"/>
      <c r="N24" s="225"/>
      <c r="O24" s="225"/>
      <c r="P24" s="225"/>
    </row>
    <row r="25" spans="1:16" ht="14.25">
      <c r="A25" s="231"/>
      <c r="B25" s="232"/>
      <c r="C25" s="214" t="s">
        <v>360</v>
      </c>
      <c r="D25" s="207"/>
      <c r="E25" s="207"/>
      <c r="F25" s="207"/>
      <c r="G25" s="207"/>
      <c r="H25" s="207"/>
      <c r="I25" s="224"/>
      <c r="J25" s="224" t="s">
        <v>358</v>
      </c>
      <c r="K25" s="222" t="s">
        <v>361</v>
      </c>
      <c r="L25" s="225"/>
      <c r="M25" s="225"/>
      <c r="N25" s="225"/>
      <c r="O25" s="225"/>
      <c r="P25" s="225"/>
    </row>
    <row r="26" spans="1:16" ht="128.25">
      <c r="A26" s="231"/>
      <c r="B26" s="232"/>
      <c r="C26" s="214" t="s">
        <v>362</v>
      </c>
      <c r="D26" s="207"/>
      <c r="E26" s="207"/>
      <c r="F26" s="207"/>
      <c r="G26" s="207"/>
      <c r="H26" s="207"/>
      <c r="I26" s="224"/>
      <c r="J26" s="224" t="s">
        <v>358</v>
      </c>
      <c r="K26" s="222" t="s">
        <v>363</v>
      </c>
      <c r="L26" s="225"/>
      <c r="M26" s="225"/>
      <c r="N26" s="225"/>
      <c r="O26" s="225"/>
      <c r="P26" s="225"/>
    </row>
    <row r="27" spans="1:16" ht="14.25">
      <c r="A27" s="231"/>
      <c r="B27" s="232"/>
      <c r="C27" s="207"/>
      <c r="D27" s="207"/>
      <c r="E27" s="207"/>
      <c r="F27" s="207"/>
      <c r="G27" s="207"/>
      <c r="H27" s="207"/>
      <c r="I27" s="224"/>
      <c r="J27" s="224"/>
      <c r="K27" s="222"/>
      <c r="L27" s="225"/>
      <c r="M27" s="225"/>
      <c r="N27" s="225"/>
      <c r="O27" s="225"/>
      <c r="P27" s="225"/>
    </row>
    <row r="28" spans="1:16" ht="14.25">
      <c r="A28" s="231"/>
      <c r="B28" s="232"/>
      <c r="C28" s="207"/>
      <c r="D28" s="207"/>
      <c r="E28" s="207"/>
      <c r="F28" s="207"/>
      <c r="G28" s="207"/>
      <c r="H28" s="207"/>
      <c r="I28" s="224"/>
      <c r="J28" s="224"/>
      <c r="K28" s="222"/>
      <c r="L28" s="225"/>
      <c r="M28" s="225"/>
      <c r="N28" s="225"/>
      <c r="O28" s="225"/>
      <c r="P28" s="225"/>
    </row>
    <row r="29" spans="1:16" ht="14.25">
      <c r="A29" s="233" t="s">
        <v>86</v>
      </c>
      <c r="B29" s="234" t="str">
        <f>VLOOKUP(A29,TRUSTEDPROCESSDEFINITIONS,2, FALSE)</f>
        <v>Identity Evidence Determination</v>
      </c>
      <c r="C29" s="235"/>
      <c r="D29" s="235"/>
      <c r="E29" s="235"/>
      <c r="F29" s="235"/>
      <c r="G29" s="235"/>
      <c r="H29" s="235"/>
      <c r="I29" s="236"/>
      <c r="J29" s="236"/>
      <c r="K29" s="237"/>
      <c r="L29" s="238"/>
      <c r="M29" s="238"/>
      <c r="N29" s="238"/>
      <c r="O29" s="238"/>
      <c r="P29" s="238"/>
    </row>
    <row r="30" spans="1:16" ht="57">
      <c r="A30" s="231"/>
      <c r="B30" s="222" t="str">
        <f>VLOOKUP(A29,TRUSTEDPROCESSDEFINITIONS,3,FALSE)</f>
        <v xml:space="preserve">Identity Evidence Determination is the process of determining the acceptable evidence of identity (whether physical or electronic).
</v>
      </c>
      <c r="C30" s="207"/>
      <c r="D30" s="207"/>
      <c r="E30" s="207"/>
      <c r="F30" s="225"/>
      <c r="G30" s="225"/>
      <c r="H30" s="225"/>
      <c r="I30" s="225"/>
      <c r="J30" s="225"/>
      <c r="K30" s="225"/>
      <c r="L30" s="225"/>
      <c r="M30" s="225"/>
      <c r="N30" s="225"/>
      <c r="O30" s="225"/>
      <c r="P30" s="225"/>
    </row>
    <row r="31" spans="1:16" ht="99.75">
      <c r="A31" s="231"/>
      <c r="B31" s="222"/>
      <c r="C31" s="214" t="s">
        <v>364</v>
      </c>
      <c r="D31" s="207"/>
      <c r="E31" s="207"/>
      <c r="F31" s="207" t="s">
        <v>365</v>
      </c>
      <c r="G31" s="225"/>
      <c r="H31" s="207"/>
      <c r="I31" s="211"/>
      <c r="J31" s="224" t="s">
        <v>302</v>
      </c>
      <c r="K31" s="222" t="s">
        <v>366</v>
      </c>
      <c r="L31" s="225"/>
      <c r="M31" s="225"/>
      <c r="N31" s="225"/>
      <c r="O31" s="225"/>
      <c r="P31" s="225"/>
    </row>
    <row r="32" spans="1:16" ht="28.5">
      <c r="A32" s="231"/>
      <c r="B32" s="222"/>
      <c r="C32" s="214" t="s">
        <v>367</v>
      </c>
      <c r="D32" s="207"/>
      <c r="E32" s="207"/>
      <c r="F32" s="207" t="s">
        <v>368</v>
      </c>
      <c r="G32" s="225"/>
      <c r="H32" s="207"/>
      <c r="I32" s="211"/>
      <c r="J32" s="224" t="s">
        <v>302</v>
      </c>
      <c r="K32" s="222" t="s">
        <v>369</v>
      </c>
      <c r="L32" s="225"/>
      <c r="M32" s="225"/>
      <c r="N32" s="225"/>
      <c r="O32" s="225"/>
      <c r="P32" s="225"/>
    </row>
    <row r="33" spans="1:16" ht="28.5">
      <c r="A33" s="231"/>
      <c r="B33" s="222"/>
      <c r="C33" s="214" t="s">
        <v>370</v>
      </c>
      <c r="D33" s="207"/>
      <c r="E33" s="207"/>
      <c r="F33" s="207" t="s">
        <v>371</v>
      </c>
      <c r="G33" s="225"/>
      <c r="H33" s="207"/>
      <c r="I33" s="211"/>
      <c r="J33" s="224" t="s">
        <v>302</v>
      </c>
      <c r="K33" s="222" t="s">
        <v>372</v>
      </c>
      <c r="L33" s="225"/>
      <c r="M33" s="225"/>
      <c r="N33" s="225"/>
      <c r="O33" s="225"/>
      <c r="P33" s="225"/>
    </row>
    <row r="34" spans="1:16" ht="42.75">
      <c r="A34" s="231"/>
      <c r="B34" s="222"/>
      <c r="C34" s="214" t="s">
        <v>373</v>
      </c>
      <c r="D34" s="207"/>
      <c r="E34" s="207"/>
      <c r="F34" s="207" t="s">
        <v>374</v>
      </c>
      <c r="G34" s="225"/>
      <c r="H34" s="207"/>
      <c r="I34" s="211"/>
      <c r="J34" s="224" t="s">
        <v>302</v>
      </c>
      <c r="K34" s="222" t="s">
        <v>375</v>
      </c>
      <c r="L34" s="225"/>
      <c r="M34" s="225"/>
      <c r="N34" s="225"/>
      <c r="O34" s="225"/>
      <c r="P34" s="225"/>
    </row>
    <row r="35" spans="1:16" ht="71.25">
      <c r="A35" s="231"/>
      <c r="B35" s="222"/>
      <c r="C35" s="214" t="s">
        <v>376</v>
      </c>
      <c r="D35" s="207"/>
      <c r="E35" s="207"/>
      <c r="F35" s="207" t="s">
        <v>377</v>
      </c>
      <c r="G35" s="225"/>
      <c r="H35" s="207"/>
      <c r="I35" s="211"/>
      <c r="J35" s="224" t="s">
        <v>302</v>
      </c>
      <c r="K35" s="222" t="s">
        <v>378</v>
      </c>
      <c r="L35" s="225"/>
      <c r="M35" s="225"/>
      <c r="N35" s="225"/>
      <c r="O35" s="225"/>
      <c r="P35" s="225"/>
    </row>
    <row r="36" spans="1:16" ht="57">
      <c r="A36" s="231"/>
      <c r="B36" s="222"/>
      <c r="C36" s="214" t="s">
        <v>379</v>
      </c>
      <c r="D36" s="207"/>
      <c r="E36" s="207"/>
      <c r="F36" s="207" t="s">
        <v>380</v>
      </c>
      <c r="G36" s="225"/>
      <c r="H36" s="207"/>
      <c r="I36" s="211"/>
      <c r="J36" s="224" t="s">
        <v>302</v>
      </c>
      <c r="K36" s="222" t="s">
        <v>381</v>
      </c>
      <c r="L36" s="225"/>
      <c r="M36" s="225"/>
      <c r="N36" s="225"/>
      <c r="O36" s="225"/>
      <c r="P36" s="225"/>
    </row>
    <row r="37" spans="1:16" ht="14.25">
      <c r="A37" s="231"/>
      <c r="B37" s="232"/>
      <c r="C37" s="207"/>
      <c r="D37" s="207"/>
      <c r="E37" s="207"/>
      <c r="F37" s="207"/>
      <c r="G37" s="207"/>
      <c r="H37" s="207"/>
      <c r="I37" s="224"/>
      <c r="J37" s="224"/>
      <c r="K37" s="222"/>
      <c r="L37" s="225"/>
      <c r="M37" s="225"/>
      <c r="N37" s="225"/>
      <c r="O37" s="225"/>
      <c r="P37" s="225"/>
    </row>
    <row r="38" spans="1:16" ht="14.25">
      <c r="A38" s="215" t="s">
        <v>94</v>
      </c>
      <c r="B38" s="216" t="str">
        <f>VLOOKUP(A38,TRUSTEDPROCESSDEFINITIONS,2, FALSE)</f>
        <v>Identity Resolution</v>
      </c>
      <c r="C38" s="217"/>
      <c r="D38" s="217"/>
      <c r="E38" s="217"/>
      <c r="F38" s="217"/>
      <c r="G38" s="217"/>
      <c r="H38" s="217"/>
      <c r="I38" s="218"/>
      <c r="J38" s="218"/>
      <c r="K38" s="219"/>
      <c r="L38" s="220"/>
      <c r="M38" s="220"/>
      <c r="N38" s="220"/>
      <c r="O38" s="220"/>
      <c r="P38" s="220"/>
    </row>
    <row r="39" spans="1:16" ht="112.5" customHeight="1">
      <c r="A39" s="231"/>
      <c r="B39" s="222" t="str">
        <f>VLOOKUP(A38,TRUSTEDPROCESSDEFINITIONS,3,FALSE)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39" s="227"/>
      <c r="D39" s="227"/>
      <c r="E39" s="227"/>
      <c r="F39" s="227"/>
      <c r="G39" s="227"/>
      <c r="H39" s="227"/>
      <c r="I39" s="228"/>
      <c r="J39" s="228"/>
      <c r="K39" s="222"/>
      <c r="L39" s="225"/>
      <c r="M39" s="225"/>
      <c r="N39" s="225"/>
      <c r="O39" s="225"/>
      <c r="P39" s="225"/>
    </row>
    <row r="40" spans="1:16" ht="45.75" customHeight="1">
      <c r="A40" s="231"/>
      <c r="B40" s="203"/>
      <c r="C40" s="230" t="s">
        <v>382</v>
      </c>
      <c r="D40" s="227" t="s">
        <v>383</v>
      </c>
      <c r="E40" s="227" t="s">
        <v>384</v>
      </c>
      <c r="F40" s="227" t="s">
        <v>385</v>
      </c>
      <c r="G40" s="227"/>
      <c r="H40" s="227"/>
      <c r="I40" s="228"/>
      <c r="J40" s="228" t="s">
        <v>358</v>
      </c>
      <c r="K40" s="229" t="s">
        <v>386</v>
      </c>
      <c r="L40" s="225"/>
      <c r="M40" s="225"/>
      <c r="N40" s="225"/>
      <c r="O40" s="225"/>
      <c r="P40" s="225"/>
    </row>
    <row r="41" spans="1:16" ht="31.5" customHeight="1">
      <c r="A41" s="231"/>
      <c r="B41" s="203"/>
      <c r="C41" s="230" t="s">
        <v>387</v>
      </c>
      <c r="D41" s="227" t="s">
        <v>388</v>
      </c>
      <c r="E41" s="227" t="s">
        <v>389</v>
      </c>
      <c r="F41" s="227" t="s">
        <v>390</v>
      </c>
      <c r="G41" s="227"/>
      <c r="H41" s="227"/>
      <c r="I41" s="228"/>
      <c r="J41" s="228" t="s">
        <v>358</v>
      </c>
      <c r="K41" s="229" t="s">
        <v>391</v>
      </c>
      <c r="L41" s="225"/>
      <c r="M41" s="225"/>
      <c r="N41" s="225"/>
      <c r="O41" s="225"/>
      <c r="P41" s="225"/>
    </row>
    <row r="42" spans="1:16" ht="36.75" customHeight="1">
      <c r="A42" s="231"/>
      <c r="B42" s="203"/>
      <c r="C42" s="230" t="s">
        <v>392</v>
      </c>
      <c r="D42" s="227" t="s">
        <v>358</v>
      </c>
      <c r="E42" s="227" t="s">
        <v>393</v>
      </c>
      <c r="F42" s="227" t="s">
        <v>394</v>
      </c>
      <c r="G42" s="227"/>
      <c r="H42" s="227"/>
      <c r="I42" s="228"/>
      <c r="J42" s="228" t="s">
        <v>395</v>
      </c>
      <c r="K42" s="229" t="s">
        <v>396</v>
      </c>
      <c r="L42" s="225"/>
      <c r="M42" s="225"/>
      <c r="N42" s="225"/>
      <c r="O42" s="225"/>
      <c r="P42" s="225"/>
    </row>
    <row r="43" spans="1:16" ht="343.5" customHeight="1">
      <c r="A43" s="231"/>
      <c r="B43" s="203"/>
      <c r="C43" s="230" t="s">
        <v>397</v>
      </c>
      <c r="D43" s="227" t="s">
        <v>398</v>
      </c>
      <c r="E43" s="227" t="s">
        <v>393</v>
      </c>
      <c r="F43" s="227" t="s">
        <v>399</v>
      </c>
      <c r="G43" s="227"/>
      <c r="H43" s="227"/>
      <c r="I43" s="228"/>
      <c r="J43" s="228" t="s">
        <v>358</v>
      </c>
      <c r="K43" s="229" t="s">
        <v>400</v>
      </c>
      <c r="L43" s="225"/>
      <c r="M43" s="225"/>
      <c r="N43" s="225"/>
      <c r="O43" s="225"/>
      <c r="P43" s="225"/>
    </row>
    <row r="44" spans="1:16" ht="42" customHeight="1">
      <c r="A44" s="231"/>
      <c r="B44" s="203"/>
      <c r="C44" s="227"/>
      <c r="D44" s="227"/>
      <c r="E44" s="227"/>
      <c r="F44" s="227"/>
      <c r="G44" s="207" t="s">
        <v>401</v>
      </c>
      <c r="H44" s="207"/>
      <c r="I44" s="224"/>
      <c r="J44" s="224" t="s">
        <v>341</v>
      </c>
      <c r="K44" s="222" t="s">
        <v>402</v>
      </c>
      <c r="L44" s="225"/>
      <c r="M44" s="225"/>
      <c r="N44" s="225"/>
      <c r="O44" s="225"/>
      <c r="P44" s="225"/>
    </row>
    <row r="45" spans="1:16" ht="42" customHeight="1">
      <c r="A45" s="231"/>
      <c r="B45" s="203"/>
      <c r="C45" s="227"/>
      <c r="D45" s="227"/>
      <c r="E45" s="227"/>
      <c r="F45" s="227"/>
      <c r="G45" s="207"/>
      <c r="H45" s="207" t="s">
        <v>403</v>
      </c>
      <c r="I45" s="224"/>
      <c r="J45" s="224" t="s">
        <v>404</v>
      </c>
      <c r="K45" s="222" t="s">
        <v>405</v>
      </c>
      <c r="L45" s="225"/>
      <c r="M45" s="225"/>
      <c r="N45" s="225"/>
      <c r="O45" s="225"/>
      <c r="P45" s="225"/>
    </row>
    <row r="46" spans="1:16" ht="42" customHeight="1">
      <c r="A46" s="231"/>
      <c r="B46" s="203"/>
      <c r="C46" s="227"/>
      <c r="D46" s="227"/>
      <c r="E46" s="227"/>
      <c r="F46" s="227"/>
      <c r="G46" s="207"/>
      <c r="H46" s="207" t="s">
        <v>406</v>
      </c>
      <c r="I46" s="224"/>
      <c r="J46" s="224" t="s">
        <v>407</v>
      </c>
      <c r="K46" s="222" t="s">
        <v>408</v>
      </c>
      <c r="L46" s="225"/>
      <c r="M46" s="225"/>
      <c r="N46" s="225"/>
      <c r="O46" s="225"/>
      <c r="P46" s="225"/>
    </row>
    <row r="47" spans="1:16" ht="42" customHeight="1">
      <c r="A47" s="231"/>
      <c r="B47" s="203"/>
      <c r="C47" s="227"/>
      <c r="D47" s="227"/>
      <c r="E47" s="227"/>
      <c r="F47" s="227"/>
      <c r="G47" s="207"/>
      <c r="H47" s="207" t="s">
        <v>409</v>
      </c>
      <c r="I47" s="224"/>
      <c r="J47" s="224" t="s">
        <v>407</v>
      </c>
      <c r="K47" s="222" t="s">
        <v>410</v>
      </c>
      <c r="L47" s="225"/>
      <c r="M47" s="225"/>
      <c r="N47" s="225"/>
      <c r="O47" s="225"/>
      <c r="P47" s="225"/>
    </row>
    <row r="48" spans="1:16" ht="42" customHeight="1">
      <c r="A48" s="231"/>
      <c r="B48" s="203"/>
      <c r="C48" s="227"/>
      <c r="D48" s="227"/>
      <c r="E48" s="227"/>
      <c r="F48" s="227"/>
      <c r="G48" s="207"/>
      <c r="H48" s="207" t="s">
        <v>411</v>
      </c>
      <c r="I48" s="224"/>
      <c r="J48" s="224" t="s">
        <v>404</v>
      </c>
      <c r="K48" s="222" t="s">
        <v>412</v>
      </c>
      <c r="L48" s="225"/>
      <c r="M48" s="225"/>
      <c r="N48" s="225"/>
      <c r="O48" s="225"/>
      <c r="P48" s="225"/>
    </row>
    <row r="49" spans="1:16" ht="42" customHeight="1">
      <c r="A49" s="231"/>
      <c r="B49" s="203"/>
      <c r="C49" s="227"/>
      <c r="D49" s="227"/>
      <c r="E49" s="227"/>
      <c r="F49" s="227"/>
      <c r="G49" s="207"/>
      <c r="H49" s="207" t="s">
        <v>413</v>
      </c>
      <c r="I49" s="224"/>
      <c r="J49" s="224"/>
      <c r="K49" s="222" t="s">
        <v>414</v>
      </c>
      <c r="L49" s="225"/>
      <c r="M49" s="225"/>
      <c r="N49" s="225"/>
      <c r="O49" s="225"/>
      <c r="P49" s="225"/>
    </row>
    <row r="50" spans="1:16" ht="42" customHeight="1">
      <c r="A50" s="231"/>
      <c r="B50" s="203"/>
      <c r="C50" s="227"/>
      <c r="D50" s="227"/>
      <c r="E50" s="227"/>
      <c r="F50" s="227"/>
      <c r="G50" s="207"/>
      <c r="H50" s="207" t="s">
        <v>406</v>
      </c>
      <c r="I50" s="224"/>
      <c r="J50" s="224"/>
      <c r="K50" s="222" t="s">
        <v>415</v>
      </c>
      <c r="L50" s="225"/>
      <c r="M50" s="225"/>
      <c r="N50" s="225"/>
      <c r="O50" s="225"/>
      <c r="P50" s="225"/>
    </row>
    <row r="51" spans="1:16" ht="42" customHeight="1">
      <c r="A51" s="231"/>
      <c r="B51" s="203"/>
      <c r="C51" s="227"/>
      <c r="D51" s="227"/>
      <c r="E51" s="227"/>
      <c r="F51" s="227"/>
      <c r="G51" s="207"/>
      <c r="H51" s="207" t="s">
        <v>416</v>
      </c>
      <c r="I51" s="224"/>
      <c r="J51" s="224" t="s">
        <v>417</v>
      </c>
      <c r="K51" s="222" t="s">
        <v>418</v>
      </c>
      <c r="L51" s="225"/>
      <c r="M51" s="225"/>
      <c r="N51" s="225"/>
      <c r="O51" s="225"/>
      <c r="P51" s="225"/>
    </row>
    <row r="52" spans="1:16" ht="42" customHeight="1">
      <c r="A52" s="231"/>
      <c r="B52" s="203"/>
      <c r="C52" s="227"/>
      <c r="D52" s="227"/>
      <c r="E52" s="227"/>
      <c r="F52" s="227"/>
      <c r="G52" s="207"/>
      <c r="H52" s="207" t="s">
        <v>419</v>
      </c>
      <c r="I52" s="224"/>
      <c r="J52" s="224"/>
      <c r="K52" s="222" t="s">
        <v>420</v>
      </c>
      <c r="L52" s="225"/>
      <c r="M52" s="225"/>
      <c r="N52" s="225"/>
      <c r="O52" s="225"/>
      <c r="P52" s="225"/>
    </row>
    <row r="53" spans="1:16" ht="42" customHeight="1">
      <c r="A53" s="231"/>
      <c r="B53" s="203"/>
      <c r="C53" s="227"/>
      <c r="D53" s="227"/>
      <c r="E53" s="227"/>
      <c r="F53" s="227"/>
      <c r="G53" s="207"/>
      <c r="H53" s="207"/>
      <c r="I53" s="224"/>
      <c r="J53" s="224"/>
      <c r="K53" s="222"/>
      <c r="L53" s="225"/>
      <c r="M53" s="225"/>
      <c r="N53" s="225"/>
      <c r="O53" s="225"/>
      <c r="P53" s="225"/>
    </row>
    <row r="54" spans="1:16" ht="14.25">
      <c r="A54" s="215" t="s">
        <v>102</v>
      </c>
      <c r="B54" s="216" t="str">
        <f>VLOOKUP(A54,TRUSTEDPROCESSDEFINITIONS,2, FALSE)</f>
        <v>Identity Establishment</v>
      </c>
      <c r="C54" s="217"/>
      <c r="D54" s="217"/>
      <c r="E54" s="217"/>
      <c r="F54" s="217"/>
      <c r="G54" s="217"/>
      <c r="H54" s="217"/>
      <c r="I54" s="218"/>
      <c r="J54" s="218"/>
      <c r="K54" s="219"/>
      <c r="L54" s="220"/>
      <c r="M54" s="220"/>
      <c r="N54" s="220"/>
      <c r="O54" s="220"/>
      <c r="P54" s="220"/>
    </row>
    <row r="55" spans="1:16" ht="71.25">
      <c r="A55" s="231"/>
      <c r="B55" s="222" t="str">
        <f>VLOOKUP(A54,TRUSTEDPROCESSDEFINITIONS,3,FALSE)</f>
        <v>Identity Establishment is the process of creating a record of identity of a Subject within a program/service population that may be relied on by others for subsequent programs, services, and activities.</v>
      </c>
      <c r="C55" s="207"/>
      <c r="D55" s="207"/>
      <c r="E55" s="207"/>
      <c r="F55" s="223"/>
      <c r="G55" s="207"/>
      <c r="H55" s="207"/>
      <c r="I55" s="224"/>
      <c r="J55" s="224"/>
      <c r="K55" s="222"/>
      <c r="L55" s="225"/>
      <c r="M55" s="225"/>
      <c r="N55" s="225"/>
      <c r="O55" s="225"/>
      <c r="P55" s="225"/>
    </row>
    <row r="56" spans="1:16" ht="28.5">
      <c r="A56" s="231"/>
      <c r="B56" s="203"/>
      <c r="C56" s="214" t="s">
        <v>421</v>
      </c>
      <c r="D56" s="207" t="s">
        <v>422</v>
      </c>
      <c r="E56" s="207" t="s">
        <v>423</v>
      </c>
      <c r="F56" s="207" t="s">
        <v>424</v>
      </c>
      <c r="G56" s="207"/>
      <c r="H56" s="207"/>
      <c r="I56" s="224"/>
      <c r="J56" s="224" t="s">
        <v>425</v>
      </c>
      <c r="K56" s="229" t="s">
        <v>426</v>
      </c>
      <c r="L56" s="225"/>
      <c r="M56" s="225"/>
      <c r="N56" s="225"/>
      <c r="O56" s="225"/>
      <c r="P56" s="225"/>
    </row>
    <row r="57" spans="1:16" ht="42.75">
      <c r="A57" s="231"/>
      <c r="B57" s="203"/>
      <c r="C57" s="230" t="s">
        <v>427</v>
      </c>
      <c r="D57" s="227" t="s">
        <v>428</v>
      </c>
      <c r="E57" s="227" t="s">
        <v>429</v>
      </c>
      <c r="F57" s="227" t="s">
        <v>430</v>
      </c>
      <c r="G57" s="227"/>
      <c r="H57" s="227"/>
      <c r="I57" s="228"/>
      <c r="J57" s="228" t="s">
        <v>431</v>
      </c>
      <c r="K57" s="229" t="s">
        <v>432</v>
      </c>
      <c r="L57" s="225"/>
      <c r="M57" s="225"/>
      <c r="N57" s="225"/>
      <c r="O57" s="225"/>
      <c r="P57" s="225"/>
    </row>
    <row r="58" spans="1:16" ht="28.5">
      <c r="A58" s="231"/>
      <c r="B58" s="203"/>
      <c r="C58" s="214" t="s">
        <v>433</v>
      </c>
      <c r="D58" s="207" t="s">
        <v>434</v>
      </c>
      <c r="E58" s="207" t="s">
        <v>435</v>
      </c>
      <c r="F58" s="207" t="s">
        <v>436</v>
      </c>
      <c r="G58" s="207"/>
      <c r="H58" s="207"/>
      <c r="I58" s="224"/>
      <c r="J58" s="224" t="s">
        <v>437</v>
      </c>
      <c r="K58" s="229" t="s">
        <v>438</v>
      </c>
      <c r="L58" s="225"/>
      <c r="M58" s="225"/>
      <c r="N58" s="225"/>
      <c r="O58" s="225"/>
      <c r="P58" s="225"/>
    </row>
    <row r="59" spans="1:16" ht="28.5">
      <c r="A59" s="231"/>
      <c r="B59" s="203"/>
      <c r="C59" s="214" t="s">
        <v>439</v>
      </c>
      <c r="D59" s="207" t="s">
        <v>440</v>
      </c>
      <c r="E59" s="207" t="s">
        <v>393</v>
      </c>
      <c r="F59" s="207" t="s">
        <v>441</v>
      </c>
      <c r="G59" s="207"/>
      <c r="H59" s="207"/>
      <c r="I59" s="224"/>
      <c r="J59" s="224" t="s">
        <v>437</v>
      </c>
      <c r="K59" s="222" t="s">
        <v>442</v>
      </c>
      <c r="L59" s="225"/>
      <c r="M59" s="225"/>
      <c r="N59" s="225"/>
      <c r="O59" s="225"/>
      <c r="P59" s="225"/>
    </row>
    <row r="60" spans="1:16" ht="171">
      <c r="A60" s="231"/>
      <c r="B60" s="203"/>
      <c r="C60" s="214" t="s">
        <v>443</v>
      </c>
      <c r="D60" s="207" t="s">
        <v>444</v>
      </c>
      <c r="E60" s="207" t="s">
        <v>445</v>
      </c>
      <c r="F60" s="207"/>
      <c r="G60" s="207"/>
      <c r="H60" s="207"/>
      <c r="I60" s="224"/>
      <c r="J60" s="224" t="s">
        <v>334</v>
      </c>
      <c r="K60" s="229" t="s">
        <v>446</v>
      </c>
      <c r="L60" s="225"/>
      <c r="M60" s="225"/>
      <c r="N60" s="225"/>
      <c r="O60" s="225"/>
      <c r="P60" s="225"/>
    </row>
    <row r="61" spans="1:16" ht="409.5">
      <c r="A61" s="231"/>
      <c r="B61" s="203"/>
      <c r="C61" s="214" t="s">
        <v>447</v>
      </c>
      <c r="D61" s="207" t="s">
        <v>444</v>
      </c>
      <c r="E61" s="207" t="s">
        <v>448</v>
      </c>
      <c r="F61" s="207"/>
      <c r="G61" s="207"/>
      <c r="H61" s="207"/>
      <c r="I61" s="224"/>
      <c r="J61" s="224" t="s">
        <v>334</v>
      </c>
      <c r="K61" s="239" t="s">
        <v>1896</v>
      </c>
      <c r="L61" s="225"/>
      <c r="M61" s="225"/>
      <c r="N61" s="225"/>
      <c r="O61" s="225"/>
      <c r="P61" s="225"/>
    </row>
    <row r="62" spans="1:16" ht="114">
      <c r="A62" s="231"/>
      <c r="B62" s="203"/>
      <c r="C62" s="207" t="s">
        <v>449</v>
      </c>
      <c r="D62" s="207" t="s">
        <v>449</v>
      </c>
      <c r="E62" s="207" t="s">
        <v>450</v>
      </c>
      <c r="F62" s="207"/>
      <c r="G62" s="207"/>
      <c r="H62" s="207"/>
      <c r="I62" s="224"/>
      <c r="J62" s="224" t="s">
        <v>334</v>
      </c>
      <c r="K62" s="239" t="s">
        <v>1897</v>
      </c>
      <c r="L62" s="225"/>
      <c r="M62" s="225"/>
      <c r="N62" s="225"/>
      <c r="O62" s="225"/>
      <c r="P62" s="225"/>
    </row>
    <row r="63" spans="1:16" ht="14.25">
      <c r="A63" s="233" t="s">
        <v>110</v>
      </c>
      <c r="B63" s="234" t="str">
        <f>VLOOKUP(A63,TRUSTEDPROCESSDEFINITIONS,2, FALSE)</f>
        <v>Identity Information Validation</v>
      </c>
      <c r="C63" s="235"/>
      <c r="D63" s="235"/>
      <c r="E63" s="235"/>
      <c r="F63" s="235"/>
      <c r="G63" s="235"/>
      <c r="H63" s="235"/>
      <c r="I63" s="235"/>
      <c r="J63" s="235"/>
      <c r="K63" s="240"/>
      <c r="L63" s="241"/>
      <c r="M63" s="241"/>
      <c r="N63" s="241"/>
      <c r="O63" s="241"/>
      <c r="P63" s="241"/>
    </row>
    <row r="64" spans="1:16" ht="42.75">
      <c r="A64" s="231"/>
      <c r="B64" s="222" t="str">
        <f>VLOOKUP(A63,TRUSTEDPROCESSDEFINITIONS,3,FALSE)</f>
        <v xml:space="preserve">Identity Information Validation is the process of confirming the accuracy of identity information about a Subject as established by the Issuer. </v>
      </c>
      <c r="C64" s="231"/>
      <c r="D64" s="231"/>
      <c r="E64" s="231"/>
      <c r="F64" s="242"/>
      <c r="G64" s="207"/>
      <c r="H64" s="231"/>
      <c r="I64" s="221"/>
      <c r="J64" s="221"/>
      <c r="K64" s="222"/>
      <c r="L64" s="225"/>
      <c r="M64" s="225"/>
      <c r="N64" s="225"/>
      <c r="O64" s="225"/>
      <c r="P64" s="225"/>
    </row>
    <row r="65" spans="1:16" ht="14.25">
      <c r="A65" s="231"/>
      <c r="B65" s="222"/>
      <c r="C65" s="230" t="s">
        <v>451</v>
      </c>
      <c r="D65" s="227" t="s">
        <v>452</v>
      </c>
      <c r="E65" s="227" t="s">
        <v>453</v>
      </c>
      <c r="F65" s="227" t="s">
        <v>454</v>
      </c>
      <c r="G65" s="227"/>
      <c r="H65" s="227"/>
      <c r="I65" s="228"/>
      <c r="J65" s="228" t="s">
        <v>324</v>
      </c>
      <c r="K65" s="229" t="s">
        <v>455</v>
      </c>
      <c r="L65" s="225"/>
      <c r="M65" s="225"/>
      <c r="N65" s="225"/>
      <c r="O65" s="225"/>
      <c r="P65" s="225"/>
    </row>
    <row r="66" spans="1:16" ht="14.25">
      <c r="A66" s="231"/>
      <c r="B66" s="203"/>
      <c r="C66" s="230" t="s">
        <v>456</v>
      </c>
      <c r="D66" s="227" t="s">
        <v>457</v>
      </c>
      <c r="E66" s="227" t="s">
        <v>393</v>
      </c>
      <c r="F66" s="227"/>
      <c r="G66" s="227"/>
      <c r="H66" s="227"/>
      <c r="I66" s="228"/>
      <c r="J66" s="228" t="s">
        <v>324</v>
      </c>
      <c r="K66" s="229" t="s">
        <v>458</v>
      </c>
      <c r="L66" s="225"/>
      <c r="M66" s="225"/>
      <c r="N66" s="225"/>
      <c r="O66" s="225"/>
      <c r="P66" s="225"/>
    </row>
    <row r="67" spans="1:16" ht="71.25">
      <c r="A67" s="231"/>
      <c r="B67" s="203"/>
      <c r="C67" s="230" t="s">
        <v>459</v>
      </c>
      <c r="D67" s="227" t="s">
        <v>460</v>
      </c>
      <c r="E67" s="227" t="s">
        <v>393</v>
      </c>
      <c r="F67" s="227" t="s">
        <v>461</v>
      </c>
      <c r="G67" s="227"/>
      <c r="H67" s="227"/>
      <c r="I67" s="228"/>
      <c r="J67" s="228" t="s">
        <v>329</v>
      </c>
      <c r="K67" s="239" t="s">
        <v>1898</v>
      </c>
      <c r="L67" s="225"/>
      <c r="M67" s="225"/>
      <c r="N67" s="225"/>
      <c r="O67" s="225"/>
      <c r="P67" s="225"/>
    </row>
    <row r="68" spans="1:16" ht="14.25">
      <c r="A68" s="231"/>
      <c r="B68" s="203"/>
      <c r="C68" s="230" t="s">
        <v>462</v>
      </c>
      <c r="D68" s="227" t="s">
        <v>463</v>
      </c>
      <c r="E68" s="227" t="s">
        <v>393</v>
      </c>
      <c r="F68" s="227"/>
      <c r="G68" s="227"/>
      <c r="H68" s="227"/>
      <c r="I68" s="228"/>
      <c r="J68" s="228" t="s">
        <v>329</v>
      </c>
      <c r="K68" s="229" t="s">
        <v>464</v>
      </c>
      <c r="L68" s="225"/>
      <c r="M68" s="225"/>
      <c r="N68" s="225"/>
      <c r="O68" s="225"/>
      <c r="P68" s="225"/>
    </row>
    <row r="69" spans="1:16" ht="28.5">
      <c r="A69" s="231"/>
      <c r="B69" s="203"/>
      <c r="C69" s="230" t="s">
        <v>465</v>
      </c>
      <c r="D69" s="227" t="s">
        <v>466</v>
      </c>
      <c r="E69" s="227" t="s">
        <v>393</v>
      </c>
      <c r="F69" s="227"/>
      <c r="G69" s="227"/>
      <c r="H69" s="227"/>
      <c r="I69" s="228"/>
      <c r="J69" s="228" t="s">
        <v>329</v>
      </c>
      <c r="K69" s="229" t="s">
        <v>467</v>
      </c>
      <c r="L69" s="225"/>
      <c r="M69" s="225"/>
      <c r="N69" s="225"/>
      <c r="O69" s="225"/>
      <c r="P69" s="225"/>
    </row>
    <row r="70" spans="1:16" ht="28.5">
      <c r="A70" s="231"/>
      <c r="B70" s="222"/>
      <c r="C70" s="230" t="s">
        <v>468</v>
      </c>
      <c r="D70" s="227" t="s">
        <v>469</v>
      </c>
      <c r="E70" s="227" t="s">
        <v>470</v>
      </c>
      <c r="F70" s="227" t="s">
        <v>471</v>
      </c>
      <c r="G70" s="227"/>
      <c r="H70" s="227"/>
      <c r="I70" s="228"/>
      <c r="J70" s="228" t="s">
        <v>472</v>
      </c>
      <c r="K70" s="229" t="s">
        <v>473</v>
      </c>
      <c r="L70" s="225"/>
      <c r="M70" s="225"/>
      <c r="N70" s="225"/>
      <c r="O70" s="225"/>
      <c r="P70" s="225"/>
    </row>
    <row r="71" spans="1:16" ht="57">
      <c r="A71" s="231"/>
      <c r="B71" s="203"/>
      <c r="C71" s="230" t="s">
        <v>474</v>
      </c>
      <c r="D71" s="227" t="s">
        <v>475</v>
      </c>
      <c r="E71" s="227" t="s">
        <v>476</v>
      </c>
      <c r="F71" s="227" t="s">
        <v>477</v>
      </c>
      <c r="G71" s="227"/>
      <c r="H71" s="227"/>
      <c r="I71" s="228"/>
      <c r="J71" s="228" t="s">
        <v>472</v>
      </c>
      <c r="K71" s="229" t="s">
        <v>478</v>
      </c>
      <c r="L71" s="225"/>
      <c r="M71" s="225"/>
      <c r="N71" s="225"/>
      <c r="O71" s="225"/>
      <c r="P71" s="225"/>
    </row>
    <row r="72" spans="1:16" ht="71.25">
      <c r="A72" s="231"/>
      <c r="B72" s="203"/>
      <c r="C72" s="230" t="s">
        <v>479</v>
      </c>
      <c r="D72" s="227" t="s">
        <v>480</v>
      </c>
      <c r="E72" s="227" t="s">
        <v>481</v>
      </c>
      <c r="F72" s="227" t="s">
        <v>482</v>
      </c>
      <c r="G72" s="227"/>
      <c r="H72" s="227"/>
      <c r="I72" s="228"/>
      <c r="J72" s="228" t="s">
        <v>44</v>
      </c>
      <c r="K72" s="229" t="s">
        <v>483</v>
      </c>
      <c r="L72" s="225"/>
      <c r="M72" s="225"/>
      <c r="N72" s="225"/>
      <c r="O72" s="225"/>
      <c r="P72" s="225"/>
    </row>
    <row r="73" spans="1:16" ht="85.5">
      <c r="A73" s="231"/>
      <c r="B73" s="203"/>
      <c r="C73" s="230" t="s">
        <v>484</v>
      </c>
      <c r="D73" s="227" t="s">
        <v>485</v>
      </c>
      <c r="E73" s="227" t="s">
        <v>393</v>
      </c>
      <c r="F73" s="227"/>
      <c r="G73" s="227"/>
      <c r="H73" s="227"/>
      <c r="I73" s="228"/>
      <c r="J73" s="228" t="s">
        <v>44</v>
      </c>
      <c r="K73" s="239" t="s">
        <v>1899</v>
      </c>
      <c r="L73" s="225"/>
      <c r="M73" s="225"/>
      <c r="N73" s="225"/>
      <c r="O73" s="225"/>
      <c r="P73" s="225"/>
    </row>
    <row r="74" spans="1:16" ht="57">
      <c r="A74" s="231"/>
      <c r="B74" s="203"/>
      <c r="C74" s="230" t="s">
        <v>486</v>
      </c>
      <c r="D74" s="227" t="s">
        <v>487</v>
      </c>
      <c r="E74" s="227" t="s">
        <v>393</v>
      </c>
      <c r="F74" s="227" t="s">
        <v>488</v>
      </c>
      <c r="G74" s="227"/>
      <c r="H74" s="227"/>
      <c r="I74" s="228"/>
      <c r="J74" s="228" t="s">
        <v>44</v>
      </c>
      <c r="K74" s="229" t="s">
        <v>489</v>
      </c>
      <c r="L74" s="225"/>
      <c r="M74" s="225"/>
      <c r="N74" s="225"/>
      <c r="O74" s="225"/>
      <c r="P74" s="225"/>
    </row>
    <row r="75" spans="1:16" ht="28.5">
      <c r="A75" s="231"/>
      <c r="B75" s="203"/>
      <c r="C75" s="230" t="s">
        <v>490</v>
      </c>
      <c r="D75" s="227" t="s">
        <v>491</v>
      </c>
      <c r="E75" s="227" t="s">
        <v>393</v>
      </c>
      <c r="F75" s="227"/>
      <c r="G75" s="227"/>
      <c r="H75" s="227"/>
      <c r="I75" s="228"/>
      <c r="J75" s="228" t="s">
        <v>44</v>
      </c>
      <c r="K75" s="229" t="s">
        <v>492</v>
      </c>
      <c r="L75" s="225"/>
      <c r="M75" s="225"/>
      <c r="N75" s="225"/>
      <c r="O75" s="225"/>
      <c r="P75" s="225"/>
    </row>
    <row r="76" spans="1:16" ht="14.25">
      <c r="A76" s="231"/>
      <c r="B76" s="203"/>
      <c r="C76" s="230" t="s">
        <v>493</v>
      </c>
      <c r="D76" s="227" t="s">
        <v>494</v>
      </c>
      <c r="E76" s="227" t="s">
        <v>393</v>
      </c>
      <c r="F76" s="227" t="s">
        <v>495</v>
      </c>
      <c r="G76" s="227"/>
      <c r="H76" s="227"/>
      <c r="I76" s="228"/>
      <c r="J76" s="228" t="s">
        <v>324</v>
      </c>
      <c r="K76" s="229" t="s">
        <v>496</v>
      </c>
      <c r="L76" s="225"/>
      <c r="M76" s="225"/>
      <c r="N76" s="225"/>
      <c r="O76" s="225"/>
      <c r="P76" s="225"/>
    </row>
    <row r="77" spans="1:16" ht="28.5">
      <c r="A77" s="231"/>
      <c r="B77" s="203"/>
      <c r="C77" s="227"/>
      <c r="D77" s="227"/>
      <c r="E77" s="227"/>
      <c r="F77" s="227" t="s">
        <v>497</v>
      </c>
      <c r="G77" s="207"/>
      <c r="H77" s="207"/>
      <c r="I77" s="224"/>
      <c r="J77" s="224" t="s">
        <v>329</v>
      </c>
      <c r="K77" s="222" t="s">
        <v>498</v>
      </c>
      <c r="L77" s="225"/>
      <c r="M77" s="225"/>
      <c r="N77" s="225"/>
      <c r="O77" s="225"/>
      <c r="P77" s="225"/>
    </row>
    <row r="78" spans="1:16" ht="28.5">
      <c r="A78" s="231"/>
      <c r="B78" s="203"/>
      <c r="C78" s="227"/>
      <c r="D78" s="227"/>
      <c r="E78" s="227"/>
      <c r="F78" s="227" t="s">
        <v>499</v>
      </c>
      <c r="G78" s="207"/>
      <c r="H78" s="207"/>
      <c r="I78" s="224"/>
      <c r="J78" s="224" t="s">
        <v>44</v>
      </c>
      <c r="K78" s="222" t="s">
        <v>500</v>
      </c>
      <c r="L78" s="225"/>
      <c r="M78" s="225"/>
      <c r="N78" s="225"/>
      <c r="O78" s="225"/>
      <c r="P78" s="225"/>
    </row>
    <row r="79" spans="1:16" ht="28.5">
      <c r="A79" s="231"/>
      <c r="B79" s="203"/>
      <c r="C79" s="227"/>
      <c r="D79" s="227"/>
      <c r="E79" s="227"/>
      <c r="F79" s="227"/>
      <c r="G79" s="207" t="s">
        <v>501</v>
      </c>
      <c r="H79" s="207"/>
      <c r="I79" s="224"/>
      <c r="J79" s="224" t="s">
        <v>502</v>
      </c>
      <c r="K79" s="222" t="s">
        <v>503</v>
      </c>
      <c r="L79" s="225"/>
      <c r="M79" s="225"/>
      <c r="N79" s="225"/>
      <c r="O79" s="225"/>
      <c r="P79" s="225"/>
    </row>
    <row r="80" spans="1:16" ht="85.5">
      <c r="A80" s="231"/>
      <c r="B80" s="203"/>
      <c r="C80" s="227"/>
      <c r="D80" s="227"/>
      <c r="E80" s="227"/>
      <c r="F80" s="227"/>
      <c r="G80" s="207" t="s">
        <v>504</v>
      </c>
      <c r="H80" s="207"/>
      <c r="I80" s="224"/>
      <c r="J80" s="224" t="s">
        <v>505</v>
      </c>
      <c r="K80" s="222" t="s">
        <v>506</v>
      </c>
      <c r="L80" s="225"/>
      <c r="M80" s="225"/>
      <c r="N80" s="225"/>
      <c r="O80" s="225"/>
      <c r="P80" s="225"/>
    </row>
    <row r="81" spans="1:16" ht="71.25">
      <c r="A81" s="231"/>
      <c r="B81" s="203"/>
      <c r="C81" s="227"/>
      <c r="D81" s="227"/>
      <c r="E81" s="227"/>
      <c r="F81" s="227"/>
      <c r="G81" s="207" t="s">
        <v>507</v>
      </c>
      <c r="H81" s="207"/>
      <c r="I81" s="224"/>
      <c r="J81" s="224" t="s">
        <v>505</v>
      </c>
      <c r="K81" s="222" t="s">
        <v>508</v>
      </c>
      <c r="L81" s="225"/>
      <c r="M81" s="225"/>
      <c r="N81" s="225"/>
      <c r="O81" s="225"/>
      <c r="P81" s="225"/>
    </row>
    <row r="82" spans="1:16" ht="99.75">
      <c r="A82" s="231"/>
      <c r="B82" s="203"/>
      <c r="C82" s="227"/>
      <c r="D82" s="227"/>
      <c r="E82" s="227"/>
      <c r="F82" s="227"/>
      <c r="G82" s="207" t="s">
        <v>509</v>
      </c>
      <c r="H82" s="207"/>
      <c r="I82" s="224"/>
      <c r="J82" s="224" t="s">
        <v>510</v>
      </c>
      <c r="K82" s="222" t="s">
        <v>511</v>
      </c>
      <c r="L82" s="225"/>
      <c r="M82" s="225"/>
      <c r="N82" s="225"/>
      <c r="O82" s="225"/>
      <c r="P82" s="225"/>
    </row>
    <row r="83" spans="1:16" ht="114">
      <c r="A83" s="231"/>
      <c r="B83" s="203"/>
      <c r="C83" s="227"/>
      <c r="D83" s="227"/>
      <c r="E83" s="227"/>
      <c r="F83" s="227"/>
      <c r="G83" s="207" t="s">
        <v>512</v>
      </c>
      <c r="H83" s="207"/>
      <c r="I83" s="224"/>
      <c r="J83" s="224" t="s">
        <v>510</v>
      </c>
      <c r="K83" s="222" t="s">
        <v>513</v>
      </c>
      <c r="L83" s="225"/>
      <c r="M83" s="225"/>
      <c r="N83" s="225"/>
      <c r="O83" s="225"/>
      <c r="P83" s="225"/>
    </row>
    <row r="84" spans="1:16" ht="14.25">
      <c r="A84" s="233" t="s">
        <v>118</v>
      </c>
      <c r="B84" s="234" t="str">
        <f>VLOOKUP(A84,TRUSTEDPROCESSDEFINITIONS,2, FALSE)</f>
        <v>Identity Verification</v>
      </c>
      <c r="C84" s="235"/>
      <c r="D84" s="235"/>
      <c r="E84" s="235"/>
      <c r="F84" s="235"/>
      <c r="G84" s="235"/>
      <c r="H84" s="235"/>
      <c r="I84" s="236"/>
      <c r="J84" s="236"/>
      <c r="K84" s="237"/>
      <c r="L84" s="238"/>
      <c r="M84" s="238"/>
      <c r="N84" s="238"/>
      <c r="O84" s="238"/>
      <c r="P84" s="238"/>
    </row>
    <row r="85" spans="1:16" ht="71.25">
      <c r="A85" s="231"/>
      <c r="B85" s="222" t="str">
        <f>VLOOKUP(A84,TRUSTEDPROCESSDEFINITIONS,3,FALSE)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C85" s="207"/>
      <c r="D85" s="207"/>
      <c r="E85" s="207"/>
      <c r="F85" s="223"/>
      <c r="G85" s="207"/>
      <c r="H85" s="207"/>
      <c r="I85" s="224"/>
      <c r="J85" s="224"/>
      <c r="K85" s="222"/>
      <c r="L85" s="225"/>
      <c r="M85" s="225"/>
      <c r="N85" s="225"/>
      <c r="O85" s="225"/>
      <c r="P85" s="225"/>
    </row>
    <row r="86" spans="1:16" ht="24.75" customHeight="1">
      <c r="A86" s="231"/>
      <c r="B86" s="222"/>
      <c r="C86" s="230" t="s">
        <v>514</v>
      </c>
      <c r="D86" s="227" t="s">
        <v>515</v>
      </c>
      <c r="E86" s="227" t="s">
        <v>393</v>
      </c>
      <c r="F86" s="227" t="s">
        <v>516</v>
      </c>
      <c r="G86" s="227"/>
      <c r="H86" s="227"/>
      <c r="I86" s="228"/>
      <c r="J86" s="228" t="s">
        <v>324</v>
      </c>
      <c r="K86" s="229" t="s">
        <v>517</v>
      </c>
      <c r="L86" s="225"/>
      <c r="M86" s="225"/>
      <c r="N86" s="225"/>
      <c r="O86" s="225"/>
      <c r="P86" s="225"/>
    </row>
    <row r="87" spans="1:16" ht="28.5">
      <c r="A87" s="231"/>
      <c r="B87" s="222"/>
      <c r="C87" s="230" t="s">
        <v>518</v>
      </c>
      <c r="D87" s="227" t="s">
        <v>519</v>
      </c>
      <c r="E87" s="227" t="s">
        <v>520</v>
      </c>
      <c r="F87" s="227" t="s">
        <v>521</v>
      </c>
      <c r="G87" s="227"/>
      <c r="H87" s="227"/>
      <c r="I87" s="228"/>
      <c r="J87" s="228" t="s">
        <v>437</v>
      </c>
      <c r="K87" s="229" t="s">
        <v>522</v>
      </c>
      <c r="L87" s="225"/>
      <c r="M87" s="225"/>
      <c r="N87" s="225"/>
      <c r="O87" s="225"/>
      <c r="P87" s="225"/>
    </row>
    <row r="88" spans="1:16" ht="156.75">
      <c r="A88" s="231"/>
      <c r="B88" s="203"/>
      <c r="C88" s="230" t="s">
        <v>523</v>
      </c>
      <c r="D88" s="227" t="s">
        <v>524</v>
      </c>
      <c r="E88" s="227" t="s">
        <v>525</v>
      </c>
      <c r="F88" s="227" t="s">
        <v>526</v>
      </c>
      <c r="G88" s="227"/>
      <c r="H88" s="227"/>
      <c r="I88" s="228"/>
      <c r="J88" s="228" t="s">
        <v>44</v>
      </c>
      <c r="K88" s="239" t="s">
        <v>1900</v>
      </c>
      <c r="L88" s="225"/>
      <c r="M88" s="225"/>
      <c r="N88" s="225"/>
      <c r="O88" s="225"/>
      <c r="P88" s="225"/>
    </row>
    <row r="89" spans="1:16" ht="142.5">
      <c r="A89" s="231"/>
      <c r="B89" s="203"/>
      <c r="C89" s="230" t="s">
        <v>527</v>
      </c>
      <c r="D89" s="227" t="s">
        <v>528</v>
      </c>
      <c r="E89" s="227" t="s">
        <v>393</v>
      </c>
      <c r="F89" s="227" t="s">
        <v>529</v>
      </c>
      <c r="G89" s="227"/>
      <c r="H89" s="227"/>
      <c r="I89" s="228"/>
      <c r="J89" s="228" t="s">
        <v>334</v>
      </c>
      <c r="K89" s="229" t="s">
        <v>530</v>
      </c>
      <c r="L89" s="225"/>
      <c r="M89" s="225"/>
      <c r="N89" s="225"/>
      <c r="O89" s="225"/>
      <c r="P89" s="225"/>
    </row>
    <row r="90" spans="1:16" ht="57">
      <c r="A90" s="231"/>
      <c r="B90" s="203"/>
      <c r="C90" s="227"/>
      <c r="D90" s="227"/>
      <c r="E90" s="227"/>
      <c r="F90" s="227" t="s">
        <v>531</v>
      </c>
      <c r="G90" s="207"/>
      <c r="H90" s="207"/>
      <c r="I90" s="224"/>
      <c r="J90" s="224" t="s">
        <v>329</v>
      </c>
      <c r="K90" s="222" t="s">
        <v>532</v>
      </c>
      <c r="L90" s="225"/>
      <c r="M90" s="225"/>
      <c r="N90" s="225"/>
      <c r="O90" s="225"/>
      <c r="P90" s="225"/>
    </row>
    <row r="91" spans="1:16" ht="28.5">
      <c r="A91" s="231"/>
      <c r="B91" s="203"/>
      <c r="C91" s="227"/>
      <c r="D91" s="227"/>
      <c r="E91" s="227"/>
      <c r="F91" s="227"/>
      <c r="G91" s="207" t="s">
        <v>533</v>
      </c>
      <c r="H91" s="207"/>
      <c r="I91" s="224"/>
      <c r="J91" s="224" t="s">
        <v>502</v>
      </c>
      <c r="K91" s="222" t="s">
        <v>534</v>
      </c>
      <c r="L91" s="225"/>
      <c r="M91" s="225"/>
      <c r="N91" s="225"/>
      <c r="O91" s="225"/>
      <c r="P91" s="225"/>
    </row>
    <row r="92" spans="1:16" ht="85.5">
      <c r="A92" s="231"/>
      <c r="B92" s="203"/>
      <c r="C92" s="227"/>
      <c r="D92" s="227"/>
      <c r="E92" s="227"/>
      <c r="F92" s="227"/>
      <c r="G92" s="207" t="s">
        <v>535</v>
      </c>
      <c r="H92" s="207"/>
      <c r="I92" s="224"/>
      <c r="J92" s="224" t="s">
        <v>505</v>
      </c>
      <c r="K92" s="222" t="s">
        <v>536</v>
      </c>
      <c r="L92" s="225"/>
      <c r="M92" s="225"/>
      <c r="N92" s="225"/>
      <c r="O92" s="225"/>
      <c r="P92" s="225"/>
    </row>
    <row r="93" spans="1:16" ht="57">
      <c r="A93" s="231"/>
      <c r="B93" s="203"/>
      <c r="C93" s="227"/>
      <c r="D93" s="227"/>
      <c r="E93" s="227"/>
      <c r="F93" s="227"/>
      <c r="G93" s="207" t="s">
        <v>537</v>
      </c>
      <c r="H93" s="207"/>
      <c r="I93" s="224"/>
      <c r="J93" s="224" t="s">
        <v>505</v>
      </c>
      <c r="K93" s="222" t="s">
        <v>538</v>
      </c>
      <c r="L93" s="225"/>
      <c r="M93" s="225"/>
      <c r="N93" s="225"/>
      <c r="O93" s="225"/>
      <c r="P93" s="225"/>
    </row>
    <row r="94" spans="1:16" ht="85.5">
      <c r="A94" s="231"/>
      <c r="B94" s="203"/>
      <c r="C94" s="227"/>
      <c r="D94" s="227"/>
      <c r="E94" s="227"/>
      <c r="F94" s="227"/>
      <c r="G94" s="207" t="s">
        <v>539</v>
      </c>
      <c r="H94" s="207"/>
      <c r="I94" s="224"/>
      <c r="J94" s="224" t="s">
        <v>505</v>
      </c>
      <c r="K94" s="222" t="s">
        <v>540</v>
      </c>
      <c r="L94" s="225"/>
      <c r="M94" s="225"/>
      <c r="N94" s="225"/>
      <c r="O94" s="225"/>
      <c r="P94" s="225"/>
    </row>
    <row r="95" spans="1:16" ht="85.5">
      <c r="A95" s="231"/>
      <c r="B95" s="203"/>
      <c r="C95" s="227"/>
      <c r="D95" s="227"/>
      <c r="E95" s="227"/>
      <c r="F95" s="227"/>
      <c r="G95" s="207" t="s">
        <v>541</v>
      </c>
      <c r="H95" s="207"/>
      <c r="I95" s="224"/>
      <c r="J95" s="224" t="s">
        <v>505</v>
      </c>
      <c r="K95" s="222" t="s">
        <v>542</v>
      </c>
      <c r="L95" s="225"/>
      <c r="M95" s="225"/>
      <c r="N95" s="225"/>
      <c r="O95" s="225"/>
      <c r="P95" s="225"/>
    </row>
    <row r="96" spans="1:16" ht="285">
      <c r="A96" s="231"/>
      <c r="B96" s="203"/>
      <c r="C96" s="227"/>
      <c r="D96" s="227"/>
      <c r="E96" s="227"/>
      <c r="F96" s="227"/>
      <c r="G96" s="207" t="s">
        <v>543</v>
      </c>
      <c r="H96" s="207"/>
      <c r="I96" s="224"/>
      <c r="J96" s="224" t="s">
        <v>510</v>
      </c>
      <c r="K96" s="222" t="s">
        <v>544</v>
      </c>
      <c r="L96" s="225"/>
      <c r="M96" s="225"/>
      <c r="N96" s="225"/>
      <c r="O96" s="225"/>
      <c r="P96" s="225"/>
    </row>
    <row r="97" spans="1:16" ht="42.75">
      <c r="A97" s="231"/>
      <c r="B97" s="203"/>
      <c r="C97" s="227"/>
      <c r="D97" s="227"/>
      <c r="E97" s="227"/>
      <c r="F97" s="227"/>
      <c r="G97" s="207" t="s">
        <v>545</v>
      </c>
      <c r="H97" s="207"/>
      <c r="I97" s="224"/>
      <c r="J97" s="224" t="s">
        <v>510</v>
      </c>
      <c r="K97" s="222" t="s">
        <v>546</v>
      </c>
      <c r="L97" s="225"/>
      <c r="M97" s="225"/>
      <c r="N97" s="225"/>
      <c r="O97" s="225"/>
      <c r="P97" s="225"/>
    </row>
    <row r="98" spans="1:16" ht="14.25">
      <c r="A98" s="243" t="s">
        <v>126</v>
      </c>
      <c r="B98" s="244" t="str">
        <f>VLOOKUP(A98,TRUSTEDPROCESSDEFINITIONS,2, FALSE)</f>
        <v>Identity Evidence Validation</v>
      </c>
      <c r="C98" s="245"/>
      <c r="D98" s="245"/>
      <c r="E98" s="245"/>
      <c r="F98" s="245"/>
      <c r="G98" s="245"/>
      <c r="H98" s="245"/>
      <c r="I98" s="246"/>
      <c r="J98" s="246"/>
      <c r="K98" s="247"/>
      <c r="L98" s="248"/>
      <c r="M98" s="248"/>
      <c r="N98" s="248"/>
      <c r="O98" s="248"/>
      <c r="P98" s="248"/>
    </row>
    <row r="99" spans="1:16" ht="75.75" customHeight="1">
      <c r="A99" s="231"/>
      <c r="B99" s="222" t="str">
        <f>VLOOKUP(A98,TRUSTEDPROCESSDEFINITIONS,3,FALSE)</f>
        <v xml:space="preserve">Identity Evidence Validation is the process of confirming that the evidence of identity presented (whether physical or electronic) is acceptable. </v>
      </c>
      <c r="C99" s="207"/>
      <c r="D99" s="207"/>
      <c r="E99" s="207"/>
      <c r="F99" s="207"/>
      <c r="G99" s="207"/>
      <c r="H99" s="207"/>
      <c r="I99" s="224"/>
      <c r="J99" s="224"/>
      <c r="K99" s="222"/>
      <c r="L99" s="225"/>
      <c r="M99" s="225"/>
      <c r="N99" s="225"/>
      <c r="O99" s="225"/>
      <c r="P99" s="225"/>
    </row>
    <row r="100" spans="1:16" ht="14.25">
      <c r="A100" s="231"/>
      <c r="B100" s="222"/>
      <c r="C100" s="214" t="s">
        <v>547</v>
      </c>
      <c r="D100" s="207" t="s">
        <v>548</v>
      </c>
      <c r="E100" s="207" t="s">
        <v>393</v>
      </c>
      <c r="F100" s="207" t="s">
        <v>549</v>
      </c>
      <c r="G100" s="207"/>
      <c r="H100" s="207"/>
      <c r="I100" s="224"/>
      <c r="J100" s="224" t="s">
        <v>324</v>
      </c>
      <c r="K100" s="222" t="s">
        <v>550</v>
      </c>
      <c r="L100" s="225"/>
      <c r="M100" s="225"/>
      <c r="N100" s="225"/>
      <c r="O100" s="225"/>
      <c r="P100" s="225"/>
    </row>
    <row r="101" spans="1:16" ht="14.25">
      <c r="A101" s="231"/>
      <c r="B101" s="222"/>
      <c r="C101" s="214" t="s">
        <v>551</v>
      </c>
      <c r="D101" s="207" t="s">
        <v>552</v>
      </c>
      <c r="E101" s="207" t="s">
        <v>393</v>
      </c>
      <c r="F101" s="207" t="s">
        <v>553</v>
      </c>
      <c r="G101" s="207"/>
      <c r="H101" s="207"/>
      <c r="I101" s="224"/>
      <c r="J101" s="224" t="s">
        <v>329</v>
      </c>
      <c r="K101" s="222" t="s">
        <v>554</v>
      </c>
      <c r="L101" s="225"/>
      <c r="M101" s="225"/>
      <c r="N101" s="225"/>
      <c r="O101" s="225"/>
      <c r="P101" s="225"/>
    </row>
    <row r="102" spans="1:16" ht="14.25">
      <c r="A102" s="231"/>
      <c r="B102" s="222"/>
      <c r="C102" s="214" t="s">
        <v>555</v>
      </c>
      <c r="D102" s="207" t="s">
        <v>556</v>
      </c>
      <c r="E102" s="207" t="s">
        <v>393</v>
      </c>
      <c r="F102" s="207" t="s">
        <v>557</v>
      </c>
      <c r="G102" s="207"/>
      <c r="H102" s="207"/>
      <c r="I102" s="224"/>
      <c r="J102" s="224" t="s">
        <v>44</v>
      </c>
      <c r="K102" s="222" t="s">
        <v>558</v>
      </c>
      <c r="L102" s="225"/>
      <c r="M102" s="225"/>
      <c r="N102" s="225"/>
      <c r="O102" s="225"/>
      <c r="P102" s="225"/>
    </row>
    <row r="103" spans="1:16" ht="14.25">
      <c r="A103" s="231"/>
      <c r="B103" s="222"/>
      <c r="C103" s="214" t="s">
        <v>559</v>
      </c>
      <c r="D103" s="207" t="s">
        <v>560</v>
      </c>
      <c r="E103" s="207" t="s">
        <v>393</v>
      </c>
      <c r="F103" s="207"/>
      <c r="G103" s="207"/>
      <c r="H103" s="207"/>
      <c r="I103" s="224"/>
      <c r="J103" s="224" t="s">
        <v>561</v>
      </c>
      <c r="K103" s="222" t="s">
        <v>562</v>
      </c>
      <c r="L103" s="225"/>
      <c r="M103" s="225"/>
      <c r="N103" s="225"/>
      <c r="O103" s="225"/>
      <c r="P103" s="225"/>
    </row>
    <row r="104" spans="1:16" ht="213.75">
      <c r="A104" s="231"/>
      <c r="B104" s="222"/>
      <c r="C104" s="214" t="s">
        <v>563</v>
      </c>
      <c r="D104" s="207" t="s">
        <v>564</v>
      </c>
      <c r="E104" s="207" t="s">
        <v>393</v>
      </c>
      <c r="F104" s="207" t="s">
        <v>565</v>
      </c>
      <c r="G104" s="207"/>
      <c r="H104" s="207"/>
      <c r="I104" s="224"/>
      <c r="J104" s="224" t="s">
        <v>334</v>
      </c>
      <c r="K104" s="222" t="s">
        <v>566</v>
      </c>
      <c r="L104" s="225"/>
      <c r="M104" s="225"/>
      <c r="N104" s="225"/>
      <c r="O104" s="225"/>
      <c r="P104" s="225"/>
    </row>
    <row r="105" spans="1:16" ht="242.25">
      <c r="A105" s="231"/>
      <c r="B105" s="222"/>
      <c r="C105" s="214" t="s">
        <v>567</v>
      </c>
      <c r="D105" s="207" t="s">
        <v>568</v>
      </c>
      <c r="E105" s="207" t="s">
        <v>393</v>
      </c>
      <c r="F105" s="207" t="s">
        <v>569</v>
      </c>
      <c r="G105" s="207"/>
      <c r="H105" s="207"/>
      <c r="I105" s="224"/>
      <c r="J105" s="224" t="s">
        <v>570</v>
      </c>
      <c r="K105" s="222" t="s">
        <v>571</v>
      </c>
      <c r="L105" s="225"/>
      <c r="M105" s="225"/>
      <c r="N105" s="225"/>
      <c r="O105" s="225"/>
      <c r="P105" s="225"/>
    </row>
    <row r="106" spans="1:16" ht="28.5">
      <c r="A106" s="231"/>
      <c r="B106" s="203"/>
      <c r="C106" s="227"/>
      <c r="D106" s="227"/>
      <c r="E106" s="227"/>
      <c r="F106" s="227" t="s">
        <v>572</v>
      </c>
      <c r="G106" s="207"/>
      <c r="H106" s="207"/>
      <c r="I106" s="224"/>
      <c r="J106" s="224" t="s">
        <v>302</v>
      </c>
      <c r="K106" s="222" t="s">
        <v>573</v>
      </c>
      <c r="L106" s="225"/>
      <c r="M106" s="225"/>
      <c r="N106" s="225"/>
      <c r="O106" s="225"/>
      <c r="P106" s="225"/>
    </row>
    <row r="107" spans="1:16" ht="28.5">
      <c r="A107" s="231"/>
      <c r="B107" s="203"/>
      <c r="C107" s="227"/>
      <c r="D107" s="227"/>
      <c r="E107" s="227"/>
      <c r="F107" s="227" t="s">
        <v>574</v>
      </c>
      <c r="G107" s="207"/>
      <c r="H107" s="207"/>
      <c r="I107" s="224"/>
      <c r="J107" s="224" t="s">
        <v>302</v>
      </c>
      <c r="K107" s="222" t="s">
        <v>575</v>
      </c>
      <c r="L107" s="225"/>
      <c r="M107" s="225"/>
      <c r="N107" s="225"/>
      <c r="O107" s="225"/>
      <c r="P107" s="225"/>
    </row>
    <row r="108" spans="1:16" ht="14.25">
      <c r="A108" s="231"/>
      <c r="B108" s="203"/>
      <c r="C108" s="227"/>
      <c r="D108" s="227"/>
      <c r="E108" s="227"/>
      <c r="F108" s="227" t="s">
        <v>576</v>
      </c>
      <c r="G108" s="207"/>
      <c r="H108" s="207"/>
      <c r="I108" s="224"/>
      <c r="J108" s="224" t="s">
        <v>324</v>
      </c>
      <c r="K108" s="222" t="s">
        <v>577</v>
      </c>
      <c r="L108" s="225"/>
      <c r="M108" s="225"/>
      <c r="N108" s="225"/>
      <c r="O108" s="225"/>
      <c r="P108" s="225"/>
    </row>
    <row r="109" spans="1:16" ht="28.5">
      <c r="A109" s="231"/>
      <c r="B109" s="203"/>
      <c r="C109" s="227"/>
      <c r="D109" s="227"/>
      <c r="E109" s="227"/>
      <c r="F109" s="227" t="s">
        <v>578</v>
      </c>
      <c r="G109" s="207"/>
      <c r="H109" s="207"/>
      <c r="I109" s="224"/>
      <c r="J109" s="224" t="s">
        <v>329</v>
      </c>
      <c r="K109" s="222" t="s">
        <v>579</v>
      </c>
      <c r="L109" s="225"/>
      <c r="M109" s="225"/>
      <c r="N109" s="225"/>
      <c r="O109" s="225"/>
      <c r="P109" s="225"/>
    </row>
    <row r="110" spans="1:16" ht="28.5">
      <c r="A110" s="231"/>
      <c r="B110" s="203"/>
      <c r="C110" s="227"/>
      <c r="D110" s="227"/>
      <c r="E110" s="227"/>
      <c r="F110" s="227" t="s">
        <v>580</v>
      </c>
      <c r="G110" s="207"/>
      <c r="H110" s="207"/>
      <c r="I110" s="224"/>
      <c r="J110" s="224" t="s">
        <v>44</v>
      </c>
      <c r="K110" s="222" t="s">
        <v>581</v>
      </c>
      <c r="L110" s="225"/>
      <c r="M110" s="225"/>
      <c r="N110" s="225"/>
      <c r="O110" s="225"/>
      <c r="P110" s="225"/>
    </row>
    <row r="111" spans="1:16" ht="28.5">
      <c r="A111" s="231"/>
      <c r="B111" s="222"/>
      <c r="C111" s="207"/>
      <c r="D111" s="207"/>
      <c r="E111" s="207"/>
      <c r="F111" s="207" t="s">
        <v>291</v>
      </c>
      <c r="G111" s="211" t="s">
        <v>582</v>
      </c>
      <c r="H111" s="207"/>
      <c r="I111" s="224"/>
      <c r="J111" s="224" t="s">
        <v>502</v>
      </c>
      <c r="K111" s="222" t="s">
        <v>583</v>
      </c>
      <c r="L111" s="225"/>
      <c r="M111" s="225"/>
      <c r="N111" s="225"/>
      <c r="O111" s="225"/>
      <c r="P111" s="225"/>
    </row>
    <row r="112" spans="1:16" ht="42.75">
      <c r="A112" s="231"/>
      <c r="B112" s="222"/>
      <c r="C112" s="207"/>
      <c r="D112" s="207"/>
      <c r="E112" s="207"/>
      <c r="F112" s="207" t="s">
        <v>291</v>
      </c>
      <c r="G112" s="211" t="s">
        <v>584</v>
      </c>
      <c r="H112" s="207"/>
      <c r="I112" s="224"/>
      <c r="J112" s="224" t="s">
        <v>502</v>
      </c>
      <c r="K112" s="222" t="s">
        <v>585</v>
      </c>
      <c r="L112" s="225"/>
      <c r="M112" s="225"/>
      <c r="N112" s="225"/>
      <c r="O112" s="225"/>
      <c r="P112" s="225"/>
    </row>
    <row r="113" spans="1:16" ht="85.5">
      <c r="A113" s="231"/>
      <c r="B113" s="222"/>
      <c r="C113" s="207"/>
      <c r="D113" s="207"/>
      <c r="E113" s="207"/>
      <c r="F113" s="207" t="s">
        <v>291</v>
      </c>
      <c r="G113" s="211" t="s">
        <v>586</v>
      </c>
      <c r="H113" s="207"/>
      <c r="I113" s="224"/>
      <c r="J113" s="224" t="s">
        <v>510</v>
      </c>
      <c r="K113" s="222" t="s">
        <v>587</v>
      </c>
      <c r="L113" s="225"/>
      <c r="M113" s="225"/>
      <c r="N113" s="225"/>
      <c r="O113" s="225"/>
      <c r="P113" s="225"/>
    </row>
    <row r="114" spans="1:16" ht="28.5">
      <c r="A114" s="231"/>
      <c r="B114" s="222"/>
      <c r="C114" s="207"/>
      <c r="D114" s="207"/>
      <c r="E114" s="207"/>
      <c r="F114" s="207" t="s">
        <v>291</v>
      </c>
      <c r="G114" s="211" t="s">
        <v>588</v>
      </c>
      <c r="H114" s="207"/>
      <c r="I114" s="224"/>
      <c r="J114" s="224" t="s">
        <v>502</v>
      </c>
      <c r="K114" s="222" t="s">
        <v>589</v>
      </c>
      <c r="L114" s="225"/>
      <c r="M114" s="225"/>
      <c r="N114" s="225"/>
      <c r="O114" s="225"/>
      <c r="P114" s="225"/>
    </row>
    <row r="115" spans="1:16" ht="171">
      <c r="A115" s="231"/>
      <c r="B115" s="222"/>
      <c r="C115" s="207"/>
      <c r="D115" s="207"/>
      <c r="E115" s="207"/>
      <c r="F115" s="207" t="s">
        <v>291</v>
      </c>
      <c r="G115" s="211" t="s">
        <v>590</v>
      </c>
      <c r="H115" s="207"/>
      <c r="I115" s="224"/>
      <c r="J115" s="224" t="s">
        <v>505</v>
      </c>
      <c r="K115" s="222" t="s">
        <v>591</v>
      </c>
      <c r="L115" s="225"/>
      <c r="M115" s="225"/>
      <c r="N115" s="225"/>
      <c r="O115" s="225"/>
      <c r="P115" s="225"/>
    </row>
    <row r="116" spans="1:16" ht="14.25">
      <c r="A116" s="231"/>
      <c r="B116" s="222"/>
      <c r="C116" s="207"/>
      <c r="D116" s="207"/>
      <c r="E116" s="207"/>
      <c r="F116" s="207"/>
      <c r="G116" s="225"/>
      <c r="H116" s="207"/>
      <c r="I116" s="211" t="s">
        <v>592</v>
      </c>
      <c r="J116" s="224"/>
      <c r="K116" s="222" t="s">
        <v>593</v>
      </c>
      <c r="L116" s="225"/>
      <c r="M116" s="225"/>
      <c r="N116" s="225"/>
      <c r="O116" s="225"/>
      <c r="P116" s="225"/>
    </row>
    <row r="117" spans="1:16" ht="14.25">
      <c r="A117" s="231"/>
      <c r="B117" s="222"/>
      <c r="C117" s="207"/>
      <c r="D117" s="207"/>
      <c r="E117" s="207"/>
      <c r="F117" s="207"/>
      <c r="G117" s="225"/>
      <c r="H117" s="207"/>
      <c r="I117" s="211" t="s">
        <v>592</v>
      </c>
      <c r="J117" s="224"/>
      <c r="K117" s="222" t="s">
        <v>594</v>
      </c>
      <c r="L117" s="225"/>
      <c r="M117" s="225"/>
      <c r="N117" s="225"/>
      <c r="O117" s="225"/>
      <c r="P117" s="225"/>
    </row>
    <row r="118" spans="1:16" ht="28.5">
      <c r="A118" s="231"/>
      <c r="B118" s="222"/>
      <c r="C118" s="207"/>
      <c r="D118" s="207"/>
      <c r="E118" s="207"/>
      <c r="F118" s="207"/>
      <c r="G118" s="225"/>
      <c r="H118" s="207"/>
      <c r="I118" s="211" t="s">
        <v>592</v>
      </c>
      <c r="J118" s="224"/>
      <c r="K118" s="222" t="s">
        <v>595</v>
      </c>
      <c r="L118" s="225"/>
      <c r="M118" s="225"/>
      <c r="N118" s="225"/>
      <c r="O118" s="225"/>
      <c r="P118" s="225"/>
    </row>
    <row r="119" spans="1:16" ht="15.75" customHeight="1">
      <c r="A119" s="225"/>
      <c r="B119" s="225"/>
      <c r="C119" s="225"/>
      <c r="D119" s="225"/>
      <c r="E119" s="225"/>
      <c r="F119" s="225"/>
      <c r="G119" s="225"/>
      <c r="H119" s="225"/>
      <c r="I119" s="225"/>
      <c r="J119" s="225"/>
      <c r="K119" s="225"/>
      <c r="L119" s="225"/>
      <c r="M119" s="225"/>
      <c r="N119" s="225"/>
      <c r="O119" s="225"/>
      <c r="P119" s="225"/>
    </row>
    <row r="120" spans="1:16" ht="14.25">
      <c r="A120" s="233" t="s">
        <v>133</v>
      </c>
      <c r="B120" s="234" t="str">
        <f>VLOOKUP(A120,TRUSTEDPROCESSDEFINITIONS,2, FALSE)</f>
        <v>Identity Continuity</v>
      </c>
      <c r="C120" s="235"/>
      <c r="D120" s="235"/>
      <c r="E120" s="235"/>
      <c r="F120" s="235"/>
      <c r="G120" s="235"/>
      <c r="H120" s="235"/>
      <c r="I120" s="236"/>
      <c r="J120" s="236"/>
      <c r="K120" s="237"/>
      <c r="L120" s="238"/>
      <c r="M120" s="238"/>
      <c r="N120" s="238"/>
      <c r="O120" s="238"/>
      <c r="P120" s="238"/>
    </row>
    <row r="121" spans="1:16" ht="99.75">
      <c r="A121" s="231"/>
      <c r="B121" s="222" t="str">
        <f>VLOOKUP(A120,TRUSTEDPROCESSDEFINITIONS,3,FALSE)</f>
        <v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
</v>
      </c>
      <c r="C121" s="227"/>
      <c r="D121" s="227"/>
      <c r="E121" s="227"/>
      <c r="F121" s="227"/>
      <c r="G121" s="227"/>
      <c r="H121" s="227"/>
      <c r="I121" s="228"/>
      <c r="J121" s="228"/>
      <c r="K121" s="229"/>
      <c r="L121" s="225"/>
      <c r="M121" s="225"/>
      <c r="N121" s="225"/>
      <c r="O121" s="225"/>
      <c r="P121" s="225"/>
    </row>
    <row r="122" spans="1:16" ht="57">
      <c r="A122" s="231"/>
      <c r="B122" s="222"/>
      <c r="C122" s="230" t="s">
        <v>596</v>
      </c>
      <c r="D122" s="227"/>
      <c r="E122" s="227"/>
      <c r="F122" s="227" t="s">
        <v>597</v>
      </c>
      <c r="G122" s="211"/>
      <c r="H122" s="207"/>
      <c r="I122" s="224"/>
      <c r="J122" s="224" t="s">
        <v>358</v>
      </c>
      <c r="K122" s="249" t="s">
        <v>1901</v>
      </c>
      <c r="L122" s="225"/>
      <c r="M122" s="225"/>
      <c r="N122" s="225"/>
      <c r="O122" s="225"/>
      <c r="P122" s="225"/>
    </row>
    <row r="123" spans="1:16" ht="28.5">
      <c r="A123" s="231"/>
      <c r="B123" s="222"/>
      <c r="C123" s="230" t="s">
        <v>598</v>
      </c>
      <c r="D123" s="227"/>
      <c r="E123" s="227"/>
      <c r="F123" s="227"/>
      <c r="G123" s="211" t="s">
        <v>599</v>
      </c>
      <c r="H123" s="207"/>
      <c r="I123" s="224"/>
      <c r="J123" s="224" t="s">
        <v>358</v>
      </c>
      <c r="K123" s="222" t="s">
        <v>600</v>
      </c>
      <c r="L123" s="225"/>
      <c r="M123" s="225"/>
      <c r="N123" s="225"/>
      <c r="O123" s="225"/>
      <c r="P123" s="225"/>
    </row>
    <row r="124" spans="1:16" ht="28.5">
      <c r="A124" s="231"/>
      <c r="B124" s="222"/>
      <c r="C124" s="230" t="s">
        <v>601</v>
      </c>
      <c r="D124" s="227"/>
      <c r="E124" s="227"/>
      <c r="F124" s="227"/>
      <c r="G124" s="225"/>
      <c r="H124" s="207"/>
      <c r="I124" s="211" t="s">
        <v>602</v>
      </c>
      <c r="J124" s="224" t="s">
        <v>358</v>
      </c>
      <c r="K124" s="222" t="s">
        <v>603</v>
      </c>
      <c r="L124" s="225"/>
      <c r="M124" s="225"/>
      <c r="N124" s="225"/>
      <c r="O124" s="225"/>
      <c r="P124" s="225"/>
    </row>
    <row r="125" spans="1:16" ht="14.25">
      <c r="A125" s="233" t="s">
        <v>141</v>
      </c>
      <c r="B125" s="234" t="str">
        <f>VLOOKUP(A125,TRUSTEDPROCESSDEFINITIONS,2, FALSE)</f>
        <v>Identity Maintenance</v>
      </c>
      <c r="C125" s="235"/>
      <c r="D125" s="235"/>
      <c r="E125" s="235"/>
      <c r="F125" s="235"/>
      <c r="G125" s="235"/>
      <c r="H125" s="235"/>
      <c r="I125" s="236"/>
      <c r="J125" s="236"/>
      <c r="K125" s="237"/>
      <c r="L125" s="238"/>
      <c r="M125" s="238"/>
      <c r="N125" s="238"/>
      <c r="O125" s="238"/>
      <c r="P125" s="238"/>
    </row>
    <row r="126" spans="1:16" ht="42.75">
      <c r="A126" s="231"/>
      <c r="B126" s="222" t="str">
        <f>VLOOKUP(A125,TRUSTEDPROCESSDEFINITIONS,3,FALSE)</f>
        <v>Identity Maintenance is the process of ensuring that a Subject’s identity information is accurate, complete, and up-to-date.</v>
      </c>
      <c r="C126" s="231"/>
      <c r="D126" s="231"/>
      <c r="E126" s="231"/>
      <c r="F126" s="242"/>
      <c r="G126" s="207"/>
      <c r="H126" s="231"/>
      <c r="I126" s="221"/>
      <c r="J126" s="221"/>
      <c r="K126" s="222"/>
      <c r="L126" s="225"/>
      <c r="M126" s="225"/>
      <c r="N126" s="225"/>
      <c r="O126" s="225"/>
      <c r="P126" s="225"/>
    </row>
    <row r="127" spans="1:16" ht="28.5">
      <c r="A127" s="231"/>
      <c r="B127" s="203"/>
      <c r="C127" s="230" t="s">
        <v>604</v>
      </c>
      <c r="D127" s="227" t="s">
        <v>605</v>
      </c>
      <c r="E127" s="227" t="s">
        <v>606</v>
      </c>
      <c r="F127" s="227" t="s">
        <v>607</v>
      </c>
      <c r="G127" s="227"/>
      <c r="H127" s="227"/>
      <c r="I127" s="228"/>
      <c r="J127" s="228" t="s">
        <v>302</v>
      </c>
      <c r="K127" s="229" t="s">
        <v>608</v>
      </c>
      <c r="L127" s="225"/>
      <c r="M127" s="225"/>
      <c r="N127" s="225"/>
      <c r="O127" s="225"/>
      <c r="P127" s="225"/>
    </row>
    <row r="128" spans="1:16" ht="28.5">
      <c r="A128" s="231"/>
      <c r="B128" s="203"/>
      <c r="C128" s="230" t="s">
        <v>609</v>
      </c>
      <c r="D128" s="227" t="s">
        <v>610</v>
      </c>
      <c r="E128" s="227" t="s">
        <v>611</v>
      </c>
      <c r="F128" s="227" t="s">
        <v>612</v>
      </c>
      <c r="G128" s="227"/>
      <c r="H128" s="227"/>
      <c r="I128" s="228"/>
      <c r="J128" s="228" t="s">
        <v>472</v>
      </c>
      <c r="K128" s="229" t="s">
        <v>613</v>
      </c>
      <c r="L128" s="225"/>
      <c r="M128" s="225"/>
      <c r="N128" s="225"/>
      <c r="O128" s="225"/>
      <c r="P128" s="225"/>
    </row>
    <row r="129" spans="1:16" ht="71.25">
      <c r="A129" s="231"/>
      <c r="B129" s="203"/>
      <c r="C129" s="230" t="s">
        <v>614</v>
      </c>
      <c r="D129" s="227" t="s">
        <v>615</v>
      </c>
      <c r="E129" s="227" t="s">
        <v>616</v>
      </c>
      <c r="F129" s="227" t="s">
        <v>617</v>
      </c>
      <c r="G129" s="227"/>
      <c r="H129" s="227"/>
      <c r="I129" s="228"/>
      <c r="J129" s="228" t="s">
        <v>44</v>
      </c>
      <c r="K129" s="239" t="s">
        <v>1902</v>
      </c>
      <c r="L129" s="225"/>
      <c r="M129" s="225"/>
      <c r="N129" s="225"/>
      <c r="O129" s="225"/>
      <c r="P129" s="225"/>
    </row>
    <row r="130" spans="1:16" ht="28.5">
      <c r="A130" s="231"/>
      <c r="B130" s="203"/>
      <c r="C130" s="230" t="s">
        <v>618</v>
      </c>
      <c r="D130" s="227" t="s">
        <v>619</v>
      </c>
      <c r="E130" s="227" t="s">
        <v>620</v>
      </c>
      <c r="F130" s="227" t="s">
        <v>621</v>
      </c>
      <c r="G130" s="227"/>
      <c r="H130" s="227"/>
      <c r="I130" s="228"/>
      <c r="J130" s="228" t="s">
        <v>44</v>
      </c>
      <c r="K130" s="229" t="s">
        <v>622</v>
      </c>
      <c r="L130" s="225"/>
      <c r="M130" s="225"/>
      <c r="N130" s="225"/>
      <c r="O130" s="225"/>
      <c r="P130" s="225"/>
    </row>
    <row r="131" spans="1:16" ht="99.75">
      <c r="A131" s="231"/>
      <c r="B131" s="203"/>
      <c r="C131" s="227"/>
      <c r="D131" s="227"/>
      <c r="E131" s="227"/>
      <c r="F131" s="227" t="s">
        <v>623</v>
      </c>
      <c r="G131" s="227"/>
      <c r="H131" s="227"/>
      <c r="I131" s="228"/>
      <c r="J131" s="228" t="s">
        <v>302</v>
      </c>
      <c r="K131" s="229" t="s">
        <v>624</v>
      </c>
      <c r="L131" s="225"/>
      <c r="M131" s="225"/>
      <c r="N131" s="225"/>
      <c r="O131" s="225"/>
      <c r="P131" s="225"/>
    </row>
    <row r="132" spans="1:16" ht="15.75" customHeight="1">
      <c r="A132" s="225"/>
      <c r="B132" s="225"/>
      <c r="C132" s="225"/>
      <c r="D132" s="225"/>
      <c r="E132" s="225"/>
      <c r="F132" s="225"/>
      <c r="G132" s="225"/>
      <c r="H132" s="225"/>
      <c r="I132" s="225"/>
      <c r="J132" s="225"/>
      <c r="K132" s="225"/>
      <c r="L132" s="225"/>
      <c r="M132" s="225"/>
      <c r="N132" s="225"/>
      <c r="O132" s="225"/>
      <c r="P132" s="225"/>
    </row>
    <row r="133" spans="1:16" ht="14.25">
      <c r="A133" s="233" t="s">
        <v>148</v>
      </c>
      <c r="B133" s="234" t="str">
        <f>VLOOKUP(A133,TRUSTEDPROCESSDEFINITIONS,2, FALSE)</f>
        <v>Identity Linking</v>
      </c>
      <c r="C133" s="235"/>
      <c r="D133" s="235"/>
      <c r="E133" s="235"/>
      <c r="F133" s="235"/>
      <c r="G133" s="235"/>
      <c r="H133" s="235"/>
      <c r="I133" s="236"/>
      <c r="J133" s="236"/>
      <c r="K133" s="237"/>
      <c r="L133" s="238"/>
      <c r="M133" s="238"/>
      <c r="N133" s="238"/>
      <c r="O133" s="238"/>
      <c r="P133" s="238"/>
    </row>
    <row r="134" spans="1:16" ht="28.5">
      <c r="A134" s="231"/>
      <c r="B134" s="222" t="str">
        <f>VLOOKUP(A133,TRUSTEDPROCESSDEFINITIONS,3,FALSE)</f>
        <v>Identity Linking is the process of mapping two or more identifiers to the same Subject.</v>
      </c>
      <c r="C134" s="231"/>
      <c r="D134" s="231"/>
      <c r="E134" s="231"/>
      <c r="F134" s="242"/>
      <c r="G134" s="207"/>
      <c r="H134" s="231"/>
      <c r="I134" s="221"/>
      <c r="J134" s="221"/>
      <c r="K134" s="222"/>
      <c r="L134" s="225"/>
      <c r="M134" s="225"/>
      <c r="N134" s="225"/>
      <c r="O134" s="225"/>
      <c r="P134" s="225"/>
    </row>
    <row r="135" spans="1:16" ht="28.5">
      <c r="A135" s="231"/>
      <c r="B135" s="232"/>
      <c r="C135" s="214" t="s">
        <v>625</v>
      </c>
      <c r="D135" s="207" t="s">
        <v>626</v>
      </c>
      <c r="E135" s="207" t="s">
        <v>627</v>
      </c>
      <c r="F135" s="207"/>
      <c r="G135" s="207"/>
      <c r="H135" s="207"/>
      <c r="I135" s="224"/>
      <c r="J135" s="224" t="s">
        <v>324</v>
      </c>
      <c r="K135" s="222" t="s">
        <v>628</v>
      </c>
      <c r="L135" s="225"/>
      <c r="M135" s="225"/>
      <c r="N135" s="225"/>
      <c r="O135" s="225"/>
      <c r="P135" s="225"/>
    </row>
    <row r="136" spans="1:16" ht="28.5">
      <c r="A136" s="231"/>
      <c r="B136" s="232"/>
      <c r="C136" s="214" t="s">
        <v>629</v>
      </c>
      <c r="D136" s="207" t="s">
        <v>630</v>
      </c>
      <c r="E136" s="207" t="s">
        <v>631</v>
      </c>
      <c r="F136" s="207"/>
      <c r="G136" s="207"/>
      <c r="H136" s="207"/>
      <c r="I136" s="224"/>
      <c r="J136" s="224" t="s">
        <v>329</v>
      </c>
      <c r="K136" s="222" t="s">
        <v>632</v>
      </c>
      <c r="L136" s="225"/>
      <c r="M136" s="225"/>
      <c r="N136" s="225"/>
      <c r="O136" s="225"/>
      <c r="P136" s="225"/>
    </row>
    <row r="137" spans="1:16" ht="42.75">
      <c r="A137" s="231"/>
      <c r="B137" s="232"/>
      <c r="C137" s="214" t="s">
        <v>633</v>
      </c>
      <c r="D137" s="207" t="s">
        <v>634</v>
      </c>
      <c r="E137" s="207" t="s">
        <v>635</v>
      </c>
      <c r="F137" s="207"/>
      <c r="G137" s="207"/>
      <c r="H137" s="207"/>
      <c r="I137" s="224"/>
      <c r="J137" s="224" t="s">
        <v>44</v>
      </c>
      <c r="K137" s="222" t="s">
        <v>636</v>
      </c>
      <c r="L137" s="225"/>
      <c r="M137" s="225"/>
      <c r="N137" s="225"/>
      <c r="O137" s="225"/>
      <c r="P137" s="225"/>
    </row>
    <row r="138" spans="1:16" ht="14.25">
      <c r="A138" s="231"/>
      <c r="B138" s="232"/>
      <c r="C138" s="207"/>
      <c r="D138" s="207"/>
      <c r="E138" s="207"/>
      <c r="F138" s="207"/>
      <c r="G138" s="207"/>
      <c r="H138" s="207"/>
      <c r="I138" s="224"/>
      <c r="J138" s="224"/>
      <c r="K138" s="222"/>
      <c r="L138" s="225"/>
      <c r="M138" s="225"/>
      <c r="N138" s="225"/>
      <c r="O138" s="225"/>
      <c r="P138" s="225"/>
    </row>
    <row r="139" spans="1:16" ht="14.25">
      <c r="A139" s="233" t="s">
        <v>155</v>
      </c>
      <c r="B139" s="234" t="str">
        <f>VLOOKUP(A139,TRUSTEDPROCESSDEFINITIONS,2, FALSE)</f>
        <v>Credential Service Provider</v>
      </c>
      <c r="C139" s="235"/>
      <c r="D139" s="235"/>
      <c r="E139" s="235"/>
      <c r="F139" s="235"/>
      <c r="G139" s="235"/>
      <c r="H139" s="235"/>
      <c r="I139" s="236"/>
      <c r="J139" s="236"/>
      <c r="K139" s="237"/>
      <c r="L139" s="238"/>
      <c r="M139" s="238"/>
      <c r="N139" s="238"/>
      <c r="O139" s="238"/>
      <c r="P139" s="238"/>
    </row>
    <row r="140" spans="1:16" ht="28.5">
      <c r="A140" s="231"/>
      <c r="B140" s="222" t="str">
        <f>VLOOKUP(A139,TRUSTEDPROCESSDEFINITIONS,3,FALSE)</f>
        <v>General requirements for credential service provider</v>
      </c>
      <c r="C140" s="231"/>
      <c r="D140" s="231"/>
      <c r="E140" s="231"/>
      <c r="F140" s="242"/>
      <c r="G140" s="207"/>
      <c r="H140" s="231"/>
      <c r="I140" s="221"/>
      <c r="J140" s="221"/>
      <c r="K140" s="222"/>
      <c r="L140" s="225"/>
      <c r="M140" s="225"/>
      <c r="N140" s="225"/>
      <c r="O140" s="225"/>
      <c r="P140" s="225"/>
    </row>
    <row r="141" spans="1:16" ht="28.5">
      <c r="A141" s="231"/>
      <c r="B141" s="232"/>
      <c r="C141" s="230" t="s">
        <v>637</v>
      </c>
      <c r="D141" s="227" t="s">
        <v>638</v>
      </c>
      <c r="E141" s="227" t="s">
        <v>639</v>
      </c>
      <c r="F141" s="227" t="s">
        <v>639</v>
      </c>
      <c r="G141" s="227"/>
      <c r="H141" s="227"/>
      <c r="I141" s="228"/>
      <c r="J141" s="228" t="s">
        <v>425</v>
      </c>
      <c r="K141" s="229" t="s">
        <v>640</v>
      </c>
      <c r="L141" s="225"/>
      <c r="M141" s="225"/>
      <c r="N141" s="225"/>
      <c r="O141" s="225"/>
      <c r="P141" s="225"/>
    </row>
    <row r="142" spans="1:16" ht="28.5">
      <c r="A142" s="231"/>
      <c r="B142" s="232"/>
      <c r="C142" s="230" t="s">
        <v>641</v>
      </c>
      <c r="D142" s="227" t="s">
        <v>642</v>
      </c>
      <c r="E142" s="227" t="s">
        <v>315</v>
      </c>
      <c r="F142" s="227"/>
      <c r="G142" s="227"/>
      <c r="H142" s="227"/>
      <c r="I142" s="228"/>
      <c r="J142" s="228" t="s">
        <v>425</v>
      </c>
      <c r="K142" s="229" t="s">
        <v>643</v>
      </c>
      <c r="L142" s="225"/>
      <c r="M142" s="225"/>
      <c r="N142" s="225"/>
      <c r="O142" s="225"/>
      <c r="P142" s="225"/>
    </row>
    <row r="143" spans="1:16" ht="42.75">
      <c r="A143" s="231"/>
      <c r="B143" s="232"/>
      <c r="C143" s="230" t="s">
        <v>644</v>
      </c>
      <c r="D143" s="227" t="s">
        <v>645</v>
      </c>
      <c r="E143" s="227" t="s">
        <v>646</v>
      </c>
      <c r="F143" s="227" t="s">
        <v>646</v>
      </c>
      <c r="G143" s="227"/>
      <c r="H143" s="227"/>
      <c r="I143" s="228"/>
      <c r="J143" s="228" t="s">
        <v>472</v>
      </c>
      <c r="K143" s="229" t="s">
        <v>647</v>
      </c>
      <c r="L143" s="225"/>
      <c r="M143" s="225"/>
      <c r="N143" s="225"/>
      <c r="O143" s="225"/>
      <c r="P143" s="225"/>
    </row>
    <row r="144" spans="1:16" ht="42.75">
      <c r="A144" s="231"/>
      <c r="B144" s="232"/>
      <c r="C144" s="230" t="s">
        <v>648</v>
      </c>
      <c r="D144" s="227" t="s">
        <v>649</v>
      </c>
      <c r="E144" s="227" t="s">
        <v>650</v>
      </c>
      <c r="F144" s="227" t="s">
        <v>651</v>
      </c>
      <c r="G144" s="227"/>
      <c r="H144" s="227"/>
      <c r="I144" s="228"/>
      <c r="J144" s="228" t="s">
        <v>472</v>
      </c>
      <c r="K144" s="229" t="s">
        <v>652</v>
      </c>
      <c r="L144" s="225"/>
      <c r="M144" s="225"/>
      <c r="N144" s="225"/>
      <c r="O144" s="225"/>
      <c r="P144" s="225"/>
    </row>
    <row r="145" spans="1:16" ht="28.5">
      <c r="A145" s="231"/>
      <c r="B145" s="232"/>
      <c r="C145" s="230" t="s">
        <v>653</v>
      </c>
      <c r="D145" s="227" t="s">
        <v>654</v>
      </c>
      <c r="E145" s="227" t="s">
        <v>655</v>
      </c>
      <c r="F145" s="227" t="s">
        <v>656</v>
      </c>
      <c r="G145" s="227"/>
      <c r="H145" s="227"/>
      <c r="I145" s="228"/>
      <c r="J145" s="228" t="s">
        <v>472</v>
      </c>
      <c r="K145" s="229" t="s">
        <v>657</v>
      </c>
      <c r="L145" s="225"/>
      <c r="M145" s="225"/>
      <c r="N145" s="225"/>
      <c r="O145" s="225"/>
      <c r="P145" s="225"/>
    </row>
    <row r="146" spans="1:16" ht="14.25">
      <c r="A146" s="231"/>
      <c r="B146" s="232"/>
      <c r="C146" s="230" t="s">
        <v>658</v>
      </c>
      <c r="D146" s="227" t="s">
        <v>659</v>
      </c>
      <c r="E146" s="227" t="s">
        <v>660</v>
      </c>
      <c r="F146" s="227" t="s">
        <v>661</v>
      </c>
      <c r="G146" s="227"/>
      <c r="H146" s="227"/>
      <c r="I146" s="228"/>
      <c r="J146" s="228" t="s">
        <v>472</v>
      </c>
      <c r="K146" s="229" t="s">
        <v>662</v>
      </c>
      <c r="L146" s="225"/>
      <c r="M146" s="225"/>
      <c r="N146" s="225"/>
      <c r="O146" s="225"/>
      <c r="P146" s="225"/>
    </row>
    <row r="147" spans="1:16" ht="14.25">
      <c r="A147" s="225"/>
      <c r="B147" s="225"/>
      <c r="C147" s="230" t="s">
        <v>663</v>
      </c>
      <c r="D147" s="225"/>
      <c r="E147" s="225"/>
      <c r="F147" s="225"/>
      <c r="G147" s="225"/>
      <c r="H147" s="225"/>
      <c r="I147" s="225"/>
      <c r="J147" s="225"/>
      <c r="K147" s="250"/>
      <c r="L147" s="225"/>
      <c r="M147" s="225"/>
      <c r="N147" s="225"/>
      <c r="O147" s="225"/>
      <c r="P147" s="225"/>
    </row>
    <row r="148" spans="1:16" ht="28.5">
      <c r="A148" s="231"/>
      <c r="B148" s="232"/>
      <c r="C148" s="230" t="s">
        <v>664</v>
      </c>
      <c r="D148" s="227" t="s">
        <v>665</v>
      </c>
      <c r="E148" s="251"/>
      <c r="F148" s="251" t="s">
        <v>666</v>
      </c>
      <c r="G148" s="251"/>
      <c r="H148" s="251"/>
      <c r="I148" s="252"/>
      <c r="J148" s="252" t="s">
        <v>472</v>
      </c>
      <c r="K148" s="253" t="s">
        <v>667</v>
      </c>
      <c r="L148" s="225"/>
      <c r="M148" s="225"/>
      <c r="N148" s="225"/>
      <c r="O148" s="225"/>
      <c r="P148" s="225"/>
    </row>
    <row r="149" spans="1:16" ht="28.5">
      <c r="A149" s="231"/>
      <c r="B149" s="232"/>
      <c r="C149" s="230" t="s">
        <v>668</v>
      </c>
      <c r="D149" s="227" t="s">
        <v>669</v>
      </c>
      <c r="E149" s="227" t="s">
        <v>670</v>
      </c>
      <c r="F149" s="227" t="s">
        <v>671</v>
      </c>
      <c r="G149" s="227"/>
      <c r="H149" s="227"/>
      <c r="I149" s="228"/>
      <c r="J149" s="228" t="s">
        <v>672</v>
      </c>
      <c r="K149" s="229" t="s">
        <v>673</v>
      </c>
      <c r="L149" s="225"/>
      <c r="M149" s="225"/>
      <c r="N149" s="225"/>
      <c r="O149" s="225"/>
      <c r="P149" s="225"/>
    </row>
    <row r="150" spans="1:16" ht="28.5">
      <c r="A150" s="231"/>
      <c r="B150" s="232"/>
      <c r="C150" s="230" t="s">
        <v>674</v>
      </c>
      <c r="D150" s="227" t="s">
        <v>675</v>
      </c>
      <c r="E150" s="227" t="s">
        <v>676</v>
      </c>
      <c r="F150" s="227" t="s">
        <v>676</v>
      </c>
      <c r="G150" s="227"/>
      <c r="H150" s="227"/>
      <c r="I150" s="228"/>
      <c r="J150" s="228" t="s">
        <v>324</v>
      </c>
      <c r="K150" s="229" t="s">
        <v>677</v>
      </c>
      <c r="L150" s="225"/>
      <c r="M150" s="225"/>
      <c r="N150" s="225"/>
      <c r="O150" s="225"/>
      <c r="P150" s="225"/>
    </row>
    <row r="151" spans="1:16" ht="28.5">
      <c r="A151" s="231"/>
      <c r="B151" s="232"/>
      <c r="C151" s="230" t="s">
        <v>678</v>
      </c>
      <c r="D151" s="227" t="s">
        <v>679</v>
      </c>
      <c r="E151" s="227" t="s">
        <v>650</v>
      </c>
      <c r="F151" s="227" t="s">
        <v>680</v>
      </c>
      <c r="G151" s="227"/>
      <c r="H151" s="227"/>
      <c r="I151" s="228"/>
      <c r="J151" s="228" t="s">
        <v>324</v>
      </c>
      <c r="K151" s="229" t="s">
        <v>681</v>
      </c>
      <c r="L151" s="225"/>
      <c r="M151" s="225"/>
      <c r="N151" s="225"/>
      <c r="O151" s="225"/>
      <c r="P151" s="225"/>
    </row>
    <row r="152" spans="1:16" ht="28.5">
      <c r="A152" s="231"/>
      <c r="B152" s="232"/>
      <c r="C152" s="230" t="s">
        <v>682</v>
      </c>
      <c r="D152" s="227" t="s">
        <v>683</v>
      </c>
      <c r="E152" s="227" t="s">
        <v>684</v>
      </c>
      <c r="F152" s="227" t="s">
        <v>685</v>
      </c>
      <c r="G152" s="227"/>
      <c r="H152" s="227"/>
      <c r="I152" s="228"/>
      <c r="J152" s="228" t="s">
        <v>324</v>
      </c>
      <c r="K152" s="229" t="s">
        <v>686</v>
      </c>
      <c r="L152" s="225"/>
      <c r="M152" s="225"/>
      <c r="N152" s="225"/>
      <c r="O152" s="225"/>
      <c r="P152" s="225"/>
    </row>
    <row r="153" spans="1:16" ht="14.25">
      <c r="A153" s="231"/>
      <c r="B153" s="232"/>
      <c r="C153" s="230" t="s">
        <v>687</v>
      </c>
      <c r="D153" s="227" t="s">
        <v>688</v>
      </c>
      <c r="E153" s="227" t="s">
        <v>689</v>
      </c>
      <c r="F153" s="227" t="s">
        <v>690</v>
      </c>
      <c r="G153" s="227"/>
      <c r="H153" s="227"/>
      <c r="I153" s="228"/>
      <c r="J153" s="228" t="s">
        <v>324</v>
      </c>
      <c r="K153" s="229" t="s">
        <v>691</v>
      </c>
      <c r="L153" s="225"/>
      <c r="M153" s="225"/>
      <c r="N153" s="225"/>
      <c r="O153" s="225"/>
      <c r="P153" s="225"/>
    </row>
    <row r="154" spans="1:16" ht="28.5">
      <c r="A154" s="231"/>
      <c r="B154" s="232"/>
      <c r="C154" s="230" t="s">
        <v>692</v>
      </c>
      <c r="D154" s="227" t="s">
        <v>693</v>
      </c>
      <c r="E154" s="251" t="s">
        <v>694</v>
      </c>
      <c r="F154" s="251" t="s">
        <v>695</v>
      </c>
      <c r="G154" s="251"/>
      <c r="H154" s="251"/>
      <c r="I154" s="252"/>
      <c r="J154" s="252" t="s">
        <v>324</v>
      </c>
      <c r="K154" s="253" t="s">
        <v>696</v>
      </c>
      <c r="L154" s="225"/>
      <c r="M154" s="225"/>
      <c r="N154" s="225"/>
      <c r="O154" s="225"/>
      <c r="P154" s="225"/>
    </row>
    <row r="155" spans="1:16" ht="28.5">
      <c r="A155" s="231"/>
      <c r="B155" s="232"/>
      <c r="C155" s="230" t="s">
        <v>697</v>
      </c>
      <c r="D155" s="227" t="s">
        <v>693</v>
      </c>
      <c r="E155" s="251" t="s">
        <v>694</v>
      </c>
      <c r="F155" s="251" t="s">
        <v>695</v>
      </c>
      <c r="G155" s="251"/>
      <c r="H155" s="251"/>
      <c r="I155" s="252"/>
      <c r="J155" s="252" t="s">
        <v>324</v>
      </c>
      <c r="K155" s="253" t="s">
        <v>696</v>
      </c>
      <c r="L155" s="225"/>
      <c r="M155" s="225"/>
      <c r="N155" s="225"/>
      <c r="O155" s="225"/>
      <c r="P155" s="225"/>
    </row>
    <row r="156" spans="1:16" ht="28.5">
      <c r="A156" s="231"/>
      <c r="B156" s="232"/>
      <c r="C156" s="230" t="s">
        <v>698</v>
      </c>
      <c r="D156" s="227" t="s">
        <v>699</v>
      </c>
      <c r="E156" s="227" t="s">
        <v>700</v>
      </c>
      <c r="F156" s="227" t="s">
        <v>701</v>
      </c>
      <c r="G156" s="227"/>
      <c r="H156" s="227"/>
      <c r="I156" s="228"/>
      <c r="J156" s="228" t="s">
        <v>324</v>
      </c>
      <c r="K156" s="229" t="s">
        <v>702</v>
      </c>
      <c r="L156" s="225"/>
      <c r="M156" s="225"/>
      <c r="N156" s="225"/>
      <c r="O156" s="225"/>
      <c r="P156" s="225"/>
    </row>
    <row r="157" spans="1:16" ht="28.5">
      <c r="A157" s="231"/>
      <c r="B157" s="232"/>
      <c r="C157" s="230" t="s">
        <v>703</v>
      </c>
      <c r="D157" s="227" t="s">
        <v>704</v>
      </c>
      <c r="E157" s="227" t="s">
        <v>705</v>
      </c>
      <c r="F157" s="227" t="s">
        <v>706</v>
      </c>
      <c r="G157" s="227"/>
      <c r="H157" s="227"/>
      <c r="I157" s="228"/>
      <c r="J157" s="228" t="s">
        <v>324</v>
      </c>
      <c r="K157" s="229" t="s">
        <v>707</v>
      </c>
      <c r="L157" s="225"/>
      <c r="M157" s="225"/>
      <c r="N157" s="225"/>
      <c r="O157" s="225"/>
      <c r="P157" s="225"/>
    </row>
    <row r="158" spans="1:16" ht="28.5">
      <c r="A158" s="231"/>
      <c r="B158" s="232"/>
      <c r="C158" s="230" t="s">
        <v>708</v>
      </c>
      <c r="D158" s="227" t="s">
        <v>709</v>
      </c>
      <c r="E158" s="227" t="s">
        <v>710</v>
      </c>
      <c r="F158" s="227" t="s">
        <v>711</v>
      </c>
      <c r="G158" s="227"/>
      <c r="H158" s="227"/>
      <c r="I158" s="228"/>
      <c r="J158" s="228" t="s">
        <v>329</v>
      </c>
      <c r="K158" s="229" t="s">
        <v>712</v>
      </c>
      <c r="L158" s="225"/>
      <c r="M158" s="225"/>
      <c r="N158" s="225"/>
      <c r="O158" s="225"/>
      <c r="P158" s="225"/>
    </row>
    <row r="159" spans="1:16" ht="28.5">
      <c r="A159" s="231"/>
      <c r="B159" s="232"/>
      <c r="C159" s="230" t="s">
        <v>713</v>
      </c>
      <c r="D159" s="227" t="s">
        <v>714</v>
      </c>
      <c r="E159" s="227" t="s">
        <v>715</v>
      </c>
      <c r="F159" s="227" t="s">
        <v>716</v>
      </c>
      <c r="G159" s="227"/>
      <c r="H159" s="227"/>
      <c r="I159" s="228"/>
      <c r="J159" s="228" t="s">
        <v>329</v>
      </c>
      <c r="K159" s="229" t="s">
        <v>717</v>
      </c>
      <c r="L159" s="225"/>
      <c r="M159" s="225"/>
      <c r="N159" s="225"/>
      <c r="O159" s="225"/>
      <c r="P159" s="225"/>
    </row>
    <row r="160" spans="1:16" ht="14.25">
      <c r="A160" s="231"/>
      <c r="B160" s="232"/>
      <c r="C160" s="230" t="s">
        <v>718</v>
      </c>
      <c r="D160" s="227" t="s">
        <v>719</v>
      </c>
      <c r="E160" s="227" t="s">
        <v>720</v>
      </c>
      <c r="F160" s="227" t="s">
        <v>720</v>
      </c>
      <c r="G160" s="227"/>
      <c r="H160" s="227"/>
      <c r="I160" s="228"/>
      <c r="J160" s="228" t="s">
        <v>44</v>
      </c>
      <c r="K160" s="229" t="s">
        <v>721</v>
      </c>
      <c r="L160" s="225"/>
      <c r="M160" s="225"/>
      <c r="N160" s="225"/>
      <c r="O160" s="225"/>
      <c r="P160" s="225"/>
    </row>
    <row r="161" spans="1:16" ht="28.5">
      <c r="A161" s="231"/>
      <c r="B161" s="232"/>
      <c r="C161" s="230" t="s">
        <v>722</v>
      </c>
      <c r="D161" s="227" t="s">
        <v>723</v>
      </c>
      <c r="E161" s="227" t="s">
        <v>724</v>
      </c>
      <c r="F161" s="227" t="s">
        <v>725</v>
      </c>
      <c r="G161" s="227"/>
      <c r="H161" s="227"/>
      <c r="I161" s="228"/>
      <c r="J161" s="228" t="s">
        <v>44</v>
      </c>
      <c r="K161" s="229" t="s">
        <v>726</v>
      </c>
      <c r="L161" s="225"/>
      <c r="M161" s="225"/>
      <c r="N161" s="225"/>
      <c r="O161" s="225"/>
      <c r="P161" s="225"/>
    </row>
    <row r="162" spans="1:16" ht="28.5">
      <c r="A162" s="231"/>
      <c r="B162" s="232"/>
      <c r="C162" s="230" t="s">
        <v>727</v>
      </c>
      <c r="D162" s="227" t="s">
        <v>728</v>
      </c>
      <c r="E162" s="227" t="s">
        <v>729</v>
      </c>
      <c r="F162" s="227" t="s">
        <v>730</v>
      </c>
      <c r="G162" s="227"/>
      <c r="H162" s="227"/>
      <c r="I162" s="228"/>
      <c r="J162" s="228" t="s">
        <v>44</v>
      </c>
      <c r="K162" s="229" t="s">
        <v>731</v>
      </c>
      <c r="L162" s="225"/>
      <c r="M162" s="225"/>
      <c r="N162" s="225"/>
      <c r="O162" s="225"/>
      <c r="P162" s="225"/>
    </row>
    <row r="163" spans="1:16" ht="28.5">
      <c r="A163" s="231"/>
      <c r="B163" s="232"/>
      <c r="C163" s="230" t="s">
        <v>732</v>
      </c>
      <c r="D163" s="227" t="s">
        <v>733</v>
      </c>
      <c r="E163" s="227" t="s">
        <v>734</v>
      </c>
      <c r="F163" s="227" t="s">
        <v>735</v>
      </c>
      <c r="G163" s="227"/>
      <c r="H163" s="227"/>
      <c r="I163" s="228"/>
      <c r="J163" s="228" t="s">
        <v>44</v>
      </c>
      <c r="K163" s="229" t="s">
        <v>736</v>
      </c>
      <c r="L163" s="225"/>
      <c r="M163" s="225"/>
      <c r="N163" s="225"/>
      <c r="O163" s="225"/>
      <c r="P163" s="225"/>
    </row>
    <row r="164" spans="1:16" ht="28.5">
      <c r="A164" s="231"/>
      <c r="B164" s="232"/>
      <c r="C164" s="230" t="s">
        <v>737</v>
      </c>
      <c r="D164" s="227" t="s">
        <v>738</v>
      </c>
      <c r="E164" s="227" t="s">
        <v>739</v>
      </c>
      <c r="F164" s="227" t="s">
        <v>740</v>
      </c>
      <c r="G164" s="227"/>
      <c r="H164" s="227"/>
      <c r="I164" s="228"/>
      <c r="J164" s="228" t="s">
        <v>44</v>
      </c>
      <c r="K164" s="229" t="s">
        <v>741</v>
      </c>
      <c r="L164" s="225"/>
      <c r="M164" s="225"/>
      <c r="N164" s="225"/>
      <c r="O164" s="225"/>
      <c r="P164" s="225"/>
    </row>
    <row r="165" spans="1:16" ht="28.5">
      <c r="A165" s="231"/>
      <c r="B165" s="232"/>
      <c r="C165" s="227"/>
      <c r="D165" s="227"/>
      <c r="E165" s="227"/>
      <c r="F165" s="227"/>
      <c r="G165" s="227"/>
      <c r="H165" s="227"/>
      <c r="I165" s="228"/>
      <c r="J165" s="228" t="s">
        <v>672</v>
      </c>
      <c r="K165" s="229" t="s">
        <v>742</v>
      </c>
      <c r="L165" s="225"/>
      <c r="M165" s="225"/>
      <c r="N165" s="225"/>
      <c r="O165" s="225"/>
      <c r="P165" s="225"/>
    </row>
    <row r="166" spans="1:16" ht="28.5">
      <c r="A166" s="231"/>
      <c r="B166" s="232"/>
      <c r="C166" s="251"/>
      <c r="D166" s="227"/>
      <c r="E166" s="227"/>
      <c r="F166" s="227" t="s">
        <v>743</v>
      </c>
      <c r="G166" s="251"/>
      <c r="H166" s="251"/>
      <c r="I166" s="252"/>
      <c r="J166" s="252" t="s">
        <v>472</v>
      </c>
      <c r="K166" s="253" t="s">
        <v>696</v>
      </c>
      <c r="L166" s="225"/>
      <c r="M166" s="225"/>
      <c r="N166" s="225"/>
      <c r="O166" s="225"/>
      <c r="P166" s="225"/>
    </row>
    <row r="167" spans="1:16" ht="28.5">
      <c r="A167" s="231"/>
      <c r="B167" s="232"/>
      <c r="C167" s="227"/>
      <c r="D167" s="227"/>
      <c r="E167" s="227"/>
      <c r="F167" s="227"/>
      <c r="G167" s="227"/>
      <c r="H167" s="227"/>
      <c r="I167" s="228"/>
      <c r="J167" s="228" t="s">
        <v>425</v>
      </c>
      <c r="K167" s="229" t="s">
        <v>744</v>
      </c>
      <c r="L167" s="225"/>
      <c r="M167" s="225"/>
      <c r="N167" s="225"/>
      <c r="O167" s="225"/>
      <c r="P167" s="225"/>
    </row>
    <row r="168" spans="1:16" ht="14.25">
      <c r="A168" s="231"/>
      <c r="B168" s="232"/>
      <c r="C168" s="227"/>
      <c r="D168" s="227"/>
      <c r="E168" s="227"/>
      <c r="F168" s="227"/>
      <c r="G168" s="227"/>
      <c r="H168" s="227"/>
      <c r="I168" s="228"/>
      <c r="J168" s="228"/>
      <c r="K168" s="229"/>
      <c r="L168" s="225"/>
      <c r="M168" s="225"/>
      <c r="N168" s="225"/>
      <c r="O168" s="225"/>
      <c r="P168" s="225"/>
    </row>
    <row r="169" spans="1:16" ht="14.25">
      <c r="A169" s="231"/>
      <c r="B169" s="232"/>
      <c r="C169" s="227"/>
      <c r="D169" s="227"/>
      <c r="E169" s="227"/>
      <c r="F169" s="227"/>
      <c r="G169" s="227"/>
      <c r="H169" s="227"/>
      <c r="I169" s="228"/>
      <c r="J169" s="228"/>
      <c r="K169" s="229"/>
      <c r="L169" s="225"/>
      <c r="M169" s="225"/>
      <c r="N169" s="225"/>
      <c r="O169" s="225"/>
      <c r="P169" s="225"/>
    </row>
    <row r="170" spans="1:16" ht="14.25">
      <c r="A170" s="233" t="s">
        <v>158</v>
      </c>
      <c r="B170" s="234" t="str">
        <f>VLOOKUP(A170,TRUSTEDPROCESSDEFINITIONS,2, FALSE)</f>
        <v>Credential-Identity Binding</v>
      </c>
      <c r="C170" s="235"/>
      <c r="D170" s="235"/>
      <c r="E170" s="235"/>
      <c r="F170" s="235"/>
      <c r="G170" s="235"/>
      <c r="H170" s="235"/>
      <c r="I170" s="236"/>
      <c r="J170" s="236"/>
      <c r="K170" s="237"/>
      <c r="L170" s="238"/>
      <c r="M170" s="238"/>
      <c r="N170" s="238"/>
      <c r="O170" s="238"/>
      <c r="P170" s="238"/>
    </row>
    <row r="171" spans="1:16" ht="42.75">
      <c r="A171" s="231"/>
      <c r="B171" s="222" t="str">
        <f>VLOOKUP(A170,TRUSTEDPROCESSDEFINITIONS,3,FALSE)</f>
        <v>Credential-Identity Binding is the process of asserting one or more Claims about one or more Subjects.</v>
      </c>
      <c r="C171" s="207"/>
      <c r="D171" s="207"/>
      <c r="E171" s="207"/>
      <c r="F171" s="223"/>
      <c r="G171" s="207"/>
      <c r="H171" s="207"/>
      <c r="I171" s="224"/>
      <c r="J171" s="224"/>
      <c r="K171" s="222"/>
      <c r="L171" s="225"/>
      <c r="M171" s="225"/>
      <c r="N171" s="225"/>
      <c r="O171" s="225"/>
      <c r="P171" s="225"/>
    </row>
    <row r="172" spans="1:16" ht="28.5">
      <c r="A172" s="231"/>
      <c r="B172" s="203"/>
      <c r="C172" s="230" t="s">
        <v>745</v>
      </c>
      <c r="D172" s="227" t="s">
        <v>746</v>
      </c>
      <c r="E172" s="227" t="s">
        <v>747</v>
      </c>
      <c r="F172" s="227"/>
      <c r="G172" s="227"/>
      <c r="H172" s="227"/>
      <c r="I172" s="228"/>
      <c r="J172" s="228" t="s">
        <v>748</v>
      </c>
      <c r="K172" s="229" t="s">
        <v>749</v>
      </c>
      <c r="L172" s="225"/>
      <c r="M172" s="225"/>
      <c r="N172" s="225"/>
      <c r="O172" s="225"/>
      <c r="P172" s="225"/>
    </row>
    <row r="173" spans="1:16" ht="14.25">
      <c r="A173" s="231"/>
      <c r="B173" s="222"/>
      <c r="C173" s="230" t="s">
        <v>750</v>
      </c>
      <c r="D173" s="227" t="s">
        <v>751</v>
      </c>
      <c r="E173" s="227" t="s">
        <v>747</v>
      </c>
      <c r="F173" s="227" t="s">
        <v>752</v>
      </c>
      <c r="G173" s="227"/>
      <c r="H173" s="227"/>
      <c r="I173" s="228"/>
      <c r="J173" s="228" t="s">
        <v>472</v>
      </c>
      <c r="K173" s="229" t="s">
        <v>753</v>
      </c>
      <c r="L173" s="225"/>
      <c r="M173" s="225"/>
      <c r="N173" s="225"/>
      <c r="O173" s="225"/>
      <c r="P173" s="225"/>
    </row>
    <row r="174" spans="1:16" ht="28.5">
      <c r="A174" s="231"/>
      <c r="B174" s="203"/>
      <c r="C174" s="230" t="s">
        <v>754</v>
      </c>
      <c r="D174" s="227" t="s">
        <v>755</v>
      </c>
      <c r="E174" s="227" t="s">
        <v>393</v>
      </c>
      <c r="F174" s="227"/>
      <c r="G174" s="227"/>
      <c r="H174" s="227"/>
      <c r="I174" s="228"/>
      <c r="J174" s="228" t="s">
        <v>472</v>
      </c>
      <c r="K174" s="229" t="s">
        <v>756</v>
      </c>
      <c r="L174" s="225"/>
      <c r="M174" s="225"/>
      <c r="N174" s="225"/>
      <c r="O174" s="225"/>
      <c r="P174" s="225"/>
    </row>
    <row r="175" spans="1:16" ht="14.25">
      <c r="A175" s="231"/>
      <c r="B175" s="222"/>
      <c r="C175" s="230" t="s">
        <v>757</v>
      </c>
      <c r="D175" s="227" t="s">
        <v>758</v>
      </c>
      <c r="E175" s="227" t="s">
        <v>752</v>
      </c>
      <c r="F175" s="227" t="s">
        <v>759</v>
      </c>
      <c r="G175" s="227"/>
      <c r="H175" s="227"/>
      <c r="I175" s="228"/>
      <c r="J175" s="228" t="s">
        <v>324</v>
      </c>
      <c r="K175" s="229" t="s">
        <v>760</v>
      </c>
      <c r="L175" s="225"/>
      <c r="M175" s="225"/>
      <c r="N175" s="225"/>
      <c r="O175" s="225"/>
      <c r="P175" s="225"/>
    </row>
    <row r="176" spans="1:16" ht="28.5">
      <c r="A176" s="231"/>
      <c r="B176" s="203"/>
      <c r="C176" s="230" t="s">
        <v>761</v>
      </c>
      <c r="D176" s="227" t="s">
        <v>762</v>
      </c>
      <c r="E176" s="227" t="s">
        <v>763</v>
      </c>
      <c r="F176" s="227"/>
      <c r="G176" s="227"/>
      <c r="H176" s="227"/>
      <c r="I176" s="228"/>
      <c r="J176" s="228" t="s">
        <v>324</v>
      </c>
      <c r="K176" s="229" t="s">
        <v>764</v>
      </c>
      <c r="L176" s="225"/>
      <c r="M176" s="225"/>
      <c r="N176" s="225"/>
      <c r="O176" s="225"/>
      <c r="P176" s="225"/>
    </row>
    <row r="177" spans="1:16" ht="99.75">
      <c r="A177" s="231"/>
      <c r="B177" s="203"/>
      <c r="C177" s="230" t="s">
        <v>765</v>
      </c>
      <c r="D177" s="227" t="s">
        <v>766</v>
      </c>
      <c r="E177" s="227" t="s">
        <v>767</v>
      </c>
      <c r="F177" s="227"/>
      <c r="G177" s="227"/>
      <c r="H177" s="227"/>
      <c r="I177" s="228"/>
      <c r="J177" s="228" t="s">
        <v>329</v>
      </c>
      <c r="K177" s="229" t="s">
        <v>768</v>
      </c>
      <c r="L177" s="225"/>
      <c r="M177" s="225"/>
      <c r="N177" s="225"/>
      <c r="O177" s="225"/>
      <c r="P177" s="225"/>
    </row>
    <row r="178" spans="1:16" ht="99.75">
      <c r="A178" s="231"/>
      <c r="B178" s="203"/>
      <c r="C178" s="230" t="s">
        <v>745</v>
      </c>
      <c r="D178" s="227" t="s">
        <v>769</v>
      </c>
      <c r="E178" s="227" t="s">
        <v>770</v>
      </c>
      <c r="F178" s="227"/>
      <c r="G178" s="227"/>
      <c r="H178" s="227"/>
      <c r="I178" s="228"/>
      <c r="J178" s="228" t="s">
        <v>44</v>
      </c>
      <c r="K178" s="229" t="s">
        <v>771</v>
      </c>
      <c r="L178" s="225"/>
      <c r="M178" s="225"/>
      <c r="N178" s="225"/>
      <c r="O178" s="225"/>
      <c r="P178" s="225"/>
    </row>
    <row r="179" spans="1:16" ht="28.5">
      <c r="A179" s="231"/>
      <c r="B179" s="203"/>
      <c r="C179" s="230" t="s">
        <v>757</v>
      </c>
      <c r="D179" s="227"/>
      <c r="E179" s="227"/>
      <c r="F179" s="227"/>
      <c r="G179" s="211" t="s">
        <v>772</v>
      </c>
      <c r="H179" s="207"/>
      <c r="I179" s="224"/>
      <c r="J179" s="224"/>
      <c r="K179" s="222" t="s">
        <v>773</v>
      </c>
      <c r="L179" s="225"/>
      <c r="M179" s="225"/>
      <c r="N179" s="225"/>
      <c r="O179" s="225"/>
      <c r="P179" s="225"/>
    </row>
    <row r="180" spans="1:16" ht="42.75">
      <c r="A180" s="231"/>
      <c r="B180" s="203"/>
      <c r="C180" s="230" t="s">
        <v>774</v>
      </c>
      <c r="D180" s="227"/>
      <c r="E180" s="227"/>
      <c r="F180" s="227"/>
      <c r="G180" s="211" t="s">
        <v>775</v>
      </c>
      <c r="H180" s="207"/>
      <c r="I180" s="224"/>
      <c r="J180" s="224"/>
      <c r="K180" s="222" t="s">
        <v>776</v>
      </c>
      <c r="L180" s="225"/>
      <c r="M180" s="225"/>
      <c r="N180" s="225"/>
      <c r="O180" s="225"/>
      <c r="P180" s="225"/>
    </row>
    <row r="181" spans="1:16" ht="28.5">
      <c r="A181" s="231"/>
      <c r="B181" s="203"/>
      <c r="C181" s="227"/>
      <c r="D181" s="227"/>
      <c r="E181" s="227"/>
      <c r="F181" s="227" t="s">
        <v>291</v>
      </c>
      <c r="G181" s="211" t="s">
        <v>777</v>
      </c>
      <c r="H181" s="207"/>
      <c r="I181" s="224"/>
      <c r="J181" s="224" t="s">
        <v>502</v>
      </c>
      <c r="K181" s="222" t="s">
        <v>778</v>
      </c>
      <c r="L181" s="225"/>
      <c r="M181" s="225"/>
      <c r="N181" s="225"/>
      <c r="O181" s="225"/>
      <c r="P181" s="225"/>
    </row>
    <row r="182" spans="1:16" ht="14.25">
      <c r="A182" s="231"/>
      <c r="B182" s="203"/>
      <c r="C182" s="227"/>
      <c r="D182" s="227"/>
      <c r="E182" s="227"/>
      <c r="F182" s="227" t="s">
        <v>291</v>
      </c>
      <c r="G182" s="211" t="s">
        <v>779</v>
      </c>
      <c r="H182" s="207"/>
      <c r="I182" s="224"/>
      <c r="J182" s="224" t="s">
        <v>502</v>
      </c>
      <c r="K182" s="222" t="s">
        <v>780</v>
      </c>
      <c r="L182" s="225"/>
      <c r="M182" s="225"/>
      <c r="N182" s="225"/>
      <c r="O182" s="225"/>
      <c r="P182" s="225"/>
    </row>
    <row r="183" spans="1:16" ht="28.5">
      <c r="A183" s="231"/>
      <c r="B183" s="203"/>
      <c r="C183" s="227"/>
      <c r="D183" s="227"/>
      <c r="E183" s="227"/>
      <c r="F183" s="227" t="s">
        <v>291</v>
      </c>
      <c r="G183" s="211" t="s">
        <v>781</v>
      </c>
      <c r="H183" s="207"/>
      <c r="I183" s="224"/>
      <c r="J183" s="224" t="s">
        <v>502</v>
      </c>
      <c r="K183" s="222" t="s">
        <v>782</v>
      </c>
      <c r="L183" s="225"/>
      <c r="M183" s="225"/>
      <c r="N183" s="225"/>
      <c r="O183" s="225"/>
      <c r="P183" s="225"/>
    </row>
    <row r="184" spans="1:16" ht="28.5">
      <c r="A184" s="231"/>
      <c r="B184" s="203"/>
      <c r="C184" s="227"/>
      <c r="D184" s="227"/>
      <c r="E184" s="227"/>
      <c r="F184" s="227" t="s">
        <v>291</v>
      </c>
      <c r="G184" s="211" t="s">
        <v>783</v>
      </c>
      <c r="H184" s="207"/>
      <c r="I184" s="224"/>
      <c r="J184" s="224" t="s">
        <v>505</v>
      </c>
      <c r="K184" s="222" t="s">
        <v>784</v>
      </c>
      <c r="L184" s="225"/>
      <c r="M184" s="225"/>
      <c r="N184" s="225"/>
      <c r="O184" s="225"/>
      <c r="P184" s="225"/>
    </row>
    <row r="185" spans="1:16" ht="28.5">
      <c r="A185" s="231"/>
      <c r="B185" s="203"/>
      <c r="C185" s="227"/>
      <c r="D185" s="227"/>
      <c r="E185" s="227"/>
      <c r="F185" s="227" t="s">
        <v>291</v>
      </c>
      <c r="G185" s="211" t="s">
        <v>785</v>
      </c>
      <c r="H185" s="207"/>
      <c r="I185" s="224"/>
      <c r="J185" s="224" t="s">
        <v>505</v>
      </c>
      <c r="K185" s="222" t="s">
        <v>786</v>
      </c>
      <c r="L185" s="225"/>
      <c r="M185" s="225"/>
      <c r="N185" s="225"/>
      <c r="O185" s="225"/>
      <c r="P185" s="225"/>
    </row>
    <row r="186" spans="1:16" ht="28.5">
      <c r="A186" s="231"/>
      <c r="B186" s="203"/>
      <c r="C186" s="227"/>
      <c r="D186" s="227"/>
      <c r="E186" s="227"/>
      <c r="F186" s="227" t="s">
        <v>291</v>
      </c>
      <c r="G186" s="211" t="s">
        <v>787</v>
      </c>
      <c r="H186" s="207"/>
      <c r="I186" s="224"/>
      <c r="J186" s="224" t="s">
        <v>505</v>
      </c>
      <c r="K186" s="222" t="s">
        <v>788</v>
      </c>
      <c r="L186" s="225"/>
      <c r="M186" s="225"/>
      <c r="N186" s="225"/>
      <c r="O186" s="225"/>
      <c r="P186" s="225"/>
    </row>
    <row r="187" spans="1:16" ht="28.5">
      <c r="A187" s="231"/>
      <c r="B187" s="203"/>
      <c r="C187" s="227"/>
      <c r="D187" s="227"/>
      <c r="E187" s="227"/>
      <c r="F187" s="227" t="s">
        <v>291</v>
      </c>
      <c r="G187" s="211" t="s">
        <v>789</v>
      </c>
      <c r="H187" s="207"/>
      <c r="I187" s="224"/>
      <c r="J187" s="224" t="s">
        <v>510</v>
      </c>
      <c r="K187" s="222" t="s">
        <v>790</v>
      </c>
      <c r="L187" s="225"/>
      <c r="M187" s="225"/>
      <c r="N187" s="225"/>
      <c r="O187" s="225"/>
      <c r="P187" s="225"/>
    </row>
    <row r="188" spans="1:16" ht="42.75">
      <c r="A188" s="231"/>
      <c r="B188" s="203"/>
      <c r="C188" s="227"/>
      <c r="D188" s="227"/>
      <c r="E188" s="227"/>
      <c r="F188" s="227" t="s">
        <v>291</v>
      </c>
      <c r="G188" s="211" t="s">
        <v>791</v>
      </c>
      <c r="H188" s="207"/>
      <c r="I188" s="224"/>
      <c r="J188" s="224" t="s">
        <v>510</v>
      </c>
      <c r="K188" s="222" t="s">
        <v>792</v>
      </c>
      <c r="L188" s="225"/>
      <c r="M188" s="225"/>
      <c r="N188" s="225"/>
      <c r="O188" s="225"/>
      <c r="P188" s="225"/>
    </row>
    <row r="189" spans="1:16" ht="14.25">
      <c r="A189" s="231"/>
      <c r="B189" s="203"/>
      <c r="C189" s="227"/>
      <c r="D189" s="227"/>
      <c r="E189" s="227"/>
      <c r="F189" s="227"/>
      <c r="G189" s="211"/>
      <c r="H189" s="207"/>
      <c r="I189" s="224"/>
      <c r="J189" s="224"/>
      <c r="K189" s="222"/>
      <c r="L189" s="225"/>
      <c r="M189" s="225"/>
      <c r="N189" s="225"/>
      <c r="O189" s="225"/>
      <c r="P189" s="225"/>
    </row>
    <row r="190" spans="1:16" ht="14.25">
      <c r="A190" s="233" t="s">
        <v>165</v>
      </c>
      <c r="B190" s="234" t="str">
        <f>VLOOKUP(A190,TRUSTEDPROCESSDEFINITIONS,2, FALSE)</f>
        <v>Credential Issuance</v>
      </c>
      <c r="C190" s="235"/>
      <c r="D190" s="235"/>
      <c r="E190" s="235"/>
      <c r="F190" s="235"/>
      <c r="G190" s="235"/>
      <c r="H190" s="235"/>
      <c r="I190" s="236"/>
      <c r="J190" s="236"/>
      <c r="K190" s="237"/>
      <c r="L190" s="238"/>
      <c r="M190" s="238"/>
      <c r="N190" s="238"/>
      <c r="O190" s="238"/>
      <c r="P190" s="238"/>
    </row>
    <row r="191" spans="1:16" ht="42.75">
      <c r="A191" s="231"/>
      <c r="B191" s="222" t="str">
        <f>VLOOKUP(A190,TRUSTEDPROCESSDEFINITIONS,3,FALSE)</f>
        <v>Credential Issuance is the process of creating a Credential from a set of Claims and assigning the Credential to a Holder.</v>
      </c>
      <c r="C191" s="207"/>
      <c r="D191" s="207"/>
      <c r="E191" s="207"/>
      <c r="F191" s="223"/>
      <c r="G191" s="207"/>
      <c r="H191" s="207"/>
      <c r="I191" s="224"/>
      <c r="J191" s="224"/>
      <c r="K191" s="222"/>
      <c r="L191" s="225"/>
      <c r="M191" s="225"/>
      <c r="N191" s="225"/>
      <c r="O191" s="225"/>
      <c r="P191" s="225"/>
    </row>
    <row r="192" spans="1:16" ht="28.5">
      <c r="A192" s="231"/>
      <c r="B192" s="203"/>
      <c r="C192" s="230" t="s">
        <v>793</v>
      </c>
      <c r="D192" s="227" t="s">
        <v>794</v>
      </c>
      <c r="E192" s="227"/>
      <c r="F192" s="227"/>
      <c r="G192" s="227"/>
      <c r="H192" s="227"/>
      <c r="I192" s="228"/>
      <c r="J192" s="228" t="s">
        <v>302</v>
      </c>
      <c r="K192" s="229" t="s">
        <v>795</v>
      </c>
      <c r="L192" s="225"/>
      <c r="M192" s="225"/>
      <c r="N192" s="225"/>
      <c r="O192" s="225"/>
      <c r="P192" s="225"/>
    </row>
    <row r="193" spans="1:16" ht="28.5">
      <c r="A193" s="231"/>
      <c r="B193" s="204"/>
      <c r="C193" s="230" t="s">
        <v>796</v>
      </c>
      <c r="D193" s="251" t="s">
        <v>797</v>
      </c>
      <c r="E193" s="251"/>
      <c r="F193" s="251"/>
      <c r="G193" s="251"/>
      <c r="H193" s="251"/>
      <c r="I193" s="252"/>
      <c r="J193" s="252" t="s">
        <v>425</v>
      </c>
      <c r="K193" s="253" t="s">
        <v>798</v>
      </c>
      <c r="L193" s="225"/>
      <c r="M193" s="225"/>
      <c r="N193" s="225"/>
      <c r="O193" s="225"/>
      <c r="P193" s="225"/>
    </row>
    <row r="194" spans="1:16" ht="28.5">
      <c r="A194" s="231"/>
      <c r="B194" s="204"/>
      <c r="C194" s="230" t="s">
        <v>799</v>
      </c>
      <c r="D194" s="251" t="s">
        <v>800</v>
      </c>
      <c r="E194" s="251" t="s">
        <v>801</v>
      </c>
      <c r="F194" s="251"/>
      <c r="G194" s="251"/>
      <c r="H194" s="251"/>
      <c r="I194" s="252"/>
      <c r="J194" s="252" t="s">
        <v>425</v>
      </c>
      <c r="K194" s="253" t="s">
        <v>802</v>
      </c>
      <c r="L194" s="225"/>
      <c r="M194" s="225"/>
      <c r="N194" s="225"/>
      <c r="O194" s="225"/>
      <c r="P194" s="225"/>
    </row>
    <row r="195" spans="1:16" ht="28.5">
      <c r="A195" s="231"/>
      <c r="B195" s="204"/>
      <c r="C195" s="230" t="s">
        <v>803</v>
      </c>
      <c r="D195" s="251" t="s">
        <v>804</v>
      </c>
      <c r="E195" s="251"/>
      <c r="F195" s="251"/>
      <c r="G195" s="251"/>
      <c r="H195" s="251"/>
      <c r="I195" s="252"/>
      <c r="J195" s="252" t="s">
        <v>472</v>
      </c>
      <c r="K195" s="253" t="s">
        <v>805</v>
      </c>
      <c r="L195" s="225"/>
      <c r="M195" s="225"/>
      <c r="N195" s="225"/>
      <c r="O195" s="225"/>
      <c r="P195" s="225"/>
    </row>
    <row r="196" spans="1:16" ht="28.5">
      <c r="A196" s="231"/>
      <c r="B196" s="204"/>
      <c r="C196" s="230" t="s">
        <v>806</v>
      </c>
      <c r="D196" s="251" t="s">
        <v>807</v>
      </c>
      <c r="E196" s="251"/>
      <c r="F196" s="251"/>
      <c r="G196" s="251"/>
      <c r="H196" s="251"/>
      <c r="I196" s="252"/>
      <c r="J196" s="252" t="s">
        <v>324</v>
      </c>
      <c r="K196" s="253" t="s">
        <v>808</v>
      </c>
      <c r="L196" s="225"/>
      <c r="M196" s="225"/>
      <c r="N196" s="225"/>
      <c r="O196" s="225"/>
      <c r="P196" s="225"/>
    </row>
    <row r="197" spans="1:16" ht="42.75">
      <c r="A197" s="231"/>
      <c r="B197" s="203"/>
      <c r="C197" s="230" t="s">
        <v>809</v>
      </c>
      <c r="D197" s="227" t="s">
        <v>810</v>
      </c>
      <c r="E197" s="227"/>
      <c r="F197" s="227"/>
      <c r="G197" s="227"/>
      <c r="H197" s="227"/>
      <c r="I197" s="228"/>
      <c r="J197" s="228" t="s">
        <v>811</v>
      </c>
      <c r="K197" s="229" t="s">
        <v>812</v>
      </c>
      <c r="L197" s="225"/>
      <c r="M197" s="225"/>
      <c r="N197" s="225"/>
      <c r="O197" s="225"/>
      <c r="P197" s="225"/>
    </row>
    <row r="198" spans="1:16" ht="14.25">
      <c r="A198" s="231"/>
      <c r="B198" s="203"/>
      <c r="C198" s="230" t="s">
        <v>813</v>
      </c>
      <c r="D198" s="227" t="s">
        <v>814</v>
      </c>
      <c r="E198" s="227"/>
      <c r="F198" s="227"/>
      <c r="G198" s="227"/>
      <c r="H198" s="227"/>
      <c r="I198" s="228"/>
      <c r="J198" s="228" t="s">
        <v>815</v>
      </c>
      <c r="K198" s="229" t="s">
        <v>816</v>
      </c>
      <c r="L198" s="225"/>
      <c r="M198" s="225"/>
      <c r="N198" s="225"/>
      <c r="O198" s="225"/>
      <c r="P198" s="225"/>
    </row>
    <row r="199" spans="1:16" ht="42.75">
      <c r="A199" s="231"/>
      <c r="B199" s="203"/>
      <c r="C199" s="230" t="s">
        <v>817</v>
      </c>
      <c r="D199" s="227" t="s">
        <v>818</v>
      </c>
      <c r="E199" s="227"/>
      <c r="F199" s="227"/>
      <c r="G199" s="227"/>
      <c r="H199" s="227"/>
      <c r="I199" s="228"/>
      <c r="J199" s="228" t="s">
        <v>815</v>
      </c>
      <c r="K199" s="229" t="s">
        <v>819</v>
      </c>
      <c r="L199" s="225"/>
      <c r="M199" s="225"/>
      <c r="N199" s="225"/>
      <c r="O199" s="225"/>
      <c r="P199" s="225"/>
    </row>
    <row r="200" spans="1:16" ht="14.25">
      <c r="A200" s="231"/>
      <c r="B200" s="203"/>
      <c r="C200" s="230" t="s">
        <v>820</v>
      </c>
      <c r="D200" s="227" t="s">
        <v>821</v>
      </c>
      <c r="E200" s="227"/>
      <c r="F200" s="227"/>
      <c r="G200" s="227"/>
      <c r="H200" s="227"/>
      <c r="I200" s="228"/>
      <c r="J200" s="228" t="s">
        <v>815</v>
      </c>
      <c r="K200" s="229" t="s">
        <v>822</v>
      </c>
      <c r="L200" s="225"/>
      <c r="M200" s="225"/>
      <c r="N200" s="225"/>
      <c r="O200" s="225"/>
      <c r="P200" s="225"/>
    </row>
    <row r="201" spans="1:16" ht="14.25">
      <c r="A201" s="231"/>
      <c r="B201" s="203"/>
      <c r="C201" s="230" t="s">
        <v>823</v>
      </c>
      <c r="D201" s="227" t="s">
        <v>824</v>
      </c>
      <c r="E201" s="227"/>
      <c r="F201" s="227"/>
      <c r="G201" s="227"/>
      <c r="H201" s="227"/>
      <c r="I201" s="228"/>
      <c r="J201" s="228" t="s">
        <v>815</v>
      </c>
      <c r="K201" s="229" t="s">
        <v>825</v>
      </c>
      <c r="L201" s="225"/>
      <c r="M201" s="225"/>
      <c r="N201" s="225"/>
      <c r="O201" s="225"/>
      <c r="P201" s="225"/>
    </row>
    <row r="202" spans="1:16" ht="28.5">
      <c r="A202" s="231"/>
      <c r="B202" s="203"/>
      <c r="C202" s="227"/>
      <c r="D202" s="227"/>
      <c r="E202" s="227"/>
      <c r="F202" s="227" t="s">
        <v>291</v>
      </c>
      <c r="G202" s="211" t="s">
        <v>826</v>
      </c>
      <c r="H202" s="207"/>
      <c r="I202" s="224"/>
      <c r="J202" s="224" t="s">
        <v>502</v>
      </c>
      <c r="K202" s="222" t="s">
        <v>827</v>
      </c>
      <c r="L202" s="225"/>
      <c r="M202" s="225"/>
      <c r="N202" s="225"/>
      <c r="O202" s="225"/>
      <c r="P202" s="225"/>
    </row>
    <row r="203" spans="1:16" ht="28.5">
      <c r="A203" s="231"/>
      <c r="B203" s="203"/>
      <c r="C203" s="227"/>
      <c r="D203" s="227"/>
      <c r="E203" s="227"/>
      <c r="F203" s="227" t="s">
        <v>291</v>
      </c>
      <c r="G203" s="211" t="s">
        <v>828</v>
      </c>
      <c r="H203" s="207"/>
      <c r="I203" s="224"/>
      <c r="J203" s="224" t="s">
        <v>505</v>
      </c>
      <c r="K203" s="222" t="s">
        <v>829</v>
      </c>
      <c r="L203" s="225"/>
      <c r="M203" s="225"/>
      <c r="N203" s="225"/>
      <c r="O203" s="225"/>
      <c r="P203" s="225"/>
    </row>
    <row r="204" spans="1:16" ht="28.5">
      <c r="A204" s="231"/>
      <c r="B204" s="203"/>
      <c r="C204" s="227"/>
      <c r="D204" s="227"/>
      <c r="E204" s="227"/>
      <c r="F204" s="227" t="s">
        <v>291</v>
      </c>
      <c r="G204" s="211" t="s">
        <v>830</v>
      </c>
      <c r="H204" s="207"/>
      <c r="I204" s="224"/>
      <c r="J204" s="224" t="s">
        <v>510</v>
      </c>
      <c r="K204" s="222" t="s">
        <v>831</v>
      </c>
      <c r="L204" s="225"/>
      <c r="M204" s="225"/>
      <c r="N204" s="225"/>
      <c r="O204" s="225"/>
      <c r="P204" s="225"/>
    </row>
    <row r="205" spans="1:16" ht="14.25">
      <c r="A205" s="231"/>
      <c r="B205" s="203"/>
      <c r="C205" s="227"/>
      <c r="D205" s="227"/>
      <c r="E205" s="227"/>
      <c r="F205" s="227"/>
      <c r="G205" s="211"/>
      <c r="H205" s="207"/>
      <c r="I205" s="224"/>
      <c r="J205" s="224"/>
      <c r="K205" s="222"/>
      <c r="L205" s="225"/>
      <c r="M205" s="225"/>
      <c r="N205" s="225"/>
      <c r="O205" s="225"/>
      <c r="P205" s="225"/>
    </row>
    <row r="206" spans="1:16" ht="14.25">
      <c r="A206" s="233" t="s">
        <v>172</v>
      </c>
      <c r="B206" s="234" t="str">
        <f>VLOOKUP(A206,TRUSTEDPROCESSDEFINITIONS,2, FALSE)</f>
        <v>Credential-Authenticator Binding</v>
      </c>
      <c r="C206" s="235"/>
      <c r="D206" s="235"/>
      <c r="E206" s="235"/>
      <c r="F206" s="235"/>
      <c r="G206" s="235"/>
      <c r="H206" s="235"/>
      <c r="I206" s="236"/>
      <c r="J206" s="236"/>
      <c r="K206" s="237"/>
      <c r="L206" s="238"/>
      <c r="M206" s="238"/>
      <c r="N206" s="238"/>
      <c r="O206" s="238"/>
      <c r="P206" s="238"/>
    </row>
    <row r="207" spans="1:16" ht="104.25" customHeight="1">
      <c r="A207" s="231"/>
      <c r="B207" s="222" t="str">
        <f>VLOOKUP(A206,TRUSTEDPROCESSDEFINITIONS,3,FALSE)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07" s="207"/>
      <c r="D207" s="207"/>
      <c r="E207" s="207"/>
      <c r="F207" s="207"/>
      <c r="G207" s="207"/>
      <c r="H207" s="207"/>
      <c r="I207" s="224"/>
      <c r="J207" s="224"/>
      <c r="K207" s="222"/>
      <c r="L207" s="225"/>
      <c r="M207" s="225"/>
      <c r="N207" s="225"/>
      <c r="O207" s="225"/>
      <c r="P207" s="225"/>
    </row>
    <row r="208" spans="1:16" ht="14.25">
      <c r="A208" s="231"/>
      <c r="B208" s="203"/>
      <c r="C208" s="230" t="s">
        <v>832</v>
      </c>
      <c r="D208" s="227" t="s">
        <v>833</v>
      </c>
      <c r="E208" s="227"/>
      <c r="F208" s="227" t="s">
        <v>767</v>
      </c>
      <c r="G208" s="227"/>
      <c r="H208" s="227"/>
      <c r="I208" s="228"/>
      <c r="J208" s="228" t="s">
        <v>425</v>
      </c>
      <c r="K208" s="229" t="s">
        <v>834</v>
      </c>
      <c r="L208" s="225"/>
      <c r="M208" s="225"/>
      <c r="N208" s="225"/>
      <c r="O208" s="225"/>
      <c r="P208" s="225"/>
    </row>
    <row r="209" spans="1:16" ht="14.25">
      <c r="A209" s="231"/>
      <c r="B209" s="203"/>
      <c r="C209" s="230" t="s">
        <v>835</v>
      </c>
      <c r="D209" s="227" t="s">
        <v>836</v>
      </c>
      <c r="E209" s="227" t="s">
        <v>837</v>
      </c>
      <c r="F209" s="227" t="s">
        <v>838</v>
      </c>
      <c r="G209" s="227"/>
      <c r="H209" s="227"/>
      <c r="I209" s="228"/>
      <c r="J209" s="228" t="s">
        <v>425</v>
      </c>
      <c r="K209" s="229" t="s">
        <v>839</v>
      </c>
      <c r="L209" s="225"/>
      <c r="M209" s="225"/>
      <c r="N209" s="225"/>
      <c r="O209" s="225"/>
      <c r="P209" s="225"/>
    </row>
    <row r="210" spans="1:16" ht="28.5">
      <c r="A210" s="231"/>
      <c r="B210" s="204"/>
      <c r="C210" s="230" t="s">
        <v>840</v>
      </c>
      <c r="D210" s="251" t="s">
        <v>841</v>
      </c>
      <c r="E210" s="251" t="s">
        <v>842</v>
      </c>
      <c r="F210" s="251"/>
      <c r="G210" s="251"/>
      <c r="H210" s="251"/>
      <c r="I210" s="252"/>
      <c r="J210" s="252" t="s">
        <v>425</v>
      </c>
      <c r="K210" s="253" t="s">
        <v>843</v>
      </c>
      <c r="L210" s="225"/>
      <c r="M210" s="225"/>
      <c r="N210" s="225"/>
      <c r="O210" s="225"/>
      <c r="P210" s="225"/>
    </row>
    <row r="211" spans="1:16" ht="28.5">
      <c r="A211" s="231"/>
      <c r="B211" s="232"/>
      <c r="C211" s="230" t="s">
        <v>844</v>
      </c>
      <c r="D211" s="227" t="s">
        <v>845</v>
      </c>
      <c r="E211" s="227" t="s">
        <v>846</v>
      </c>
      <c r="F211" s="227"/>
      <c r="G211" s="227"/>
      <c r="H211" s="227"/>
      <c r="I211" s="228"/>
      <c r="J211" s="228" t="s">
        <v>425</v>
      </c>
      <c r="K211" s="229" t="s">
        <v>847</v>
      </c>
      <c r="L211" s="225"/>
      <c r="M211" s="225"/>
      <c r="N211" s="225"/>
      <c r="O211" s="225"/>
      <c r="P211" s="225"/>
    </row>
    <row r="212" spans="1:16" ht="28.5">
      <c r="A212" s="231"/>
      <c r="B212" s="232"/>
      <c r="C212" s="230" t="s">
        <v>848</v>
      </c>
      <c r="D212" s="251" t="s">
        <v>849</v>
      </c>
      <c r="E212" s="251" t="s">
        <v>850</v>
      </c>
      <c r="F212" s="251"/>
      <c r="G212" s="251"/>
      <c r="H212" s="251"/>
      <c r="I212" s="252"/>
      <c r="J212" s="252" t="s">
        <v>425</v>
      </c>
      <c r="K212" s="253" t="s">
        <v>851</v>
      </c>
      <c r="L212" s="225"/>
      <c r="M212" s="225"/>
      <c r="N212" s="225"/>
      <c r="O212" s="225"/>
      <c r="P212" s="225"/>
    </row>
    <row r="213" spans="1:16" ht="14.25">
      <c r="A213" s="231"/>
      <c r="B213" s="232"/>
      <c r="C213" s="230" t="s">
        <v>852</v>
      </c>
      <c r="D213" s="227" t="s">
        <v>853</v>
      </c>
      <c r="E213" s="227" t="s">
        <v>850</v>
      </c>
      <c r="F213" s="227"/>
      <c r="G213" s="227"/>
      <c r="H213" s="227"/>
      <c r="I213" s="228"/>
      <c r="J213" s="228" t="s">
        <v>672</v>
      </c>
      <c r="K213" s="229" t="s">
        <v>854</v>
      </c>
      <c r="L213" s="225"/>
      <c r="M213" s="225"/>
      <c r="N213" s="225"/>
      <c r="O213" s="225"/>
      <c r="P213" s="225"/>
    </row>
    <row r="214" spans="1:16" ht="14.25">
      <c r="A214" s="231"/>
      <c r="B214" s="204"/>
      <c r="C214" s="230" t="s">
        <v>855</v>
      </c>
      <c r="D214" s="251" t="s">
        <v>856</v>
      </c>
      <c r="E214" s="251" t="s">
        <v>857</v>
      </c>
      <c r="F214" s="251"/>
      <c r="G214" s="251"/>
      <c r="H214" s="251"/>
      <c r="I214" s="252"/>
      <c r="J214" s="252" t="s">
        <v>472</v>
      </c>
      <c r="K214" s="253" t="s">
        <v>858</v>
      </c>
      <c r="L214" s="225"/>
      <c r="M214" s="225"/>
      <c r="N214" s="225"/>
      <c r="O214" s="225"/>
      <c r="P214" s="225"/>
    </row>
    <row r="215" spans="1:16" ht="28.5">
      <c r="A215" s="231"/>
      <c r="B215" s="203"/>
      <c r="C215" s="230" t="s">
        <v>859</v>
      </c>
      <c r="D215" s="227" t="s">
        <v>860</v>
      </c>
      <c r="E215" s="227" t="s">
        <v>861</v>
      </c>
      <c r="F215" s="227" t="s">
        <v>862</v>
      </c>
      <c r="G215" s="227"/>
      <c r="H215" s="227"/>
      <c r="I215" s="228"/>
      <c r="J215" s="228" t="s">
        <v>472</v>
      </c>
      <c r="K215" s="229" t="s">
        <v>863</v>
      </c>
      <c r="L215" s="225"/>
      <c r="M215" s="225"/>
      <c r="N215" s="225"/>
      <c r="O215" s="225"/>
      <c r="P215" s="225"/>
    </row>
    <row r="216" spans="1:16" ht="28.5">
      <c r="A216" s="231"/>
      <c r="B216" s="204"/>
      <c r="C216" s="230" t="s">
        <v>864</v>
      </c>
      <c r="D216" s="251" t="s">
        <v>865</v>
      </c>
      <c r="E216" s="251" t="s">
        <v>866</v>
      </c>
      <c r="F216" s="251"/>
      <c r="G216" s="251"/>
      <c r="H216" s="251"/>
      <c r="I216" s="252"/>
      <c r="J216" s="252" t="s">
        <v>472</v>
      </c>
      <c r="K216" s="253" t="s">
        <v>867</v>
      </c>
      <c r="L216" s="225"/>
      <c r="M216" s="225"/>
      <c r="N216" s="225"/>
      <c r="O216" s="225"/>
      <c r="P216" s="225"/>
    </row>
    <row r="217" spans="1:16" ht="28.5">
      <c r="A217" s="231"/>
      <c r="B217" s="204"/>
      <c r="C217" s="230" t="s">
        <v>868</v>
      </c>
      <c r="D217" s="254" t="s">
        <v>869</v>
      </c>
      <c r="E217" s="254" t="s">
        <v>870</v>
      </c>
      <c r="F217" s="225"/>
      <c r="G217" s="227"/>
      <c r="H217" s="254"/>
      <c r="I217" s="255"/>
      <c r="J217" s="255" t="s">
        <v>472</v>
      </c>
      <c r="K217" s="229" t="s">
        <v>871</v>
      </c>
      <c r="L217" s="225"/>
      <c r="M217" s="225"/>
      <c r="N217" s="225"/>
      <c r="O217" s="225"/>
      <c r="P217" s="225"/>
    </row>
    <row r="218" spans="1:16" ht="28.5">
      <c r="A218" s="231"/>
      <c r="B218" s="204"/>
      <c r="C218" s="230" t="s">
        <v>872</v>
      </c>
      <c r="D218" s="251" t="s">
        <v>873</v>
      </c>
      <c r="E218" s="251" t="s">
        <v>874</v>
      </c>
      <c r="F218" s="251"/>
      <c r="G218" s="251"/>
      <c r="H218" s="251"/>
      <c r="I218" s="252"/>
      <c r="J218" s="252" t="s">
        <v>472</v>
      </c>
      <c r="K218" s="253" t="s">
        <v>875</v>
      </c>
      <c r="L218" s="225"/>
      <c r="M218" s="225"/>
      <c r="N218" s="225"/>
      <c r="O218" s="225"/>
      <c r="P218" s="225"/>
    </row>
    <row r="219" spans="1:16" ht="28.5">
      <c r="A219" s="231"/>
      <c r="B219" s="204"/>
      <c r="C219" s="230" t="s">
        <v>876</v>
      </c>
      <c r="D219" s="251" t="s">
        <v>877</v>
      </c>
      <c r="E219" s="251" t="s">
        <v>878</v>
      </c>
      <c r="F219" s="251"/>
      <c r="G219" s="251"/>
      <c r="H219" s="251"/>
      <c r="I219" s="252"/>
      <c r="J219" s="252" t="s">
        <v>472</v>
      </c>
      <c r="K219" s="253" t="s">
        <v>879</v>
      </c>
      <c r="L219" s="225"/>
      <c r="M219" s="225"/>
      <c r="N219" s="225"/>
      <c r="O219" s="225"/>
      <c r="P219" s="225"/>
    </row>
    <row r="220" spans="1:16" ht="42.75">
      <c r="A220" s="231"/>
      <c r="B220" s="204"/>
      <c r="C220" s="230" t="s">
        <v>880</v>
      </c>
      <c r="D220" s="251" t="s">
        <v>881</v>
      </c>
      <c r="E220" s="251" t="s">
        <v>882</v>
      </c>
      <c r="F220" s="251"/>
      <c r="G220" s="251"/>
      <c r="H220" s="251"/>
      <c r="I220" s="252"/>
      <c r="J220" s="252" t="s">
        <v>472</v>
      </c>
      <c r="K220" s="253" t="s">
        <v>883</v>
      </c>
      <c r="L220" s="225"/>
      <c r="M220" s="225"/>
      <c r="N220" s="225"/>
      <c r="O220" s="225"/>
      <c r="P220" s="225"/>
    </row>
    <row r="221" spans="1:16" ht="28.5">
      <c r="A221" s="231"/>
      <c r="B221" s="204"/>
      <c r="C221" s="230" t="s">
        <v>884</v>
      </c>
      <c r="D221" s="251" t="s">
        <v>885</v>
      </c>
      <c r="E221" s="251"/>
      <c r="F221" s="251"/>
      <c r="G221" s="251"/>
      <c r="H221" s="251"/>
      <c r="I221" s="252"/>
      <c r="J221" s="252" t="s">
        <v>324</v>
      </c>
      <c r="K221" s="253" t="s">
        <v>886</v>
      </c>
      <c r="L221" s="225"/>
      <c r="M221" s="225"/>
      <c r="N221" s="225"/>
      <c r="O221" s="225"/>
      <c r="P221" s="225"/>
    </row>
    <row r="222" spans="1:16" ht="14.25">
      <c r="A222" s="231"/>
      <c r="B222" s="232"/>
      <c r="C222" s="230" t="s">
        <v>887</v>
      </c>
      <c r="D222" s="227" t="s">
        <v>888</v>
      </c>
      <c r="E222" s="227"/>
      <c r="F222" s="227"/>
      <c r="G222" s="227"/>
      <c r="H222" s="227"/>
      <c r="I222" s="228"/>
      <c r="J222" s="228" t="s">
        <v>324</v>
      </c>
      <c r="K222" s="229" t="s">
        <v>889</v>
      </c>
      <c r="L222" s="225"/>
      <c r="M222" s="225"/>
      <c r="N222" s="225"/>
      <c r="O222" s="225"/>
      <c r="P222" s="225"/>
    </row>
    <row r="223" spans="1:16" ht="28.5">
      <c r="A223" s="225"/>
      <c r="B223" s="225"/>
      <c r="C223" s="230" t="s">
        <v>890</v>
      </c>
      <c r="D223" s="231" t="s">
        <v>891</v>
      </c>
      <c r="E223" s="231"/>
      <c r="F223" s="225"/>
      <c r="G223" s="207"/>
      <c r="H223" s="231"/>
      <c r="I223" s="221"/>
      <c r="J223" s="221" t="s">
        <v>324</v>
      </c>
      <c r="K223" s="222" t="s">
        <v>892</v>
      </c>
      <c r="L223" s="225"/>
      <c r="M223" s="225"/>
      <c r="N223" s="225"/>
      <c r="O223" s="225"/>
      <c r="P223" s="225"/>
    </row>
    <row r="224" spans="1:16" ht="28.5">
      <c r="A224" s="225"/>
      <c r="B224" s="225"/>
      <c r="C224" s="230" t="s">
        <v>893</v>
      </c>
      <c r="D224" s="231" t="s">
        <v>894</v>
      </c>
      <c r="E224" s="231"/>
      <c r="F224" s="225"/>
      <c r="G224" s="207"/>
      <c r="H224" s="231"/>
      <c r="I224" s="221"/>
      <c r="J224" s="221" t="s">
        <v>324</v>
      </c>
      <c r="K224" s="222" t="s">
        <v>895</v>
      </c>
      <c r="L224" s="225"/>
      <c r="M224" s="225"/>
      <c r="N224" s="225"/>
      <c r="O224" s="225"/>
      <c r="P224" s="225"/>
    </row>
    <row r="225" spans="1:16" ht="28.5">
      <c r="A225" s="225"/>
      <c r="B225" s="225"/>
      <c r="C225" s="230" t="s">
        <v>896</v>
      </c>
      <c r="D225" s="231" t="s">
        <v>897</v>
      </c>
      <c r="E225" s="231"/>
      <c r="F225" s="225"/>
      <c r="G225" s="207"/>
      <c r="H225" s="231"/>
      <c r="I225" s="221"/>
      <c r="J225" s="221" t="s">
        <v>324</v>
      </c>
      <c r="K225" s="222" t="s">
        <v>898</v>
      </c>
      <c r="L225" s="225"/>
      <c r="M225" s="225"/>
      <c r="N225" s="225"/>
      <c r="O225" s="225"/>
      <c r="P225" s="225"/>
    </row>
    <row r="226" spans="1:16" ht="28.5">
      <c r="A226" s="225"/>
      <c r="B226" s="225"/>
      <c r="C226" s="230" t="s">
        <v>899</v>
      </c>
      <c r="D226" s="231" t="s">
        <v>900</v>
      </c>
      <c r="E226" s="231" t="s">
        <v>759</v>
      </c>
      <c r="F226" s="225"/>
      <c r="G226" s="207"/>
      <c r="H226" s="231"/>
      <c r="I226" s="221"/>
      <c r="J226" s="221" t="s">
        <v>329</v>
      </c>
      <c r="K226" s="222" t="s">
        <v>901</v>
      </c>
      <c r="L226" s="225"/>
      <c r="M226" s="225"/>
      <c r="N226" s="225"/>
      <c r="O226" s="225"/>
      <c r="P226" s="225"/>
    </row>
    <row r="227" spans="1:16" ht="28.5">
      <c r="A227" s="225"/>
      <c r="B227" s="225"/>
      <c r="C227" s="230" t="s">
        <v>902</v>
      </c>
      <c r="D227" s="231" t="s">
        <v>903</v>
      </c>
      <c r="E227" s="231" t="s">
        <v>752</v>
      </c>
      <c r="F227" s="227" t="s">
        <v>861</v>
      </c>
      <c r="G227" s="207"/>
      <c r="H227" s="231"/>
      <c r="I227" s="221"/>
      <c r="J227" s="221" t="s">
        <v>329</v>
      </c>
      <c r="K227" s="229" t="s">
        <v>904</v>
      </c>
      <c r="L227" s="225"/>
      <c r="M227" s="225"/>
      <c r="N227" s="225"/>
      <c r="O227" s="225"/>
      <c r="P227" s="225"/>
    </row>
    <row r="228" spans="1:16" ht="28.5">
      <c r="A228" s="225"/>
      <c r="B228" s="225"/>
      <c r="C228" s="230" t="s">
        <v>905</v>
      </c>
      <c r="D228" s="231" t="s">
        <v>906</v>
      </c>
      <c r="E228" s="231" t="s">
        <v>907</v>
      </c>
      <c r="F228" s="225"/>
      <c r="G228" s="227"/>
      <c r="H228" s="227"/>
      <c r="I228" s="228"/>
      <c r="J228" s="228" t="s">
        <v>329</v>
      </c>
      <c r="K228" s="229" t="s">
        <v>908</v>
      </c>
      <c r="L228" s="225"/>
      <c r="M228" s="225"/>
      <c r="N228" s="225"/>
      <c r="O228" s="225"/>
      <c r="P228" s="225"/>
    </row>
    <row r="229" spans="1:16" ht="57">
      <c r="A229" s="225"/>
      <c r="B229" s="225"/>
      <c r="C229" s="230" t="s">
        <v>909</v>
      </c>
      <c r="D229" s="231" t="s">
        <v>910</v>
      </c>
      <c r="E229" s="231" t="s">
        <v>911</v>
      </c>
      <c r="F229" s="225"/>
      <c r="G229" s="207"/>
      <c r="H229" s="231"/>
      <c r="I229" s="221"/>
      <c r="J229" s="221" t="s">
        <v>329</v>
      </c>
      <c r="K229" s="222" t="s">
        <v>912</v>
      </c>
      <c r="L229" s="225"/>
      <c r="M229" s="225"/>
      <c r="N229" s="225"/>
      <c r="O229" s="225"/>
      <c r="P229" s="225"/>
    </row>
    <row r="230" spans="1:16" ht="28.5">
      <c r="A230" s="231"/>
      <c r="B230" s="203"/>
      <c r="C230" s="230" t="s">
        <v>913</v>
      </c>
      <c r="D230" s="227" t="s">
        <v>914</v>
      </c>
      <c r="E230" s="227" t="s">
        <v>915</v>
      </c>
      <c r="F230" s="225"/>
      <c r="G230" s="227"/>
      <c r="H230" s="227"/>
      <c r="I230" s="228"/>
      <c r="J230" s="228" t="s">
        <v>44</v>
      </c>
      <c r="K230" s="222" t="s">
        <v>916</v>
      </c>
      <c r="L230" s="225"/>
      <c r="M230" s="225"/>
      <c r="N230" s="225"/>
      <c r="O230" s="225"/>
      <c r="P230" s="225"/>
    </row>
    <row r="231" spans="1:16" ht="57">
      <c r="A231" s="231"/>
      <c r="B231" s="203"/>
      <c r="C231" s="230" t="s">
        <v>917</v>
      </c>
      <c r="D231" s="227" t="s">
        <v>918</v>
      </c>
      <c r="E231" s="227" t="s">
        <v>919</v>
      </c>
      <c r="F231" s="227"/>
      <c r="G231" s="227"/>
      <c r="H231" s="227"/>
      <c r="I231" s="228"/>
      <c r="J231" s="228" t="s">
        <v>44</v>
      </c>
      <c r="K231" s="229" t="s">
        <v>920</v>
      </c>
      <c r="L231" s="225"/>
      <c r="M231" s="225"/>
      <c r="N231" s="225"/>
      <c r="O231" s="225"/>
      <c r="P231" s="225"/>
    </row>
    <row r="232" spans="1:16" ht="28.5">
      <c r="A232" s="231"/>
      <c r="B232" s="203"/>
      <c r="C232" s="230" t="s">
        <v>921</v>
      </c>
      <c r="D232" s="227" t="s">
        <v>922</v>
      </c>
      <c r="E232" s="227" t="s">
        <v>838</v>
      </c>
      <c r="F232" s="227" t="s">
        <v>923</v>
      </c>
      <c r="G232" s="227"/>
      <c r="H232" s="227"/>
      <c r="I232" s="228"/>
      <c r="J232" s="228" t="s">
        <v>44</v>
      </c>
      <c r="K232" s="229" t="s">
        <v>924</v>
      </c>
      <c r="L232" s="225"/>
      <c r="M232" s="225"/>
      <c r="N232" s="225"/>
      <c r="O232" s="225"/>
      <c r="P232" s="225"/>
    </row>
    <row r="233" spans="1:16" ht="28.5">
      <c r="A233" s="225"/>
      <c r="B233" s="225"/>
      <c r="C233" s="230" t="s">
        <v>925</v>
      </c>
      <c r="D233" s="231" t="s">
        <v>926</v>
      </c>
      <c r="E233" s="231" t="s">
        <v>927</v>
      </c>
      <c r="F233" s="225"/>
      <c r="G233" s="207"/>
      <c r="H233" s="231"/>
      <c r="I233" s="221"/>
      <c r="J233" s="221" t="s">
        <v>44</v>
      </c>
      <c r="K233" s="222" t="s">
        <v>928</v>
      </c>
      <c r="L233" s="225"/>
      <c r="M233" s="225"/>
      <c r="N233" s="225"/>
      <c r="O233" s="225"/>
      <c r="P233" s="225"/>
    </row>
    <row r="234" spans="1:16" ht="28.5">
      <c r="A234" s="225"/>
      <c r="B234" s="225"/>
      <c r="C234" s="230" t="s">
        <v>929</v>
      </c>
      <c r="D234" s="231" t="s">
        <v>930</v>
      </c>
      <c r="E234" s="231" t="s">
        <v>931</v>
      </c>
      <c r="F234" s="225"/>
      <c r="G234" s="227"/>
      <c r="H234" s="227"/>
      <c r="I234" s="228"/>
      <c r="J234" s="228" t="s">
        <v>44</v>
      </c>
      <c r="K234" s="229" t="s">
        <v>932</v>
      </c>
      <c r="L234" s="225"/>
      <c r="M234" s="225"/>
      <c r="N234" s="225"/>
      <c r="O234" s="225"/>
      <c r="P234" s="225"/>
    </row>
    <row r="235" spans="1:16" ht="128.25">
      <c r="A235" s="231"/>
      <c r="B235" s="232"/>
      <c r="C235" s="230" t="s">
        <v>933</v>
      </c>
      <c r="D235" s="227" t="s">
        <v>934</v>
      </c>
      <c r="E235" s="227" t="s">
        <v>935</v>
      </c>
      <c r="F235" s="227"/>
      <c r="G235" s="207"/>
      <c r="H235" s="231"/>
      <c r="I235" s="221"/>
      <c r="J235" s="221" t="s">
        <v>44</v>
      </c>
      <c r="K235" s="239" t="s">
        <v>1903</v>
      </c>
      <c r="L235" s="225"/>
      <c r="M235" s="225"/>
      <c r="N235" s="225"/>
      <c r="O235" s="225"/>
      <c r="P235" s="225"/>
    </row>
    <row r="236" spans="1:16" ht="28.5">
      <c r="A236" s="231"/>
      <c r="B236" s="232"/>
      <c r="C236" s="230" t="s">
        <v>936</v>
      </c>
      <c r="D236" s="227" t="s">
        <v>937</v>
      </c>
      <c r="E236" s="227" t="s">
        <v>938</v>
      </c>
      <c r="F236" s="227"/>
      <c r="G236" s="207"/>
      <c r="H236" s="231"/>
      <c r="I236" s="221"/>
      <c r="J236" s="221" t="s">
        <v>44</v>
      </c>
      <c r="K236" s="222" t="s">
        <v>939</v>
      </c>
      <c r="L236" s="225"/>
      <c r="M236" s="225"/>
      <c r="N236" s="225"/>
      <c r="O236" s="225"/>
      <c r="P236" s="225"/>
    </row>
    <row r="237" spans="1:16" ht="28.5">
      <c r="A237" s="225"/>
      <c r="B237" s="225"/>
      <c r="C237" s="230" t="s">
        <v>940</v>
      </c>
      <c r="D237" s="231" t="s">
        <v>941</v>
      </c>
      <c r="E237" s="231"/>
      <c r="F237" s="227" t="s">
        <v>942</v>
      </c>
      <c r="G237" s="227"/>
      <c r="H237" s="227"/>
      <c r="I237" s="228"/>
      <c r="J237" s="228" t="s">
        <v>44</v>
      </c>
      <c r="K237" s="229" t="s">
        <v>847</v>
      </c>
      <c r="L237" s="225"/>
      <c r="M237" s="225"/>
      <c r="N237" s="225"/>
      <c r="O237" s="225"/>
      <c r="P237" s="225"/>
    </row>
    <row r="238" spans="1:16" ht="14.25">
      <c r="A238" s="233" t="s">
        <v>179</v>
      </c>
      <c r="B238" s="234" t="str">
        <f>VLOOKUP(A238,TRUSTEDPROCESSDEFINITIONS,2, FALSE)</f>
        <v>Credential Validation</v>
      </c>
      <c r="C238" s="235"/>
      <c r="D238" s="235"/>
      <c r="E238" s="235"/>
      <c r="F238" s="235"/>
      <c r="G238" s="235"/>
      <c r="H238" s="235"/>
      <c r="I238" s="236"/>
      <c r="J238" s="236"/>
      <c r="K238" s="237"/>
      <c r="L238" s="238"/>
      <c r="M238" s="238"/>
      <c r="N238" s="238"/>
      <c r="O238" s="238"/>
      <c r="P238" s="238"/>
    </row>
    <row r="239" spans="1:16" ht="71.25">
      <c r="A239" s="256"/>
      <c r="B239" s="222" t="str">
        <f>VLOOKUP(A238,TRUSTEDPROCESSDEFINITIONS,3,FALSE)</f>
        <v>Credential Validation is the process of verifying that the issued credential is valid (e.g., not tampered with, corrupted, modified, suspended, or revoked). The validity of the issued credential can be used to generate a level of assurance.</v>
      </c>
      <c r="C239" s="257"/>
      <c r="D239" s="257"/>
      <c r="E239" s="257"/>
      <c r="F239" s="257"/>
      <c r="G239" s="257"/>
      <c r="H239" s="257"/>
      <c r="I239" s="258"/>
      <c r="J239" s="258"/>
      <c r="K239" s="259"/>
      <c r="L239" s="260"/>
      <c r="M239" s="260"/>
      <c r="N239" s="260"/>
      <c r="O239" s="260"/>
      <c r="P239" s="260"/>
    </row>
    <row r="240" spans="1:16" ht="14.25">
      <c r="A240" s="256"/>
      <c r="B240" s="204"/>
      <c r="C240" s="214" t="s">
        <v>943</v>
      </c>
      <c r="D240" s="257"/>
      <c r="E240" s="257"/>
      <c r="F240" s="257"/>
      <c r="G240" s="257"/>
      <c r="H240" s="257"/>
      <c r="I240" s="258"/>
      <c r="J240" s="258"/>
      <c r="K240" s="222"/>
      <c r="L240" s="260"/>
      <c r="M240" s="260"/>
      <c r="N240" s="260"/>
      <c r="O240" s="260"/>
      <c r="P240" s="260"/>
    </row>
    <row r="241" spans="1:16" ht="14.25">
      <c r="A241" s="225"/>
      <c r="B241" s="225"/>
      <c r="C241" s="227"/>
      <c r="D241" s="231"/>
      <c r="E241" s="231"/>
      <c r="F241" s="227"/>
      <c r="G241" s="227"/>
      <c r="H241" s="227"/>
      <c r="I241" s="228"/>
      <c r="J241" s="228"/>
      <c r="K241" s="229"/>
      <c r="L241" s="225"/>
      <c r="M241" s="225"/>
      <c r="N241" s="225"/>
      <c r="O241" s="225"/>
      <c r="P241" s="225"/>
    </row>
    <row r="242" spans="1:16" ht="14.25">
      <c r="A242" s="233" t="s">
        <v>186</v>
      </c>
      <c r="B242" s="234" t="str">
        <f>VLOOKUP(A242,TRUSTEDPROCESSDEFINITIONS,2, FALSE)</f>
        <v>Credential Verification</v>
      </c>
      <c r="C242" s="235"/>
      <c r="D242" s="235"/>
      <c r="E242" s="235"/>
      <c r="F242" s="235"/>
      <c r="G242" s="235"/>
      <c r="H242" s="235"/>
      <c r="I242" s="236"/>
      <c r="J242" s="236"/>
      <c r="K242" s="237"/>
      <c r="L242" s="238"/>
      <c r="M242" s="238"/>
      <c r="N242" s="238"/>
      <c r="O242" s="238"/>
      <c r="P242" s="238"/>
    </row>
    <row r="243" spans="1:16" ht="99.75">
      <c r="A243" s="256"/>
      <c r="B243" s="222" t="str">
        <f>VLOOKUP(A242,TRUSTEDPROCESSDEFINITIONS,3,FALSE)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243" s="257"/>
      <c r="D243" s="257"/>
      <c r="E243" s="257"/>
      <c r="F243" s="257"/>
      <c r="G243" s="257"/>
      <c r="H243" s="257"/>
      <c r="I243" s="258"/>
      <c r="J243" s="258"/>
      <c r="K243" s="259"/>
      <c r="L243" s="260"/>
      <c r="M243" s="260"/>
      <c r="N243" s="260"/>
      <c r="O243" s="260"/>
      <c r="P243" s="260"/>
    </row>
    <row r="244" spans="1:16" ht="28.5">
      <c r="A244" s="256"/>
      <c r="B244" s="204"/>
      <c r="C244" s="214" t="s">
        <v>944</v>
      </c>
      <c r="D244" s="257" t="s">
        <v>945</v>
      </c>
      <c r="E244" s="257"/>
      <c r="F244" s="257"/>
      <c r="G244" s="257"/>
      <c r="H244" s="257"/>
      <c r="I244" s="258"/>
      <c r="J244" s="258" t="s">
        <v>425</v>
      </c>
      <c r="K244" s="222" t="s">
        <v>946</v>
      </c>
      <c r="L244" s="260"/>
      <c r="M244" s="260"/>
      <c r="N244" s="260"/>
      <c r="O244" s="260"/>
      <c r="P244" s="260"/>
    </row>
    <row r="245" spans="1:16" ht="28.5">
      <c r="A245" s="256"/>
      <c r="B245" s="204"/>
      <c r="C245" s="214" t="s">
        <v>947</v>
      </c>
      <c r="D245" s="257" t="s">
        <v>948</v>
      </c>
      <c r="E245" s="257" t="s">
        <v>850</v>
      </c>
      <c r="F245" s="257" t="s">
        <v>949</v>
      </c>
      <c r="G245" s="257"/>
      <c r="H245" s="257"/>
      <c r="I245" s="258"/>
      <c r="J245" s="258" t="s">
        <v>425</v>
      </c>
      <c r="K245" s="222" t="s">
        <v>851</v>
      </c>
      <c r="L245" s="260"/>
      <c r="M245" s="260"/>
      <c r="N245" s="260"/>
      <c r="O245" s="260"/>
      <c r="P245" s="260"/>
    </row>
    <row r="246" spans="1:16" ht="14.25">
      <c r="A246" s="256"/>
      <c r="B246" s="204"/>
      <c r="C246" s="214" t="s">
        <v>950</v>
      </c>
      <c r="D246" s="257" t="s">
        <v>951</v>
      </c>
      <c r="E246" s="257"/>
      <c r="F246" s="257" t="s">
        <v>952</v>
      </c>
      <c r="G246" s="257"/>
      <c r="H246" s="257"/>
      <c r="I246" s="258"/>
      <c r="J246" s="258" t="s">
        <v>431</v>
      </c>
      <c r="K246" s="259" t="s">
        <v>854</v>
      </c>
      <c r="L246" s="260"/>
      <c r="M246" s="260"/>
      <c r="N246" s="260"/>
      <c r="O246" s="260"/>
      <c r="P246" s="260"/>
    </row>
    <row r="247" spans="1:16" ht="28.5">
      <c r="A247" s="231"/>
      <c r="B247" s="232"/>
      <c r="C247" s="214" t="s">
        <v>953</v>
      </c>
      <c r="D247" s="251" t="s">
        <v>954</v>
      </c>
      <c r="E247" s="251" t="s">
        <v>955</v>
      </c>
      <c r="F247" s="251" t="s">
        <v>956</v>
      </c>
      <c r="G247" s="251"/>
      <c r="H247" s="251"/>
      <c r="I247" s="252"/>
      <c r="J247" s="252" t="s">
        <v>472</v>
      </c>
      <c r="K247" s="253" t="s">
        <v>957</v>
      </c>
      <c r="L247" s="225"/>
      <c r="M247" s="225"/>
      <c r="N247" s="225"/>
      <c r="O247" s="225"/>
      <c r="P247" s="225"/>
    </row>
    <row r="248" spans="1:16" ht="28.5">
      <c r="A248" s="231"/>
      <c r="B248" s="232"/>
      <c r="C248" s="214" t="s">
        <v>958</v>
      </c>
      <c r="D248" s="227" t="s">
        <v>959</v>
      </c>
      <c r="E248" s="227" t="s">
        <v>850</v>
      </c>
      <c r="F248" s="227"/>
      <c r="G248" s="227"/>
      <c r="H248" s="227"/>
      <c r="I248" s="228"/>
      <c r="J248" s="228" t="s">
        <v>472</v>
      </c>
      <c r="K248" s="229" t="s">
        <v>960</v>
      </c>
      <c r="L248" s="225"/>
      <c r="M248" s="225"/>
      <c r="N248" s="225"/>
      <c r="O248" s="225"/>
      <c r="P248" s="225"/>
    </row>
    <row r="249" spans="1:16" ht="14.25">
      <c r="A249" s="231"/>
      <c r="B249" s="232"/>
      <c r="C249" s="214" t="s">
        <v>961</v>
      </c>
      <c r="D249" s="227" t="s">
        <v>962</v>
      </c>
      <c r="E249" s="227" t="s">
        <v>963</v>
      </c>
      <c r="F249" s="227"/>
      <c r="G249" s="227"/>
      <c r="H249" s="227"/>
      <c r="I249" s="228"/>
      <c r="J249" s="228" t="s">
        <v>472</v>
      </c>
      <c r="K249" s="229" t="s">
        <v>964</v>
      </c>
      <c r="L249" s="225"/>
      <c r="M249" s="225"/>
      <c r="N249" s="225"/>
      <c r="O249" s="225"/>
      <c r="P249" s="225"/>
    </row>
    <row r="250" spans="1:16" ht="28.5">
      <c r="A250" s="231"/>
      <c r="B250" s="232"/>
      <c r="C250" s="214" t="s">
        <v>965</v>
      </c>
      <c r="D250" s="227" t="s">
        <v>966</v>
      </c>
      <c r="E250" s="227" t="s">
        <v>967</v>
      </c>
      <c r="F250" s="227"/>
      <c r="G250" s="227"/>
      <c r="H250" s="227"/>
      <c r="I250" s="228"/>
      <c r="J250" s="228" t="s">
        <v>472</v>
      </c>
      <c r="K250" s="229" t="s">
        <v>968</v>
      </c>
      <c r="L250" s="225"/>
      <c r="M250" s="225"/>
      <c r="N250" s="225"/>
      <c r="O250" s="225"/>
      <c r="P250" s="225"/>
    </row>
    <row r="251" spans="1:16" ht="28.5">
      <c r="A251" s="256"/>
      <c r="B251" s="204"/>
      <c r="C251" s="214" t="s">
        <v>969</v>
      </c>
      <c r="D251" s="257" t="s">
        <v>970</v>
      </c>
      <c r="E251" s="257" t="s">
        <v>955</v>
      </c>
      <c r="F251" s="257"/>
      <c r="G251" s="257"/>
      <c r="H251" s="257"/>
      <c r="I251" s="258"/>
      <c r="J251" s="258" t="s">
        <v>472</v>
      </c>
      <c r="K251" s="259" t="s">
        <v>957</v>
      </c>
      <c r="L251" s="260"/>
      <c r="M251" s="260"/>
      <c r="N251" s="260"/>
      <c r="O251" s="260"/>
      <c r="P251" s="260"/>
    </row>
    <row r="252" spans="1:16" ht="28.5">
      <c r="A252" s="256"/>
      <c r="B252" s="204"/>
      <c r="C252" s="214" t="s">
        <v>971</v>
      </c>
      <c r="D252" s="257" t="s">
        <v>972</v>
      </c>
      <c r="E252" s="257" t="s">
        <v>850</v>
      </c>
      <c r="F252" s="257"/>
      <c r="G252" s="257"/>
      <c r="H252" s="257"/>
      <c r="I252" s="258"/>
      <c r="J252" s="258" t="s">
        <v>472</v>
      </c>
      <c r="K252" s="259" t="s">
        <v>960</v>
      </c>
      <c r="L252" s="260"/>
      <c r="M252" s="260"/>
      <c r="N252" s="260"/>
      <c r="O252" s="260"/>
      <c r="P252" s="260"/>
    </row>
    <row r="253" spans="1:16" ht="28.5">
      <c r="A253" s="256"/>
      <c r="B253" s="204"/>
      <c r="C253" s="214" t="s">
        <v>973</v>
      </c>
      <c r="D253" s="257" t="s">
        <v>974</v>
      </c>
      <c r="E253" s="257" t="s">
        <v>842</v>
      </c>
      <c r="F253" s="257"/>
      <c r="G253" s="257"/>
      <c r="H253" s="257"/>
      <c r="I253" s="258"/>
      <c r="J253" s="258" t="s">
        <v>472</v>
      </c>
      <c r="K253" s="222" t="s">
        <v>975</v>
      </c>
      <c r="L253" s="260"/>
      <c r="M253" s="260"/>
      <c r="N253" s="260"/>
      <c r="O253" s="260"/>
      <c r="P253" s="260"/>
    </row>
    <row r="254" spans="1:16" ht="14.25">
      <c r="A254" s="256"/>
      <c r="B254" s="204"/>
      <c r="C254" s="214" t="s">
        <v>976</v>
      </c>
      <c r="D254" s="257" t="s">
        <v>977</v>
      </c>
      <c r="E254" s="257" t="s">
        <v>978</v>
      </c>
      <c r="F254" s="257" t="s">
        <v>979</v>
      </c>
      <c r="G254" s="257"/>
      <c r="H254" s="257"/>
      <c r="I254" s="258"/>
      <c r="J254" s="258" t="s">
        <v>472</v>
      </c>
      <c r="K254" s="259" t="s">
        <v>964</v>
      </c>
      <c r="L254" s="260"/>
      <c r="M254" s="260"/>
      <c r="N254" s="260"/>
      <c r="O254" s="260"/>
      <c r="P254" s="260"/>
    </row>
    <row r="255" spans="1:16" ht="28.5">
      <c r="A255" s="256"/>
      <c r="B255" s="204"/>
      <c r="C255" s="214" t="s">
        <v>980</v>
      </c>
      <c r="D255" s="257" t="s">
        <v>981</v>
      </c>
      <c r="E255" s="257" t="s">
        <v>978</v>
      </c>
      <c r="F255" s="257"/>
      <c r="G255" s="257"/>
      <c r="H255" s="257"/>
      <c r="I255" s="258"/>
      <c r="J255" s="258" t="s">
        <v>472</v>
      </c>
      <c r="K255" s="259" t="s">
        <v>968</v>
      </c>
      <c r="L255" s="260"/>
      <c r="M255" s="260"/>
      <c r="N255" s="260"/>
      <c r="O255" s="260"/>
      <c r="P255" s="260"/>
    </row>
    <row r="256" spans="1:16" ht="28.5">
      <c r="A256" s="256"/>
      <c r="B256" s="204"/>
      <c r="C256" s="214" t="s">
        <v>982</v>
      </c>
      <c r="D256" s="257" t="s">
        <v>983</v>
      </c>
      <c r="E256" s="257" t="s">
        <v>978</v>
      </c>
      <c r="F256" s="257"/>
      <c r="G256" s="257"/>
      <c r="H256" s="257"/>
      <c r="I256" s="258"/>
      <c r="J256" s="258" t="s">
        <v>472</v>
      </c>
      <c r="K256" s="259" t="s">
        <v>968</v>
      </c>
      <c r="L256" s="260"/>
      <c r="M256" s="260"/>
      <c r="N256" s="260"/>
      <c r="O256" s="260"/>
      <c r="P256" s="260"/>
    </row>
    <row r="257" spans="1:16" ht="28.5">
      <c r="A257" s="231"/>
      <c r="B257" s="232"/>
      <c r="C257" s="214" t="s">
        <v>984</v>
      </c>
      <c r="D257" s="227" t="s">
        <v>985</v>
      </c>
      <c r="E257" s="227" t="s">
        <v>986</v>
      </c>
      <c r="F257" s="227" t="s">
        <v>987</v>
      </c>
      <c r="G257" s="227"/>
      <c r="H257" s="227"/>
      <c r="I257" s="228"/>
      <c r="J257" s="228" t="s">
        <v>472</v>
      </c>
      <c r="K257" s="229" t="s">
        <v>988</v>
      </c>
      <c r="L257" s="225"/>
      <c r="M257" s="225"/>
      <c r="N257" s="225"/>
      <c r="O257" s="225"/>
      <c r="P257" s="225"/>
    </row>
    <row r="258" spans="1:16" ht="14.25">
      <c r="A258" s="256"/>
      <c r="B258" s="204"/>
      <c r="C258" s="214" t="s">
        <v>989</v>
      </c>
      <c r="D258" s="257" t="s">
        <v>990</v>
      </c>
      <c r="E258" s="257"/>
      <c r="F258" s="257"/>
      <c r="G258" s="257"/>
      <c r="H258" s="257"/>
      <c r="I258" s="258"/>
      <c r="J258" s="258" t="s">
        <v>324</v>
      </c>
      <c r="K258" s="259" t="s">
        <v>889</v>
      </c>
      <c r="L258" s="260"/>
      <c r="M258" s="260"/>
      <c r="N258" s="260"/>
      <c r="O258" s="260"/>
      <c r="P258" s="260"/>
    </row>
    <row r="259" spans="1:16" ht="28.5">
      <c r="A259" s="256"/>
      <c r="B259" s="204"/>
      <c r="C259" s="214" t="s">
        <v>991</v>
      </c>
      <c r="D259" s="257" t="s">
        <v>992</v>
      </c>
      <c r="E259" s="257"/>
      <c r="F259" s="257" t="s">
        <v>993</v>
      </c>
      <c r="G259" s="257"/>
      <c r="H259" s="257"/>
      <c r="I259" s="258"/>
      <c r="J259" s="258" t="s">
        <v>324</v>
      </c>
      <c r="K259" s="259" t="s">
        <v>994</v>
      </c>
      <c r="L259" s="260"/>
      <c r="M259" s="260"/>
      <c r="N259" s="260"/>
      <c r="O259" s="260"/>
      <c r="P259" s="260"/>
    </row>
    <row r="260" spans="1:16" ht="14.25">
      <c r="A260" s="256"/>
      <c r="B260" s="204"/>
      <c r="C260" s="214" t="s">
        <v>995</v>
      </c>
      <c r="D260" s="257" t="s">
        <v>996</v>
      </c>
      <c r="E260" s="257"/>
      <c r="F260" s="257" t="s">
        <v>997</v>
      </c>
      <c r="G260" s="257"/>
      <c r="H260" s="257"/>
      <c r="I260" s="258"/>
      <c r="J260" s="258" t="s">
        <v>324</v>
      </c>
      <c r="K260" s="259" t="s">
        <v>998</v>
      </c>
      <c r="L260" s="260"/>
      <c r="M260" s="260"/>
      <c r="N260" s="260"/>
      <c r="O260" s="260"/>
      <c r="P260" s="260"/>
    </row>
    <row r="261" spans="1:16" ht="28.5">
      <c r="A261" s="256"/>
      <c r="B261" s="204"/>
      <c r="C261" s="214" t="s">
        <v>999</v>
      </c>
      <c r="D261" s="257" t="s">
        <v>1000</v>
      </c>
      <c r="E261" s="257" t="s">
        <v>866</v>
      </c>
      <c r="F261" s="257"/>
      <c r="G261" s="257"/>
      <c r="H261" s="257"/>
      <c r="I261" s="258"/>
      <c r="J261" s="258" t="s">
        <v>324</v>
      </c>
      <c r="K261" s="222" t="s">
        <v>892</v>
      </c>
      <c r="L261" s="260"/>
      <c r="M261" s="260"/>
      <c r="N261" s="260"/>
      <c r="O261" s="260"/>
      <c r="P261" s="260"/>
    </row>
    <row r="262" spans="1:16" ht="28.5">
      <c r="A262" s="256"/>
      <c r="B262" s="204"/>
      <c r="C262" s="214" t="s">
        <v>1001</v>
      </c>
      <c r="D262" s="257" t="s">
        <v>1002</v>
      </c>
      <c r="E262" s="257" t="s">
        <v>1003</v>
      </c>
      <c r="F262" s="257"/>
      <c r="G262" s="257"/>
      <c r="H262" s="257"/>
      <c r="I262" s="258"/>
      <c r="J262" s="258" t="s">
        <v>329</v>
      </c>
      <c r="K262" s="222" t="s">
        <v>988</v>
      </c>
      <c r="L262" s="260"/>
      <c r="M262" s="260"/>
      <c r="N262" s="260"/>
      <c r="O262" s="260"/>
      <c r="P262" s="260"/>
    </row>
    <row r="263" spans="1:16" ht="28.5">
      <c r="A263" s="256"/>
      <c r="B263" s="204"/>
      <c r="C263" s="214" t="s">
        <v>1004</v>
      </c>
      <c r="D263" s="257" t="s">
        <v>1005</v>
      </c>
      <c r="E263" s="257"/>
      <c r="F263" s="257" t="s">
        <v>1006</v>
      </c>
      <c r="G263" s="257"/>
      <c r="H263" s="257"/>
      <c r="I263" s="258"/>
      <c r="J263" s="258" t="s">
        <v>329</v>
      </c>
      <c r="K263" s="259" t="s">
        <v>1007</v>
      </c>
      <c r="L263" s="260"/>
      <c r="M263" s="260"/>
      <c r="N263" s="260"/>
      <c r="O263" s="260"/>
      <c r="P263" s="260"/>
    </row>
    <row r="264" spans="1:16" ht="14.25">
      <c r="A264" s="256"/>
      <c r="B264" s="204"/>
      <c r="C264" s="214" t="s">
        <v>1008</v>
      </c>
      <c r="D264" s="257" t="s">
        <v>1009</v>
      </c>
      <c r="E264" s="257"/>
      <c r="F264" s="257" t="s">
        <v>1010</v>
      </c>
      <c r="G264" s="257"/>
      <c r="H264" s="257"/>
      <c r="I264" s="258"/>
      <c r="J264" s="258" t="s">
        <v>329</v>
      </c>
      <c r="K264" s="259" t="s">
        <v>1011</v>
      </c>
      <c r="L264" s="260"/>
      <c r="M264" s="260"/>
      <c r="N264" s="260"/>
      <c r="O264" s="260"/>
      <c r="P264" s="260"/>
    </row>
    <row r="265" spans="1:16" ht="14.25">
      <c r="A265" s="231"/>
      <c r="B265" s="232"/>
      <c r="C265" s="214" t="s">
        <v>1012</v>
      </c>
      <c r="D265" s="227" t="s">
        <v>1013</v>
      </c>
      <c r="E265" s="227" t="s">
        <v>1014</v>
      </c>
      <c r="F265" s="227"/>
      <c r="G265" s="227"/>
      <c r="H265" s="227"/>
      <c r="I265" s="228"/>
      <c r="J265" s="228" t="s">
        <v>44</v>
      </c>
      <c r="K265" s="229" t="s">
        <v>1015</v>
      </c>
      <c r="L265" s="225"/>
      <c r="M265" s="225"/>
      <c r="N265" s="225"/>
      <c r="O265" s="225"/>
      <c r="P265" s="225"/>
    </row>
    <row r="266" spans="1:16" ht="28.5">
      <c r="A266" s="256"/>
      <c r="B266" s="204"/>
      <c r="C266" s="214" t="s">
        <v>1016</v>
      </c>
      <c r="D266" s="257" t="s">
        <v>1017</v>
      </c>
      <c r="E266" s="257" t="s">
        <v>846</v>
      </c>
      <c r="F266" s="257" t="s">
        <v>1018</v>
      </c>
      <c r="G266" s="257"/>
      <c r="H266" s="257"/>
      <c r="I266" s="258"/>
      <c r="J266" s="258" t="s">
        <v>44</v>
      </c>
      <c r="K266" s="259" t="s">
        <v>847</v>
      </c>
      <c r="L266" s="260"/>
      <c r="M266" s="260"/>
      <c r="N266" s="260"/>
      <c r="O266" s="260"/>
      <c r="P266" s="260"/>
    </row>
    <row r="267" spans="1:16" ht="28.5">
      <c r="A267" s="256"/>
      <c r="B267" s="204"/>
      <c r="C267" s="214" t="s">
        <v>1019</v>
      </c>
      <c r="D267" s="257" t="s">
        <v>1020</v>
      </c>
      <c r="E267" s="257" t="s">
        <v>927</v>
      </c>
      <c r="F267" s="257" t="s">
        <v>1021</v>
      </c>
      <c r="G267" s="257"/>
      <c r="H267" s="257"/>
      <c r="I267" s="258"/>
      <c r="J267" s="258" t="s">
        <v>44</v>
      </c>
      <c r="K267" s="259" t="s">
        <v>928</v>
      </c>
      <c r="L267" s="260"/>
      <c r="M267" s="260"/>
      <c r="N267" s="260"/>
      <c r="O267" s="260"/>
      <c r="P267" s="260"/>
    </row>
    <row r="268" spans="1:16" ht="28.5">
      <c r="A268" s="256"/>
      <c r="B268" s="204"/>
      <c r="C268" s="214" t="s">
        <v>1022</v>
      </c>
      <c r="D268" s="257"/>
      <c r="E268" s="257"/>
      <c r="F268" s="257" t="s">
        <v>1023</v>
      </c>
      <c r="G268" s="257"/>
      <c r="H268" s="257"/>
      <c r="I268" s="258"/>
      <c r="J268" s="258" t="s">
        <v>44</v>
      </c>
      <c r="K268" s="259" t="s">
        <v>1024</v>
      </c>
      <c r="L268" s="260"/>
      <c r="M268" s="260"/>
      <c r="N268" s="260"/>
      <c r="O268" s="260"/>
      <c r="P268" s="260"/>
    </row>
    <row r="269" spans="1:16" ht="28.5">
      <c r="A269" s="256"/>
      <c r="B269" s="204"/>
      <c r="C269" s="214" t="s">
        <v>1025</v>
      </c>
      <c r="D269" s="257" t="s">
        <v>1026</v>
      </c>
      <c r="E269" s="257" t="s">
        <v>931</v>
      </c>
      <c r="F269" s="257" t="s">
        <v>1027</v>
      </c>
      <c r="G269" s="257"/>
      <c r="H269" s="257"/>
      <c r="I269" s="258"/>
      <c r="J269" s="258" t="s">
        <v>44</v>
      </c>
      <c r="K269" s="259" t="s">
        <v>1028</v>
      </c>
      <c r="L269" s="260"/>
      <c r="M269" s="260"/>
      <c r="N269" s="260"/>
      <c r="O269" s="260"/>
      <c r="P269" s="260"/>
    </row>
    <row r="270" spans="1:16" ht="142.5">
      <c r="A270" s="256"/>
      <c r="B270" s="204"/>
      <c r="C270" s="214" t="s">
        <v>1029</v>
      </c>
      <c r="D270" s="257" t="s">
        <v>1030</v>
      </c>
      <c r="E270" s="257" t="s">
        <v>935</v>
      </c>
      <c r="F270" s="257"/>
      <c r="G270" s="257"/>
      <c r="H270" s="257"/>
      <c r="I270" s="258"/>
      <c r="J270" s="258" t="s">
        <v>44</v>
      </c>
      <c r="K270" s="261" t="s">
        <v>1904</v>
      </c>
      <c r="L270" s="260"/>
      <c r="M270" s="260"/>
      <c r="N270" s="260"/>
      <c r="O270" s="260"/>
      <c r="P270" s="260"/>
    </row>
    <row r="271" spans="1:16" ht="14.25">
      <c r="A271" s="256"/>
      <c r="B271" s="204"/>
      <c r="C271" s="257"/>
      <c r="D271" s="257"/>
      <c r="E271" s="257"/>
      <c r="F271" s="257" t="s">
        <v>291</v>
      </c>
      <c r="G271" s="211" t="s">
        <v>1031</v>
      </c>
      <c r="H271" s="207"/>
      <c r="I271" s="224"/>
      <c r="J271" s="224" t="s">
        <v>502</v>
      </c>
      <c r="K271" s="222" t="s">
        <v>1032</v>
      </c>
      <c r="L271" s="260"/>
      <c r="M271" s="260"/>
      <c r="N271" s="260"/>
      <c r="O271" s="260"/>
      <c r="P271" s="260"/>
    </row>
    <row r="272" spans="1:16" ht="42.75">
      <c r="A272" s="256"/>
      <c r="B272" s="204"/>
      <c r="C272" s="257"/>
      <c r="D272" s="257"/>
      <c r="E272" s="257"/>
      <c r="F272" s="257" t="s">
        <v>291</v>
      </c>
      <c r="G272" s="211" t="s">
        <v>1033</v>
      </c>
      <c r="H272" s="207"/>
      <c r="I272" s="224"/>
      <c r="J272" s="224" t="s">
        <v>502</v>
      </c>
      <c r="K272" s="222" t="s">
        <v>1034</v>
      </c>
      <c r="L272" s="260"/>
      <c r="M272" s="260"/>
      <c r="N272" s="260"/>
      <c r="O272" s="260"/>
      <c r="P272" s="260"/>
    </row>
    <row r="273" spans="1:16" ht="28.5">
      <c r="A273" s="256"/>
      <c r="B273" s="204"/>
      <c r="C273" s="257"/>
      <c r="D273" s="257"/>
      <c r="E273" s="257"/>
      <c r="F273" s="257" t="s">
        <v>291</v>
      </c>
      <c r="G273" s="211" t="s">
        <v>1035</v>
      </c>
      <c r="H273" s="207"/>
      <c r="I273" s="224"/>
      <c r="J273" s="224" t="s">
        <v>341</v>
      </c>
      <c r="K273" s="222" t="s">
        <v>1036</v>
      </c>
      <c r="L273" s="260"/>
      <c r="M273" s="260"/>
      <c r="N273" s="260"/>
      <c r="O273" s="260"/>
      <c r="P273" s="260"/>
    </row>
    <row r="274" spans="1:16" ht="28.5">
      <c r="A274" s="256"/>
      <c r="B274" s="204"/>
      <c r="C274" s="257"/>
      <c r="D274" s="257"/>
      <c r="E274" s="257"/>
      <c r="F274" s="257" t="s">
        <v>291</v>
      </c>
      <c r="G274" s="211" t="s">
        <v>1037</v>
      </c>
      <c r="H274" s="207"/>
      <c r="I274" s="224"/>
      <c r="J274" s="224" t="s">
        <v>341</v>
      </c>
      <c r="K274" s="222" t="s">
        <v>1038</v>
      </c>
      <c r="L274" s="260"/>
      <c r="M274" s="260"/>
      <c r="N274" s="260"/>
      <c r="O274" s="260"/>
      <c r="P274" s="260"/>
    </row>
    <row r="275" spans="1:16" ht="28.5">
      <c r="A275" s="256"/>
      <c r="B275" s="204"/>
      <c r="C275" s="257"/>
      <c r="D275" s="257"/>
      <c r="E275" s="257"/>
      <c r="F275" s="257" t="s">
        <v>291</v>
      </c>
      <c r="G275" s="211" t="s">
        <v>1039</v>
      </c>
      <c r="H275" s="207"/>
      <c r="I275" s="224"/>
      <c r="J275" s="224" t="s">
        <v>341</v>
      </c>
      <c r="K275" s="222" t="s">
        <v>1040</v>
      </c>
      <c r="L275" s="260"/>
      <c r="M275" s="260"/>
      <c r="N275" s="260"/>
      <c r="O275" s="260"/>
      <c r="P275" s="260"/>
    </row>
    <row r="276" spans="1:16" ht="28.5">
      <c r="A276" s="256"/>
      <c r="B276" s="204"/>
      <c r="C276" s="257"/>
      <c r="D276" s="257"/>
      <c r="E276" s="257"/>
      <c r="F276" s="257" t="s">
        <v>291</v>
      </c>
      <c r="G276" s="211" t="s">
        <v>1041</v>
      </c>
      <c r="H276" s="207"/>
      <c r="I276" s="224"/>
      <c r="J276" s="224" t="s">
        <v>341</v>
      </c>
      <c r="K276" s="222" t="s">
        <v>1042</v>
      </c>
      <c r="L276" s="260"/>
      <c r="M276" s="260"/>
      <c r="N276" s="260"/>
      <c r="O276" s="260"/>
      <c r="P276" s="260"/>
    </row>
    <row r="277" spans="1:16" ht="28.5">
      <c r="A277" s="256"/>
      <c r="B277" s="204"/>
      <c r="C277" s="257"/>
      <c r="D277" s="257"/>
      <c r="E277" s="257"/>
      <c r="F277" s="257" t="s">
        <v>291</v>
      </c>
      <c r="G277" s="211" t="s">
        <v>1043</v>
      </c>
      <c r="H277" s="207"/>
      <c r="I277" s="224"/>
      <c r="J277" s="224" t="s">
        <v>341</v>
      </c>
      <c r="K277" s="222" t="s">
        <v>1044</v>
      </c>
      <c r="L277" s="260"/>
      <c r="M277" s="260"/>
      <c r="N277" s="260"/>
      <c r="O277" s="260"/>
      <c r="P277" s="260"/>
    </row>
    <row r="278" spans="1:16" ht="28.5">
      <c r="A278" s="256"/>
      <c r="B278" s="204"/>
      <c r="C278" s="257"/>
      <c r="D278" s="257"/>
      <c r="E278" s="257"/>
      <c r="F278" s="257" t="s">
        <v>291</v>
      </c>
      <c r="G278" s="211" t="s">
        <v>1045</v>
      </c>
      <c r="H278" s="207"/>
      <c r="I278" s="224"/>
      <c r="J278" s="224" t="s">
        <v>341</v>
      </c>
      <c r="K278" s="222" t="s">
        <v>1046</v>
      </c>
      <c r="L278" s="260"/>
      <c r="M278" s="260"/>
      <c r="N278" s="260"/>
      <c r="O278" s="260"/>
      <c r="P278" s="260"/>
    </row>
    <row r="279" spans="1:16" ht="57">
      <c r="A279" s="256"/>
      <c r="B279" s="204"/>
      <c r="C279" s="257"/>
      <c r="D279" s="257"/>
      <c r="E279" s="257"/>
      <c r="F279" s="257" t="s">
        <v>291</v>
      </c>
      <c r="G279" s="211" t="s">
        <v>1047</v>
      </c>
      <c r="H279" s="207"/>
      <c r="I279" s="224"/>
      <c r="J279" s="224" t="s">
        <v>341</v>
      </c>
      <c r="K279" s="222" t="s">
        <v>1048</v>
      </c>
      <c r="L279" s="260"/>
      <c r="M279" s="260"/>
      <c r="N279" s="260"/>
      <c r="O279" s="260"/>
      <c r="P279" s="260"/>
    </row>
    <row r="280" spans="1:16" ht="28.5">
      <c r="A280" s="256"/>
      <c r="B280" s="204"/>
      <c r="C280" s="257"/>
      <c r="D280" s="257"/>
      <c r="E280" s="257"/>
      <c r="F280" s="257" t="s">
        <v>291</v>
      </c>
      <c r="G280" s="211" t="s">
        <v>1049</v>
      </c>
      <c r="H280" s="207"/>
      <c r="I280" s="224"/>
      <c r="J280" s="224" t="s">
        <v>505</v>
      </c>
      <c r="K280" s="222" t="s">
        <v>1050</v>
      </c>
      <c r="L280" s="260"/>
      <c r="M280" s="260"/>
      <c r="N280" s="260"/>
      <c r="O280" s="260"/>
      <c r="P280" s="260"/>
    </row>
    <row r="281" spans="1:16" ht="57">
      <c r="A281" s="256"/>
      <c r="B281" s="204"/>
      <c r="C281" s="257"/>
      <c r="D281" s="257"/>
      <c r="E281" s="257"/>
      <c r="F281" s="257" t="s">
        <v>291</v>
      </c>
      <c r="G281" s="211" t="s">
        <v>1051</v>
      </c>
      <c r="H281" s="207"/>
      <c r="I281" s="224"/>
      <c r="J281" s="224" t="s">
        <v>505</v>
      </c>
      <c r="K281" s="222" t="s">
        <v>1052</v>
      </c>
      <c r="L281" s="260"/>
      <c r="M281" s="260"/>
      <c r="N281" s="260"/>
      <c r="O281" s="260"/>
      <c r="P281" s="260"/>
    </row>
    <row r="282" spans="1:16" ht="57">
      <c r="A282" s="256"/>
      <c r="B282" s="204"/>
      <c r="C282" s="257"/>
      <c r="D282" s="257"/>
      <c r="E282" s="257"/>
      <c r="F282" s="257" t="s">
        <v>291</v>
      </c>
      <c r="G282" s="211" t="s">
        <v>1053</v>
      </c>
      <c r="H282" s="207"/>
      <c r="I282" s="224"/>
      <c r="J282" s="224" t="s">
        <v>510</v>
      </c>
      <c r="K282" s="222" t="s">
        <v>1054</v>
      </c>
      <c r="L282" s="260"/>
      <c r="M282" s="260"/>
      <c r="N282" s="260"/>
      <c r="O282" s="260"/>
      <c r="P282" s="260"/>
    </row>
    <row r="283" spans="1:16" ht="14.25">
      <c r="A283" s="256"/>
      <c r="B283" s="204"/>
      <c r="C283" s="257"/>
      <c r="D283" s="257"/>
      <c r="E283" s="257"/>
      <c r="F283" s="257"/>
      <c r="G283" s="211"/>
      <c r="H283" s="207"/>
      <c r="I283" s="224"/>
      <c r="J283" s="224"/>
      <c r="K283" s="222"/>
      <c r="L283" s="260"/>
      <c r="M283" s="260"/>
      <c r="N283" s="260"/>
      <c r="O283" s="260"/>
      <c r="P283" s="260"/>
    </row>
    <row r="284" spans="1:16" ht="14.25">
      <c r="A284" s="233" t="s">
        <v>193</v>
      </c>
      <c r="B284" s="234" t="str">
        <f>VLOOKUP(A284,TRUSTEDPROCESSDEFINITIONS,2, FALSE)</f>
        <v>Credential Maintenance</v>
      </c>
      <c r="C284" s="235"/>
      <c r="D284" s="235"/>
      <c r="E284" s="235"/>
      <c r="F284" s="235"/>
      <c r="G284" s="235"/>
      <c r="H284" s="235"/>
      <c r="I284" s="236"/>
      <c r="J284" s="236"/>
      <c r="K284" s="237"/>
      <c r="L284" s="238"/>
      <c r="M284" s="238"/>
      <c r="N284" s="238"/>
      <c r="O284" s="238"/>
      <c r="P284" s="238"/>
    </row>
    <row r="285" spans="1:16" ht="42.75">
      <c r="A285" s="231"/>
      <c r="B285" s="222" t="str">
        <f>VLOOKUP(A284,TRUSTEDPROCESSDEFINITIONS,3,FALSE)</f>
        <v>Credential Maintenance is the process of updating the credential attributes (e.g., expiry date, scope of service, permissions) of an issued credential.</v>
      </c>
      <c r="C285" s="207"/>
      <c r="D285" s="207"/>
      <c r="E285" s="207"/>
      <c r="F285" s="225"/>
      <c r="G285" s="225"/>
      <c r="H285" s="225"/>
      <c r="I285" s="225"/>
      <c r="J285" s="225"/>
      <c r="K285" s="225"/>
      <c r="L285" s="225"/>
      <c r="M285" s="225"/>
      <c r="N285" s="225"/>
      <c r="O285" s="225"/>
      <c r="P285" s="225"/>
    </row>
    <row r="286" spans="1:16" ht="28.5">
      <c r="A286" s="231"/>
      <c r="B286" s="232"/>
      <c r="C286" s="230" t="s">
        <v>1055</v>
      </c>
      <c r="D286" s="227"/>
      <c r="E286" s="227"/>
      <c r="F286" s="227" t="s">
        <v>1056</v>
      </c>
      <c r="G286" s="227"/>
      <c r="H286" s="227"/>
      <c r="I286" s="228"/>
      <c r="J286" s="228" t="s">
        <v>425</v>
      </c>
      <c r="K286" s="229" t="s">
        <v>1057</v>
      </c>
      <c r="L286" s="225"/>
      <c r="M286" s="225"/>
      <c r="N286" s="225"/>
      <c r="O286" s="225"/>
      <c r="P286" s="225"/>
    </row>
    <row r="287" spans="1:16" ht="28.5">
      <c r="A287" s="231"/>
      <c r="B287" s="232"/>
      <c r="C287" s="230" t="s">
        <v>1058</v>
      </c>
      <c r="D287" s="227"/>
      <c r="E287" s="227"/>
      <c r="F287" s="227" t="s">
        <v>1059</v>
      </c>
      <c r="G287" s="227"/>
      <c r="H287" s="227"/>
      <c r="I287" s="228"/>
      <c r="J287" s="228" t="s">
        <v>425</v>
      </c>
      <c r="K287" s="229" t="s">
        <v>1060</v>
      </c>
      <c r="L287" s="225"/>
      <c r="M287" s="225"/>
      <c r="N287" s="225"/>
      <c r="O287" s="225"/>
      <c r="P287" s="225"/>
    </row>
    <row r="288" spans="1:16" ht="28.5">
      <c r="A288" s="231"/>
      <c r="B288" s="232"/>
      <c r="C288" s="230" t="s">
        <v>1061</v>
      </c>
      <c r="D288" s="227"/>
      <c r="E288" s="227"/>
      <c r="F288" s="227" t="s">
        <v>1062</v>
      </c>
      <c r="G288" s="227"/>
      <c r="H288" s="227"/>
      <c r="I288" s="228"/>
      <c r="J288" s="228" t="s">
        <v>425</v>
      </c>
      <c r="K288" s="229" t="s">
        <v>1063</v>
      </c>
      <c r="L288" s="225"/>
      <c r="M288" s="225"/>
      <c r="N288" s="225"/>
      <c r="O288" s="225"/>
      <c r="P288" s="225"/>
    </row>
    <row r="289" spans="1:16" ht="42.75">
      <c r="A289" s="231"/>
      <c r="B289" s="232"/>
      <c r="C289" s="230" t="s">
        <v>1064</v>
      </c>
      <c r="D289" s="227"/>
      <c r="E289" s="227"/>
      <c r="F289" s="227" t="s">
        <v>1065</v>
      </c>
      <c r="G289" s="227"/>
      <c r="H289" s="227"/>
      <c r="I289" s="228"/>
      <c r="J289" s="228" t="s">
        <v>472</v>
      </c>
      <c r="K289" s="229" t="s">
        <v>1066</v>
      </c>
      <c r="L289" s="225"/>
      <c r="M289" s="225"/>
      <c r="N289" s="225"/>
      <c r="O289" s="225"/>
      <c r="P289" s="225"/>
    </row>
    <row r="290" spans="1:16" ht="28.5">
      <c r="A290" s="231"/>
      <c r="B290" s="232"/>
      <c r="C290" s="230" t="s">
        <v>1067</v>
      </c>
      <c r="D290" s="227"/>
      <c r="E290" s="227"/>
      <c r="F290" s="227" t="s">
        <v>1068</v>
      </c>
      <c r="G290" s="227"/>
      <c r="H290" s="227"/>
      <c r="I290" s="228"/>
      <c r="J290" s="228" t="s">
        <v>472</v>
      </c>
      <c r="K290" s="229" t="s">
        <v>1069</v>
      </c>
      <c r="L290" s="225"/>
      <c r="M290" s="225"/>
      <c r="N290" s="225"/>
      <c r="O290" s="225"/>
      <c r="P290" s="225"/>
    </row>
    <row r="291" spans="1:16" ht="71.25">
      <c r="A291" s="231"/>
      <c r="B291" s="232"/>
      <c r="C291" s="230" t="s">
        <v>1070</v>
      </c>
      <c r="D291" s="227"/>
      <c r="E291" s="227"/>
      <c r="F291" s="227" t="s">
        <v>1071</v>
      </c>
      <c r="G291" s="227"/>
      <c r="H291" s="227"/>
      <c r="I291" s="228"/>
      <c r="J291" s="228" t="s">
        <v>472</v>
      </c>
      <c r="K291" s="229" t="s">
        <v>1072</v>
      </c>
      <c r="L291" s="225"/>
      <c r="M291" s="225"/>
      <c r="N291" s="225"/>
      <c r="O291" s="225"/>
      <c r="P291" s="225"/>
    </row>
    <row r="292" spans="1:16" ht="28.5">
      <c r="A292" s="231"/>
      <c r="B292" s="232"/>
      <c r="C292" s="230" t="s">
        <v>1073</v>
      </c>
      <c r="D292" s="227"/>
      <c r="E292" s="227"/>
      <c r="F292" s="227" t="s">
        <v>1074</v>
      </c>
      <c r="G292" s="227"/>
      <c r="H292" s="227"/>
      <c r="I292" s="228"/>
      <c r="J292" s="228" t="s">
        <v>472</v>
      </c>
      <c r="K292" s="229" t="s">
        <v>1075</v>
      </c>
      <c r="L292" s="225"/>
      <c r="M292" s="225"/>
      <c r="N292" s="225"/>
      <c r="O292" s="225"/>
      <c r="P292" s="225"/>
    </row>
    <row r="293" spans="1:16" ht="28.5">
      <c r="A293" s="231"/>
      <c r="B293" s="232"/>
      <c r="C293" s="230" t="s">
        <v>1076</v>
      </c>
      <c r="D293" s="227"/>
      <c r="E293" s="227"/>
      <c r="F293" s="227" t="s">
        <v>1077</v>
      </c>
      <c r="G293" s="227"/>
      <c r="H293" s="227"/>
      <c r="I293" s="228"/>
      <c r="J293" s="228" t="s">
        <v>472</v>
      </c>
      <c r="K293" s="229" t="s">
        <v>1078</v>
      </c>
      <c r="L293" s="225"/>
      <c r="M293" s="225"/>
      <c r="N293" s="225"/>
      <c r="O293" s="225"/>
      <c r="P293" s="225"/>
    </row>
    <row r="294" spans="1:16" ht="28.5">
      <c r="A294" s="231"/>
      <c r="B294" s="232"/>
      <c r="C294" s="230" t="s">
        <v>1079</v>
      </c>
      <c r="D294" s="227"/>
      <c r="E294" s="227"/>
      <c r="F294" s="227" t="s">
        <v>1080</v>
      </c>
      <c r="G294" s="227"/>
      <c r="H294" s="227"/>
      <c r="I294" s="228"/>
      <c r="J294" s="228" t="s">
        <v>324</v>
      </c>
      <c r="K294" s="229" t="s">
        <v>1081</v>
      </c>
      <c r="L294" s="225"/>
      <c r="M294" s="225"/>
      <c r="N294" s="225"/>
      <c r="O294" s="225"/>
      <c r="P294" s="225"/>
    </row>
    <row r="295" spans="1:16" ht="28.5">
      <c r="A295" s="231"/>
      <c r="B295" s="232"/>
      <c r="C295" s="230" t="s">
        <v>1082</v>
      </c>
      <c r="D295" s="227"/>
      <c r="E295" s="227"/>
      <c r="F295" s="227" t="s">
        <v>1083</v>
      </c>
      <c r="G295" s="227"/>
      <c r="H295" s="227"/>
      <c r="I295" s="228"/>
      <c r="J295" s="228" t="s">
        <v>324</v>
      </c>
      <c r="K295" s="229" t="s">
        <v>1084</v>
      </c>
      <c r="L295" s="225"/>
      <c r="M295" s="225"/>
      <c r="N295" s="225"/>
      <c r="O295" s="225"/>
      <c r="P295" s="225"/>
    </row>
    <row r="296" spans="1:16" ht="42.75">
      <c r="A296" s="231"/>
      <c r="B296" s="232"/>
      <c r="C296" s="230" t="s">
        <v>1085</v>
      </c>
      <c r="D296" s="227"/>
      <c r="E296" s="227"/>
      <c r="F296" s="227" t="s">
        <v>1086</v>
      </c>
      <c r="G296" s="227"/>
      <c r="H296" s="227"/>
      <c r="I296" s="228"/>
      <c r="J296" s="228" t="s">
        <v>324</v>
      </c>
      <c r="K296" s="229" t="s">
        <v>1087</v>
      </c>
      <c r="L296" s="225"/>
      <c r="M296" s="225"/>
      <c r="N296" s="225"/>
      <c r="O296" s="225"/>
      <c r="P296" s="225"/>
    </row>
    <row r="297" spans="1:16" ht="42.75">
      <c r="A297" s="231"/>
      <c r="B297" s="232"/>
      <c r="C297" s="230" t="s">
        <v>1088</v>
      </c>
      <c r="D297" s="227"/>
      <c r="E297" s="227"/>
      <c r="F297" s="227" t="s">
        <v>1089</v>
      </c>
      <c r="G297" s="227"/>
      <c r="H297" s="227"/>
      <c r="I297" s="228"/>
      <c r="J297" s="228" t="s">
        <v>324</v>
      </c>
      <c r="K297" s="229" t="s">
        <v>1090</v>
      </c>
      <c r="L297" s="225"/>
      <c r="M297" s="225"/>
      <c r="N297" s="225"/>
      <c r="O297" s="225"/>
      <c r="P297" s="225"/>
    </row>
    <row r="298" spans="1:16" ht="28.5">
      <c r="A298" s="231"/>
      <c r="B298" s="232"/>
      <c r="C298" s="230" t="s">
        <v>1091</v>
      </c>
      <c r="D298" s="227"/>
      <c r="E298" s="227"/>
      <c r="F298" s="227" t="s">
        <v>1092</v>
      </c>
      <c r="G298" s="227"/>
      <c r="H298" s="227"/>
      <c r="I298" s="228"/>
      <c r="J298" s="228" t="s">
        <v>44</v>
      </c>
      <c r="K298" s="229" t="s">
        <v>1093</v>
      </c>
      <c r="L298" s="225"/>
      <c r="M298" s="225"/>
      <c r="N298" s="225"/>
      <c r="O298" s="225"/>
      <c r="P298" s="225"/>
    </row>
    <row r="299" spans="1:16" ht="14.25">
      <c r="A299" s="231"/>
      <c r="B299" s="232"/>
      <c r="C299" s="227"/>
      <c r="D299" s="227"/>
      <c r="E299" s="227"/>
      <c r="F299" s="227"/>
      <c r="G299" s="227"/>
      <c r="H299" s="227"/>
      <c r="I299" s="228"/>
      <c r="J299" s="228"/>
      <c r="K299" s="229"/>
      <c r="L299" s="225"/>
      <c r="M299" s="225"/>
      <c r="N299" s="225"/>
      <c r="O299" s="225"/>
      <c r="P299" s="225"/>
    </row>
    <row r="300" spans="1:16" ht="14.25">
      <c r="A300" s="233" t="s">
        <v>198</v>
      </c>
      <c r="B300" s="234" t="str">
        <f>VLOOKUP(A300,TRUSTEDPROCESSDEFINITIONS,2, FALSE)</f>
        <v>Credential Suspension</v>
      </c>
      <c r="C300" s="235"/>
      <c r="D300" s="235"/>
      <c r="E300" s="235"/>
      <c r="F300" s="235"/>
      <c r="G300" s="235"/>
      <c r="H300" s="235"/>
      <c r="I300" s="236"/>
      <c r="J300" s="236"/>
      <c r="K300" s="237"/>
      <c r="L300" s="238"/>
      <c r="M300" s="238"/>
      <c r="N300" s="238"/>
      <c r="O300" s="238"/>
      <c r="P300" s="238"/>
    </row>
    <row r="301" spans="1:16" ht="57">
      <c r="A301" s="231"/>
      <c r="B301" s="222" t="str">
        <f>VLOOKUP(A300,TRUSTEDPROCESSDEFINITIONS,3,FALSE)</f>
        <v xml:space="preserve">Credential Suspension is the process of transforming an issued credential into a suspended credential by flagging the issued credential as temporarily unusable. </v>
      </c>
      <c r="C301" s="207"/>
      <c r="D301" s="207"/>
      <c r="E301" s="207"/>
      <c r="F301" s="223"/>
      <c r="G301" s="207"/>
      <c r="H301" s="207"/>
      <c r="I301" s="224"/>
      <c r="J301" s="224"/>
      <c r="K301" s="222"/>
      <c r="L301" s="225"/>
      <c r="M301" s="225"/>
      <c r="N301" s="225"/>
      <c r="O301" s="225"/>
      <c r="P301" s="225"/>
    </row>
    <row r="302" spans="1:16" ht="28.5">
      <c r="A302" s="231"/>
      <c r="B302" s="232"/>
      <c r="C302" s="230" t="s">
        <v>1094</v>
      </c>
      <c r="D302" s="227" t="s">
        <v>1095</v>
      </c>
      <c r="E302" s="227" t="s">
        <v>1096</v>
      </c>
      <c r="F302" s="227"/>
      <c r="G302" s="227"/>
      <c r="H302" s="227"/>
      <c r="I302" s="228"/>
      <c r="J302" s="228" t="s">
        <v>425</v>
      </c>
      <c r="K302" s="229" t="s">
        <v>1097</v>
      </c>
      <c r="L302" s="225"/>
      <c r="M302" s="225"/>
      <c r="N302" s="225"/>
      <c r="O302" s="225"/>
      <c r="P302" s="225"/>
    </row>
    <row r="303" spans="1:16" ht="28.5">
      <c r="A303" s="231"/>
      <c r="B303" s="232"/>
      <c r="C303" s="230" t="s">
        <v>1098</v>
      </c>
      <c r="D303" s="227" t="s">
        <v>1099</v>
      </c>
      <c r="E303" s="227" t="s">
        <v>1100</v>
      </c>
      <c r="F303" s="227" t="s">
        <v>1101</v>
      </c>
      <c r="G303" s="227"/>
      <c r="H303" s="227"/>
      <c r="I303" s="228"/>
      <c r="J303" s="228" t="s">
        <v>425</v>
      </c>
      <c r="K303" s="229" t="s">
        <v>1102</v>
      </c>
      <c r="L303" s="225"/>
      <c r="M303" s="225"/>
      <c r="N303" s="225"/>
      <c r="O303" s="225"/>
      <c r="P303" s="225"/>
    </row>
    <row r="304" spans="1:16" ht="28.5">
      <c r="A304" s="231"/>
      <c r="B304" s="232"/>
      <c r="C304" s="230" t="s">
        <v>1103</v>
      </c>
      <c r="D304" s="227" t="s">
        <v>1104</v>
      </c>
      <c r="E304" s="227" t="s">
        <v>1101</v>
      </c>
      <c r="F304" s="227" t="s">
        <v>1105</v>
      </c>
      <c r="G304" s="227"/>
      <c r="H304" s="227"/>
      <c r="I304" s="228"/>
      <c r="J304" s="228" t="s">
        <v>472</v>
      </c>
      <c r="K304" s="229" t="s">
        <v>1106</v>
      </c>
      <c r="L304" s="225"/>
      <c r="M304" s="225"/>
      <c r="N304" s="225"/>
      <c r="O304" s="225"/>
      <c r="P304" s="225"/>
    </row>
    <row r="305" spans="1:16" ht="28.5">
      <c r="A305" s="231"/>
      <c r="B305" s="232"/>
      <c r="C305" s="230" t="s">
        <v>1107</v>
      </c>
      <c r="D305" s="227"/>
      <c r="E305" s="227"/>
      <c r="F305" s="227" t="s">
        <v>1108</v>
      </c>
      <c r="G305" s="227"/>
      <c r="H305" s="227"/>
      <c r="I305" s="228"/>
      <c r="J305" s="228" t="s">
        <v>472</v>
      </c>
      <c r="K305" s="229" t="s">
        <v>975</v>
      </c>
      <c r="L305" s="225"/>
      <c r="M305" s="225"/>
      <c r="N305" s="225"/>
      <c r="O305" s="225"/>
      <c r="P305" s="225"/>
    </row>
    <row r="306" spans="1:16" ht="28.5">
      <c r="A306" s="231"/>
      <c r="B306" s="232"/>
      <c r="C306" s="230" t="s">
        <v>1109</v>
      </c>
      <c r="D306" s="227"/>
      <c r="E306" s="227"/>
      <c r="F306" s="227"/>
      <c r="G306" s="227"/>
      <c r="H306" s="227"/>
      <c r="I306" s="228"/>
      <c r="J306" s="228" t="s">
        <v>324</v>
      </c>
      <c r="K306" s="229" t="s">
        <v>1110</v>
      </c>
      <c r="L306" s="225"/>
      <c r="M306" s="225"/>
      <c r="N306" s="225"/>
      <c r="O306" s="225"/>
      <c r="P306" s="225"/>
    </row>
    <row r="307" spans="1:16" ht="28.5">
      <c r="A307" s="231"/>
      <c r="B307" s="232"/>
      <c r="C307" s="230" t="s">
        <v>1111</v>
      </c>
      <c r="D307" s="227" t="s">
        <v>1112</v>
      </c>
      <c r="E307" s="227"/>
      <c r="F307" s="227" t="s">
        <v>1113</v>
      </c>
      <c r="G307" s="227"/>
      <c r="H307" s="227"/>
      <c r="I307" s="228"/>
      <c r="J307" s="228" t="s">
        <v>324</v>
      </c>
      <c r="K307" s="229" t="s">
        <v>892</v>
      </c>
      <c r="L307" s="225"/>
      <c r="M307" s="225"/>
      <c r="N307" s="225"/>
      <c r="O307" s="225"/>
      <c r="P307" s="225"/>
    </row>
    <row r="308" spans="1:16" ht="28.5">
      <c r="A308" s="231"/>
      <c r="B308" s="232"/>
      <c r="C308" s="230" t="s">
        <v>1114</v>
      </c>
      <c r="D308" s="227" t="s">
        <v>1115</v>
      </c>
      <c r="E308" s="227"/>
      <c r="F308" s="227" t="s">
        <v>842</v>
      </c>
      <c r="G308" s="227"/>
      <c r="H308" s="227"/>
      <c r="I308" s="228"/>
      <c r="J308" s="228" t="s">
        <v>44</v>
      </c>
      <c r="K308" s="229" t="s">
        <v>1116</v>
      </c>
      <c r="L308" s="225"/>
      <c r="M308" s="225"/>
      <c r="N308" s="225"/>
      <c r="O308" s="225"/>
      <c r="P308" s="225"/>
    </row>
    <row r="309" spans="1:16" ht="14.25">
      <c r="A309" s="233" t="s">
        <v>205</v>
      </c>
      <c r="B309" s="234" t="str">
        <f>VLOOKUP(A309,TRUSTEDPROCESSDEFINITIONS,2, FALSE)</f>
        <v>Credential Recovery</v>
      </c>
      <c r="C309" s="235"/>
      <c r="D309" s="235"/>
      <c r="E309" s="235"/>
      <c r="F309" s="235"/>
      <c r="G309" s="235"/>
      <c r="H309" s="235"/>
      <c r="I309" s="236"/>
      <c r="J309" s="236"/>
      <c r="K309" s="237"/>
      <c r="L309" s="238"/>
      <c r="M309" s="238"/>
      <c r="N309" s="238"/>
      <c r="O309" s="238"/>
      <c r="P309" s="238"/>
    </row>
    <row r="310" spans="1:16" ht="42.75">
      <c r="A310" s="231"/>
      <c r="B310" s="222" t="str">
        <f>VLOOKUP(A309,TRUSTEDPROCESSDEFINITIONS,3,FALSE)</f>
        <v>Credential Recovery is the process of transforming a suspended credential back to a usable state (i.e., an issued credential).</v>
      </c>
      <c r="C310" s="207"/>
      <c r="D310" s="207"/>
      <c r="E310" s="207"/>
      <c r="F310" s="223"/>
      <c r="G310" s="207"/>
      <c r="H310" s="207"/>
      <c r="I310" s="224"/>
      <c r="J310" s="224"/>
      <c r="K310" s="222"/>
      <c r="L310" s="225"/>
      <c r="M310" s="225"/>
      <c r="N310" s="225"/>
      <c r="O310" s="225"/>
      <c r="P310" s="225"/>
    </row>
    <row r="311" spans="1:16" ht="28.5">
      <c r="A311" s="231"/>
      <c r="B311" s="232"/>
      <c r="C311" s="230" t="s">
        <v>1117</v>
      </c>
      <c r="D311" s="227" t="s">
        <v>1118</v>
      </c>
      <c r="E311" s="227" t="s">
        <v>1119</v>
      </c>
      <c r="F311" s="227" t="s">
        <v>1119</v>
      </c>
      <c r="G311" s="227"/>
      <c r="H311" s="227"/>
      <c r="I311" s="228"/>
      <c r="J311" s="228" t="s">
        <v>425</v>
      </c>
      <c r="K311" s="229" t="s">
        <v>1120</v>
      </c>
      <c r="L311" s="225"/>
      <c r="M311" s="225"/>
      <c r="N311" s="225"/>
      <c r="O311" s="225"/>
      <c r="P311" s="225"/>
    </row>
    <row r="312" spans="1:16" ht="14.25">
      <c r="A312" s="231"/>
      <c r="B312" s="232"/>
      <c r="C312" s="230" t="s">
        <v>1121</v>
      </c>
      <c r="D312" s="227" t="s">
        <v>1122</v>
      </c>
      <c r="E312" s="227" t="s">
        <v>874</v>
      </c>
      <c r="F312" s="227" t="s">
        <v>878</v>
      </c>
      <c r="G312" s="227"/>
      <c r="H312" s="227"/>
      <c r="I312" s="228"/>
      <c r="J312" s="228" t="s">
        <v>472</v>
      </c>
      <c r="K312" s="229" t="s">
        <v>1123</v>
      </c>
      <c r="L312" s="225"/>
      <c r="M312" s="225"/>
      <c r="N312" s="225"/>
      <c r="O312" s="225"/>
      <c r="P312" s="225"/>
    </row>
    <row r="313" spans="1:16" ht="28.5">
      <c r="A313" s="231"/>
      <c r="B313" s="232"/>
      <c r="C313" s="230" t="s">
        <v>1124</v>
      </c>
      <c r="D313" s="227" t="s">
        <v>1125</v>
      </c>
      <c r="E313" s="227"/>
      <c r="F313" s="227" t="s">
        <v>882</v>
      </c>
      <c r="G313" s="227"/>
      <c r="H313" s="227"/>
      <c r="I313" s="228"/>
      <c r="J313" s="228" t="s">
        <v>472</v>
      </c>
      <c r="K313" s="229" t="s">
        <v>1126</v>
      </c>
      <c r="L313" s="225"/>
      <c r="M313" s="225"/>
      <c r="N313" s="225"/>
      <c r="O313" s="225"/>
      <c r="P313" s="225"/>
    </row>
    <row r="314" spans="1:16" ht="28.5">
      <c r="A314" s="231"/>
      <c r="B314" s="232"/>
      <c r="C314" s="230" t="s">
        <v>1127</v>
      </c>
      <c r="D314" s="251" t="s">
        <v>1128</v>
      </c>
      <c r="E314" s="251"/>
      <c r="F314" s="251" t="s">
        <v>1129</v>
      </c>
      <c r="G314" s="251"/>
      <c r="H314" s="251"/>
      <c r="I314" s="252"/>
      <c r="J314" s="252" t="s">
        <v>472</v>
      </c>
      <c r="K314" s="253" t="s">
        <v>975</v>
      </c>
      <c r="L314" s="225"/>
      <c r="M314" s="225"/>
      <c r="N314" s="225"/>
      <c r="O314" s="225"/>
      <c r="P314" s="225"/>
    </row>
    <row r="315" spans="1:16" ht="28.5">
      <c r="A315" s="231"/>
      <c r="B315" s="232"/>
      <c r="C315" s="230" t="s">
        <v>1130</v>
      </c>
      <c r="D315" s="227" t="s">
        <v>1131</v>
      </c>
      <c r="E315" s="227"/>
      <c r="F315" s="227" t="s">
        <v>1132</v>
      </c>
      <c r="G315" s="227"/>
      <c r="H315" s="227"/>
      <c r="I315" s="228"/>
      <c r="J315" s="228" t="s">
        <v>472</v>
      </c>
      <c r="K315" s="229" t="s">
        <v>1133</v>
      </c>
      <c r="L315" s="225"/>
      <c r="M315" s="225"/>
      <c r="N315" s="225"/>
      <c r="O315" s="225"/>
      <c r="P315" s="225"/>
    </row>
    <row r="316" spans="1:16" ht="14.25">
      <c r="A316" s="231"/>
      <c r="B316" s="232"/>
      <c r="C316" s="230" t="s">
        <v>1134</v>
      </c>
      <c r="D316" s="227" t="s">
        <v>1135</v>
      </c>
      <c r="E316" s="227"/>
      <c r="F316" s="227" t="s">
        <v>1136</v>
      </c>
      <c r="G316" s="227"/>
      <c r="H316" s="227"/>
      <c r="I316" s="228"/>
      <c r="J316" s="228" t="s">
        <v>324</v>
      </c>
      <c r="K316" s="229" t="s">
        <v>1137</v>
      </c>
      <c r="L316" s="225"/>
      <c r="M316" s="225"/>
      <c r="N316" s="225"/>
      <c r="O316" s="225"/>
      <c r="P316" s="225"/>
    </row>
    <row r="317" spans="1:16" ht="28.5">
      <c r="A317" s="231"/>
      <c r="B317" s="232"/>
      <c r="C317" s="230" t="s">
        <v>1138</v>
      </c>
      <c r="D317" s="227" t="s">
        <v>1139</v>
      </c>
      <c r="E317" s="227"/>
      <c r="F317" s="227" t="s">
        <v>1140</v>
      </c>
      <c r="G317" s="227"/>
      <c r="H317" s="227"/>
      <c r="I317" s="228"/>
      <c r="J317" s="228" t="s">
        <v>324</v>
      </c>
      <c r="K317" s="229" t="s">
        <v>1141</v>
      </c>
      <c r="L317" s="225"/>
      <c r="M317" s="225"/>
      <c r="N317" s="225"/>
      <c r="O317" s="225"/>
      <c r="P317" s="225"/>
    </row>
    <row r="318" spans="1:16" ht="28.5">
      <c r="A318" s="231"/>
      <c r="B318" s="232"/>
      <c r="C318" s="230" t="s">
        <v>1142</v>
      </c>
      <c r="D318" s="227" t="s">
        <v>1143</v>
      </c>
      <c r="E318" s="227"/>
      <c r="F318" s="227" t="s">
        <v>1144</v>
      </c>
      <c r="G318" s="227"/>
      <c r="H318" s="227"/>
      <c r="I318" s="228"/>
      <c r="J318" s="228" t="s">
        <v>324</v>
      </c>
      <c r="K318" s="229" t="s">
        <v>892</v>
      </c>
      <c r="L318" s="225"/>
      <c r="M318" s="225"/>
      <c r="N318" s="225"/>
      <c r="O318" s="225"/>
      <c r="P318" s="225"/>
    </row>
    <row r="319" spans="1:16" ht="28.5">
      <c r="A319" s="231"/>
      <c r="B319" s="232"/>
      <c r="C319" s="230" t="s">
        <v>1145</v>
      </c>
      <c r="D319" s="227" t="s">
        <v>1146</v>
      </c>
      <c r="E319" s="227"/>
      <c r="F319" s="227" t="s">
        <v>1132</v>
      </c>
      <c r="G319" s="227"/>
      <c r="H319" s="227"/>
      <c r="I319" s="228"/>
      <c r="J319" s="228" t="s">
        <v>324</v>
      </c>
      <c r="K319" s="229" t="s">
        <v>1147</v>
      </c>
      <c r="L319" s="225"/>
      <c r="M319" s="225"/>
      <c r="N319" s="225"/>
      <c r="O319" s="225"/>
      <c r="P319" s="225"/>
    </row>
    <row r="320" spans="1:16" ht="42.75">
      <c r="A320" s="231"/>
      <c r="B320" s="232"/>
      <c r="C320" s="227"/>
      <c r="D320" s="227"/>
      <c r="E320" s="227"/>
      <c r="F320" s="227" t="s">
        <v>291</v>
      </c>
      <c r="G320" s="262" t="s">
        <v>1148</v>
      </c>
      <c r="H320" s="207"/>
      <c r="I320" s="224"/>
      <c r="J320" s="224" t="s">
        <v>341</v>
      </c>
      <c r="K320" s="222" t="s">
        <v>1149</v>
      </c>
      <c r="L320" s="225"/>
      <c r="M320" s="225"/>
      <c r="N320" s="225"/>
      <c r="O320" s="225"/>
      <c r="P320" s="225"/>
    </row>
    <row r="321" spans="1:16" ht="28.5">
      <c r="A321" s="231"/>
      <c r="B321" s="232"/>
      <c r="C321" s="227"/>
      <c r="D321" s="227"/>
      <c r="E321" s="227"/>
      <c r="F321" s="227" t="s">
        <v>291</v>
      </c>
      <c r="G321" s="262" t="s">
        <v>1150</v>
      </c>
      <c r="H321" s="207"/>
      <c r="I321" s="224"/>
      <c r="J321" s="224" t="s">
        <v>510</v>
      </c>
      <c r="K321" s="222" t="s">
        <v>1151</v>
      </c>
      <c r="L321" s="225"/>
      <c r="M321" s="225"/>
      <c r="N321" s="225"/>
      <c r="O321" s="225"/>
      <c r="P321" s="225"/>
    </row>
    <row r="322" spans="1:16" ht="14.25">
      <c r="A322" s="231"/>
      <c r="B322" s="232"/>
      <c r="C322" s="227"/>
      <c r="D322" s="227"/>
      <c r="E322" s="227"/>
      <c r="F322" s="227"/>
      <c r="G322" s="262"/>
      <c r="H322" s="207"/>
      <c r="I322" s="224"/>
      <c r="J322" s="224"/>
      <c r="K322" s="222"/>
      <c r="L322" s="225"/>
      <c r="M322" s="225"/>
      <c r="N322" s="225"/>
      <c r="O322" s="225"/>
      <c r="P322" s="225"/>
    </row>
    <row r="323" spans="1:16" ht="14.25">
      <c r="A323" s="233" t="s">
        <v>212</v>
      </c>
      <c r="B323" s="234" t="str">
        <f>VLOOKUP(A323,TRUSTEDPROCESSDEFINITIONS,2, FALSE)</f>
        <v>Credential Revocation</v>
      </c>
      <c r="C323" s="235"/>
      <c r="D323" s="235"/>
      <c r="E323" s="235"/>
      <c r="F323" s="235"/>
      <c r="G323" s="235"/>
      <c r="H323" s="235"/>
      <c r="I323" s="236"/>
      <c r="J323" s="236"/>
      <c r="K323" s="237"/>
      <c r="L323" s="238"/>
      <c r="M323" s="238"/>
      <c r="N323" s="238"/>
      <c r="O323" s="238"/>
      <c r="P323" s="238"/>
    </row>
    <row r="324" spans="1:16" ht="42.75">
      <c r="A324" s="231"/>
      <c r="B324" s="222" t="str">
        <f>VLOOKUP(A323,TRUSTEDPROCESSDEFINITIONS,3,FALSE)</f>
        <v>Credential Revocation is the process of ensuring that an issued credential is permanently flagged as unusable.</v>
      </c>
      <c r="C324" s="207"/>
      <c r="D324" s="207"/>
      <c r="E324" s="207"/>
      <c r="F324" s="223"/>
      <c r="G324" s="207"/>
      <c r="H324" s="207"/>
      <c r="I324" s="224"/>
      <c r="J324" s="224"/>
      <c r="K324" s="222"/>
      <c r="L324" s="225"/>
      <c r="M324" s="225"/>
      <c r="N324" s="225"/>
      <c r="O324" s="225"/>
      <c r="P324" s="225"/>
    </row>
    <row r="325" spans="1:16" ht="14.25">
      <c r="A325" s="231"/>
      <c r="B325" s="232"/>
      <c r="C325" s="230" t="s">
        <v>1152</v>
      </c>
      <c r="D325" s="227" t="s">
        <v>1153</v>
      </c>
      <c r="E325" s="227" t="s">
        <v>1154</v>
      </c>
      <c r="F325" s="227" t="s">
        <v>1155</v>
      </c>
      <c r="G325" s="227"/>
      <c r="H325" s="227"/>
      <c r="I325" s="228"/>
      <c r="J325" s="228" t="s">
        <v>472</v>
      </c>
      <c r="K325" s="229" t="s">
        <v>1156</v>
      </c>
      <c r="L325" s="225"/>
      <c r="M325" s="225"/>
      <c r="N325" s="225"/>
      <c r="O325" s="225"/>
      <c r="P325" s="225"/>
    </row>
    <row r="326" spans="1:16" ht="14.25">
      <c r="A326" s="231"/>
      <c r="B326" s="232"/>
      <c r="C326" s="230" t="s">
        <v>1157</v>
      </c>
      <c r="D326" s="227" t="s">
        <v>1158</v>
      </c>
      <c r="E326" s="227" t="s">
        <v>1159</v>
      </c>
      <c r="F326" s="227" t="s">
        <v>1160</v>
      </c>
      <c r="G326" s="227"/>
      <c r="H326" s="227"/>
      <c r="I326" s="228"/>
      <c r="J326" s="228" t="s">
        <v>472</v>
      </c>
      <c r="K326" s="229" t="s">
        <v>1161</v>
      </c>
      <c r="L326" s="225"/>
      <c r="M326" s="225"/>
      <c r="N326" s="225"/>
      <c r="O326" s="225"/>
      <c r="P326" s="225"/>
    </row>
    <row r="327" spans="1:16" ht="28.5">
      <c r="A327" s="231"/>
      <c r="B327" s="232"/>
      <c r="C327" s="230" t="s">
        <v>1162</v>
      </c>
      <c r="D327" s="227" t="s">
        <v>1163</v>
      </c>
      <c r="E327" s="227"/>
      <c r="F327" s="227" t="s">
        <v>1159</v>
      </c>
      <c r="G327" s="227"/>
      <c r="H327" s="227"/>
      <c r="I327" s="228"/>
      <c r="J327" s="228" t="s">
        <v>472</v>
      </c>
      <c r="K327" s="229" t="s">
        <v>975</v>
      </c>
      <c r="L327" s="225"/>
      <c r="M327" s="225"/>
      <c r="N327" s="225"/>
      <c r="O327" s="225"/>
      <c r="P327" s="225"/>
    </row>
    <row r="328" spans="1:16" ht="14.25">
      <c r="A328" s="231"/>
      <c r="B328" s="232"/>
      <c r="C328" s="230" t="s">
        <v>1164</v>
      </c>
      <c r="D328" s="227" t="s">
        <v>1165</v>
      </c>
      <c r="E328" s="227"/>
      <c r="F328" s="227" t="s">
        <v>1154</v>
      </c>
      <c r="G328" s="227"/>
      <c r="H328" s="227"/>
      <c r="I328" s="228"/>
      <c r="J328" s="228" t="s">
        <v>324</v>
      </c>
      <c r="K328" s="229" t="s">
        <v>1166</v>
      </c>
      <c r="L328" s="225"/>
      <c r="M328" s="225"/>
      <c r="N328" s="225"/>
      <c r="O328" s="225"/>
      <c r="P328" s="225"/>
    </row>
    <row r="329" spans="1:16" ht="14.25">
      <c r="A329" s="231"/>
      <c r="B329" s="232"/>
      <c r="C329" s="230" t="s">
        <v>1167</v>
      </c>
      <c r="D329" s="227" t="s">
        <v>1168</v>
      </c>
      <c r="E329" s="227"/>
      <c r="F329" s="227" t="s">
        <v>1169</v>
      </c>
      <c r="G329" s="227"/>
      <c r="H329" s="227"/>
      <c r="I329" s="228"/>
      <c r="J329" s="228" t="s">
        <v>324</v>
      </c>
      <c r="K329" s="229" t="s">
        <v>1170</v>
      </c>
      <c r="L329" s="225"/>
      <c r="M329" s="225"/>
      <c r="N329" s="225"/>
      <c r="O329" s="225"/>
      <c r="P329" s="225"/>
    </row>
    <row r="330" spans="1:16" ht="28.5">
      <c r="A330" s="231"/>
      <c r="B330" s="232"/>
      <c r="C330" s="230" t="s">
        <v>1171</v>
      </c>
      <c r="D330" s="227" t="s">
        <v>1172</v>
      </c>
      <c r="E330" s="227"/>
      <c r="F330" s="227"/>
      <c r="G330" s="227"/>
      <c r="H330" s="227"/>
      <c r="I330" s="228"/>
      <c r="J330" s="228" t="s">
        <v>324</v>
      </c>
      <c r="K330" s="229" t="s">
        <v>892</v>
      </c>
      <c r="L330" s="225"/>
      <c r="M330" s="225"/>
      <c r="N330" s="225"/>
      <c r="O330" s="225"/>
      <c r="P330" s="225"/>
    </row>
    <row r="331" spans="1:16" ht="28.5">
      <c r="A331" s="231"/>
      <c r="B331" s="232"/>
      <c r="C331" s="230" t="s">
        <v>1173</v>
      </c>
      <c r="D331" s="227" t="s">
        <v>1174</v>
      </c>
      <c r="E331" s="227"/>
      <c r="F331" s="227" t="s">
        <v>1175</v>
      </c>
      <c r="G331" s="227"/>
      <c r="H331" s="227"/>
      <c r="I331" s="228"/>
      <c r="J331" s="228" t="s">
        <v>44</v>
      </c>
      <c r="K331" s="229" t="s">
        <v>939</v>
      </c>
      <c r="L331" s="225"/>
      <c r="M331" s="225"/>
      <c r="N331" s="225"/>
      <c r="O331" s="225"/>
      <c r="P331" s="225"/>
    </row>
    <row r="332" spans="1:16" ht="28.5">
      <c r="A332" s="231"/>
      <c r="B332" s="232"/>
      <c r="C332" s="207"/>
      <c r="D332" s="207"/>
      <c r="E332" s="207"/>
      <c r="F332" s="207" t="s">
        <v>291</v>
      </c>
      <c r="G332" s="262" t="s">
        <v>1176</v>
      </c>
      <c r="H332" s="207"/>
      <c r="I332" s="224"/>
      <c r="J332" s="224" t="s">
        <v>341</v>
      </c>
      <c r="K332" s="222" t="s">
        <v>1177</v>
      </c>
      <c r="L332" s="225"/>
      <c r="M332" s="225"/>
      <c r="N332" s="225"/>
      <c r="O332" s="225"/>
      <c r="P332" s="225"/>
    </row>
    <row r="333" spans="1:16" ht="28.5">
      <c r="A333" s="231"/>
      <c r="B333" s="232"/>
      <c r="C333" s="207"/>
      <c r="D333" s="207"/>
      <c r="E333" s="207"/>
      <c r="F333" s="207" t="s">
        <v>291</v>
      </c>
      <c r="G333" s="262" t="s">
        <v>1178</v>
      </c>
      <c r="H333" s="207"/>
      <c r="I333" s="224"/>
      <c r="J333" s="224" t="s">
        <v>341</v>
      </c>
      <c r="K333" s="222" t="s">
        <v>1179</v>
      </c>
      <c r="L333" s="225"/>
      <c r="M333" s="225"/>
      <c r="N333" s="225"/>
      <c r="O333" s="225"/>
      <c r="P333" s="225"/>
    </row>
    <row r="334" spans="1:16" ht="28.5">
      <c r="A334" s="231"/>
      <c r="B334" s="232"/>
      <c r="C334" s="207"/>
      <c r="D334" s="207"/>
      <c r="E334" s="207"/>
      <c r="F334" s="207" t="s">
        <v>291</v>
      </c>
      <c r="G334" s="262" t="s">
        <v>1180</v>
      </c>
      <c r="H334" s="207"/>
      <c r="I334" s="224"/>
      <c r="J334" s="224" t="s">
        <v>341</v>
      </c>
      <c r="K334" s="222" t="s">
        <v>1181</v>
      </c>
      <c r="L334" s="225"/>
      <c r="M334" s="225"/>
      <c r="N334" s="225"/>
      <c r="O334" s="225"/>
      <c r="P334" s="225"/>
    </row>
    <row r="335" spans="1:16" ht="14.25">
      <c r="A335" s="233" t="s">
        <v>219</v>
      </c>
      <c r="B335" s="234" t="str">
        <f>VLOOKUP(A335,TRUSTEDPROCESSDEFINITIONS,2, FALSE)</f>
        <v>Notice and Consent Service Provider</v>
      </c>
      <c r="C335" s="235"/>
      <c r="D335" s="235"/>
      <c r="E335" s="235"/>
      <c r="F335" s="235"/>
      <c r="G335" s="235"/>
      <c r="H335" s="235"/>
      <c r="I335" s="236"/>
      <c r="J335" s="236"/>
      <c r="K335" s="237"/>
      <c r="L335" s="263"/>
      <c r="M335" s="238"/>
      <c r="N335" s="238"/>
      <c r="O335" s="238"/>
      <c r="P335" s="238"/>
    </row>
    <row r="336" spans="1:16" ht="28.5">
      <c r="A336" s="231"/>
      <c r="B336" s="222" t="str">
        <f>VLOOKUP(A335,TRUSTEDPROCESSDEFINITIONS,3,FALSE)</f>
        <v>General requirements for Notice and Consent Service Provider</v>
      </c>
      <c r="C336" s="207"/>
      <c r="D336" s="207"/>
      <c r="E336" s="207"/>
      <c r="F336" s="207"/>
      <c r="G336" s="207"/>
      <c r="H336" s="207"/>
      <c r="I336" s="224"/>
      <c r="J336" s="224"/>
      <c r="K336" s="222"/>
      <c r="L336" s="264"/>
      <c r="M336" s="225"/>
      <c r="N336" s="225"/>
      <c r="O336" s="225"/>
      <c r="P336" s="225"/>
    </row>
    <row r="337" spans="1:16" ht="42.75">
      <c r="A337" s="231"/>
      <c r="B337" s="232"/>
      <c r="C337" s="214" t="s">
        <v>1182</v>
      </c>
      <c r="D337" s="231" t="s">
        <v>1183</v>
      </c>
      <c r="E337" s="207"/>
      <c r="F337" s="207"/>
      <c r="G337" s="225"/>
      <c r="H337" s="231"/>
      <c r="I337" s="221"/>
      <c r="J337" s="221" t="s">
        <v>358</v>
      </c>
      <c r="K337" s="229" t="s">
        <v>1184</v>
      </c>
      <c r="L337" s="264"/>
      <c r="M337" s="225"/>
      <c r="N337" s="225"/>
      <c r="O337" s="225"/>
      <c r="P337" s="225"/>
    </row>
    <row r="338" spans="1:16" ht="71.25">
      <c r="A338" s="231"/>
      <c r="B338" s="232"/>
      <c r="C338" s="214" t="s">
        <v>1185</v>
      </c>
      <c r="D338" s="231" t="s">
        <v>1186</v>
      </c>
      <c r="E338" s="207"/>
      <c r="F338" s="207"/>
      <c r="G338" s="225"/>
      <c r="H338" s="231"/>
      <c r="I338" s="221"/>
      <c r="J338" s="221" t="s">
        <v>358</v>
      </c>
      <c r="K338" s="229" t="s">
        <v>1187</v>
      </c>
      <c r="L338" s="264"/>
      <c r="M338" s="225"/>
      <c r="N338" s="225"/>
      <c r="O338" s="225"/>
      <c r="P338" s="225"/>
    </row>
    <row r="339" spans="1:16" ht="313.5">
      <c r="A339" s="231"/>
      <c r="B339" s="232"/>
      <c r="C339" s="214" t="s">
        <v>1188</v>
      </c>
      <c r="D339" s="231" t="s">
        <v>1189</v>
      </c>
      <c r="E339" s="207"/>
      <c r="F339" s="207"/>
      <c r="G339" s="225"/>
      <c r="H339" s="231"/>
      <c r="I339" s="221"/>
      <c r="J339" s="221" t="s">
        <v>358</v>
      </c>
      <c r="K339" s="239" t="s">
        <v>1905</v>
      </c>
      <c r="L339" s="264"/>
      <c r="M339" s="225"/>
      <c r="N339" s="225"/>
      <c r="O339" s="225"/>
      <c r="P339" s="225"/>
    </row>
    <row r="340" spans="1:16" ht="142.5">
      <c r="A340" s="231"/>
      <c r="B340" s="232"/>
      <c r="C340" s="214" t="s">
        <v>1190</v>
      </c>
      <c r="D340" s="231" t="s">
        <v>1191</v>
      </c>
      <c r="E340" s="207"/>
      <c r="F340" s="207"/>
      <c r="G340" s="225"/>
      <c r="H340" s="231"/>
      <c r="I340" s="221"/>
      <c r="J340" s="221" t="s">
        <v>358</v>
      </c>
      <c r="K340" s="229" t="s">
        <v>1192</v>
      </c>
      <c r="L340" s="264"/>
      <c r="M340" s="225"/>
      <c r="N340" s="225"/>
      <c r="O340" s="225"/>
      <c r="P340" s="225"/>
    </row>
    <row r="341" spans="1:16" ht="242.25">
      <c r="A341" s="231"/>
      <c r="B341" s="232"/>
      <c r="C341" s="214" t="s">
        <v>1193</v>
      </c>
      <c r="D341" s="231" t="s">
        <v>1194</v>
      </c>
      <c r="E341" s="207"/>
      <c r="F341" s="207"/>
      <c r="G341" s="225"/>
      <c r="H341" s="231"/>
      <c r="I341" s="221"/>
      <c r="J341" s="221" t="s">
        <v>358</v>
      </c>
      <c r="K341" s="239" t="s">
        <v>1906</v>
      </c>
      <c r="L341" s="264"/>
      <c r="M341" s="225"/>
      <c r="N341" s="225"/>
      <c r="O341" s="225"/>
      <c r="P341" s="225"/>
    </row>
    <row r="342" spans="1:16" ht="85.5">
      <c r="A342" s="231"/>
      <c r="B342" s="232"/>
      <c r="C342" s="214" t="s">
        <v>1195</v>
      </c>
      <c r="D342" s="231" t="s">
        <v>1196</v>
      </c>
      <c r="E342" s="207"/>
      <c r="F342" s="207"/>
      <c r="G342" s="225"/>
      <c r="H342" s="231"/>
      <c r="I342" s="221"/>
      <c r="J342" s="221"/>
      <c r="K342" s="229" t="s">
        <v>1197</v>
      </c>
      <c r="L342" s="264"/>
      <c r="M342" s="225"/>
      <c r="N342" s="225"/>
      <c r="O342" s="225"/>
      <c r="P342" s="225"/>
    </row>
    <row r="343" spans="1:16" ht="42.75">
      <c r="A343" s="231"/>
      <c r="B343" s="232"/>
      <c r="C343" s="214" t="s">
        <v>1198</v>
      </c>
      <c r="D343" s="231" t="s">
        <v>1199</v>
      </c>
      <c r="E343" s="207"/>
      <c r="F343" s="207"/>
      <c r="G343" s="225"/>
      <c r="H343" s="231"/>
      <c r="I343" s="221"/>
      <c r="J343" s="221" t="s">
        <v>358</v>
      </c>
      <c r="K343" s="229" t="s">
        <v>1200</v>
      </c>
      <c r="L343" s="264"/>
      <c r="M343" s="225"/>
      <c r="N343" s="225"/>
      <c r="O343" s="225"/>
      <c r="P343" s="225"/>
    </row>
    <row r="344" spans="1:16" ht="57">
      <c r="A344" s="231"/>
      <c r="B344" s="232"/>
      <c r="C344" s="214" t="s">
        <v>1201</v>
      </c>
      <c r="D344" s="231" t="s">
        <v>1202</v>
      </c>
      <c r="E344" s="207"/>
      <c r="F344" s="207"/>
      <c r="G344" s="225"/>
      <c r="H344" s="231"/>
      <c r="I344" s="221"/>
      <c r="J344" s="221" t="s">
        <v>358</v>
      </c>
      <c r="K344" s="229" t="s">
        <v>1203</v>
      </c>
      <c r="L344" s="264"/>
      <c r="M344" s="225"/>
      <c r="N344" s="225"/>
      <c r="O344" s="225"/>
      <c r="P344" s="225"/>
    </row>
    <row r="345" spans="1:16" ht="42.75">
      <c r="A345" s="231"/>
      <c r="B345" s="232"/>
      <c r="C345" s="214" t="s">
        <v>1204</v>
      </c>
      <c r="D345" s="231" t="s">
        <v>1205</v>
      </c>
      <c r="E345" s="207"/>
      <c r="F345" s="207"/>
      <c r="G345" s="225"/>
      <c r="H345" s="231"/>
      <c r="I345" s="221"/>
      <c r="J345" s="221" t="s">
        <v>358</v>
      </c>
      <c r="K345" s="229" t="s">
        <v>1206</v>
      </c>
      <c r="L345" s="264"/>
      <c r="M345" s="225"/>
      <c r="N345" s="225"/>
      <c r="O345" s="225"/>
      <c r="P345" s="225"/>
    </row>
    <row r="346" spans="1:16" ht="57">
      <c r="A346" s="231"/>
      <c r="B346" s="232"/>
      <c r="C346" s="214" t="s">
        <v>1207</v>
      </c>
      <c r="D346" s="231" t="s">
        <v>1208</v>
      </c>
      <c r="E346" s="207"/>
      <c r="F346" s="207"/>
      <c r="G346" s="225"/>
      <c r="H346" s="231"/>
      <c r="I346" s="221"/>
      <c r="J346" s="221" t="s">
        <v>358</v>
      </c>
      <c r="K346" s="229" t="s">
        <v>1209</v>
      </c>
      <c r="L346" s="264"/>
      <c r="M346" s="225"/>
      <c r="N346" s="225"/>
      <c r="O346" s="225"/>
      <c r="P346" s="225"/>
    </row>
    <row r="347" spans="1:16" ht="57">
      <c r="A347" s="231"/>
      <c r="B347" s="232"/>
      <c r="C347" s="214" t="s">
        <v>1210</v>
      </c>
      <c r="D347" s="231" t="s">
        <v>1211</v>
      </c>
      <c r="E347" s="207"/>
      <c r="F347" s="207"/>
      <c r="G347" s="225"/>
      <c r="H347" s="231"/>
      <c r="I347" s="221"/>
      <c r="J347" s="221" t="s">
        <v>358</v>
      </c>
      <c r="K347" s="229" t="s">
        <v>1212</v>
      </c>
      <c r="L347" s="264"/>
      <c r="M347" s="225"/>
      <c r="N347" s="225"/>
      <c r="O347" s="225"/>
      <c r="P347" s="225"/>
    </row>
    <row r="348" spans="1:16" ht="14.25">
      <c r="A348" s="231"/>
      <c r="B348" s="232"/>
      <c r="C348" s="207"/>
      <c r="D348" s="231"/>
      <c r="E348" s="207"/>
      <c r="F348" s="207"/>
      <c r="G348" s="225"/>
      <c r="H348" s="231"/>
      <c r="I348" s="221"/>
      <c r="J348" s="221"/>
      <c r="K348" s="229"/>
      <c r="L348" s="264"/>
      <c r="M348" s="225"/>
      <c r="N348" s="225"/>
      <c r="O348" s="225"/>
      <c r="P348" s="225"/>
    </row>
    <row r="349" spans="1:16" ht="14.25">
      <c r="A349" s="233" t="s">
        <v>222</v>
      </c>
      <c r="B349" s="234" t="str">
        <f>VLOOKUP(A349,TRUSTEDPROCESSDEFINITIONS,2, FALSE)</f>
        <v>Notice Formulation</v>
      </c>
      <c r="C349" s="235"/>
      <c r="D349" s="235"/>
      <c r="E349" s="235"/>
      <c r="F349" s="235"/>
      <c r="G349" s="235"/>
      <c r="H349" s="235"/>
      <c r="I349" s="236"/>
      <c r="J349" s="236"/>
      <c r="K349" s="237"/>
      <c r="L349" s="238"/>
      <c r="M349" s="238"/>
      <c r="N349" s="238"/>
      <c r="O349" s="238"/>
      <c r="P349" s="238"/>
    </row>
    <row r="350" spans="1:16" ht="228">
      <c r="A350" s="231"/>
      <c r="B350" s="222" t="str">
        <f>VLOOKUP(A349,TRUSTEDPROCESSDEFINITIONS,3,FALSE)</f>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C350" s="207"/>
      <c r="D350" s="207"/>
      <c r="E350" s="207"/>
      <c r="F350" s="207"/>
      <c r="G350" s="207"/>
      <c r="H350" s="207"/>
      <c r="I350" s="224"/>
      <c r="J350" s="224"/>
      <c r="K350" s="222"/>
      <c r="L350" s="225"/>
      <c r="M350" s="225"/>
      <c r="N350" s="225"/>
      <c r="O350" s="225"/>
      <c r="P350" s="225"/>
    </row>
    <row r="351" spans="1:16" ht="42.75">
      <c r="A351" s="231"/>
      <c r="B351" s="232"/>
      <c r="C351" s="214" t="s">
        <v>1213</v>
      </c>
      <c r="D351" s="207" t="s">
        <v>1214</v>
      </c>
      <c r="E351" s="207" t="s">
        <v>1215</v>
      </c>
      <c r="F351" s="207" t="s">
        <v>1215</v>
      </c>
      <c r="G351" s="207"/>
      <c r="H351" s="207"/>
      <c r="I351" s="224"/>
      <c r="J351" s="224" t="s">
        <v>358</v>
      </c>
      <c r="K351" s="229" t="s">
        <v>1216</v>
      </c>
      <c r="L351" s="225"/>
      <c r="M351" s="225"/>
      <c r="N351" s="225"/>
      <c r="O351" s="225"/>
      <c r="P351" s="225"/>
    </row>
    <row r="352" spans="1:16" ht="57">
      <c r="A352" s="231"/>
      <c r="B352" s="232"/>
      <c r="C352" s="214" t="s">
        <v>1217</v>
      </c>
      <c r="D352" s="207" t="s">
        <v>1218</v>
      </c>
      <c r="E352" s="207" t="s">
        <v>1219</v>
      </c>
      <c r="F352" s="207" t="s">
        <v>1219</v>
      </c>
      <c r="G352" s="207"/>
      <c r="H352" s="207"/>
      <c r="I352" s="224"/>
      <c r="J352" s="224" t="s">
        <v>358</v>
      </c>
      <c r="K352" s="229" t="s">
        <v>1220</v>
      </c>
      <c r="L352" s="225"/>
      <c r="M352" s="225"/>
      <c r="N352" s="225"/>
      <c r="O352" s="225"/>
      <c r="P352" s="225"/>
    </row>
    <row r="353" spans="1:16" ht="299.25">
      <c r="A353" s="231"/>
      <c r="B353" s="232"/>
      <c r="C353" s="214" t="s">
        <v>1221</v>
      </c>
      <c r="D353" s="207" t="s">
        <v>1222</v>
      </c>
      <c r="E353" s="207" t="s">
        <v>1223</v>
      </c>
      <c r="F353" s="207" t="s">
        <v>1223</v>
      </c>
      <c r="G353" s="207"/>
      <c r="H353" s="207"/>
      <c r="I353" s="224"/>
      <c r="J353" s="224" t="s">
        <v>358</v>
      </c>
      <c r="K353" s="229" t="s">
        <v>1224</v>
      </c>
      <c r="L353" s="225"/>
      <c r="M353" s="225"/>
      <c r="N353" s="225"/>
      <c r="O353" s="225"/>
      <c r="P353" s="225"/>
    </row>
    <row r="354" spans="1:16" ht="156.75">
      <c r="A354" s="231"/>
      <c r="B354" s="232"/>
      <c r="C354" s="214" t="s">
        <v>1225</v>
      </c>
      <c r="D354" s="207" t="s">
        <v>1226</v>
      </c>
      <c r="E354" s="207" t="s">
        <v>1227</v>
      </c>
      <c r="F354" s="207" t="s">
        <v>1227</v>
      </c>
      <c r="G354" s="207"/>
      <c r="H354" s="207"/>
      <c r="I354" s="224"/>
      <c r="J354" s="224" t="s">
        <v>358</v>
      </c>
      <c r="K354" s="229" t="s">
        <v>1228</v>
      </c>
      <c r="L354" s="225"/>
      <c r="M354" s="225"/>
      <c r="N354" s="225"/>
      <c r="O354" s="225"/>
      <c r="P354" s="225"/>
    </row>
    <row r="355" spans="1:16" ht="256.5">
      <c r="A355" s="231"/>
      <c r="B355" s="232"/>
      <c r="C355" s="214" t="s">
        <v>1229</v>
      </c>
      <c r="D355" s="207" t="s">
        <v>1230</v>
      </c>
      <c r="E355" s="207" t="s">
        <v>1231</v>
      </c>
      <c r="F355" s="207" t="s">
        <v>1231</v>
      </c>
      <c r="G355" s="207"/>
      <c r="H355" s="207"/>
      <c r="I355" s="224"/>
      <c r="J355" s="224" t="s">
        <v>358</v>
      </c>
      <c r="K355" s="229" t="s">
        <v>1232</v>
      </c>
      <c r="L355" s="225"/>
      <c r="M355" s="225"/>
      <c r="N355" s="225"/>
      <c r="O355" s="225"/>
      <c r="P355" s="225"/>
    </row>
    <row r="356" spans="1:16" ht="85.5">
      <c r="A356" s="231"/>
      <c r="B356" s="232"/>
      <c r="C356" s="214" t="s">
        <v>1233</v>
      </c>
      <c r="D356" s="207" t="s">
        <v>1234</v>
      </c>
      <c r="E356" s="207" t="s">
        <v>1235</v>
      </c>
      <c r="F356" s="207" t="s">
        <v>1235</v>
      </c>
      <c r="G356" s="207"/>
      <c r="H356" s="207"/>
      <c r="I356" s="224"/>
      <c r="J356" s="224" t="s">
        <v>358</v>
      </c>
      <c r="K356" s="229" t="s">
        <v>1236</v>
      </c>
      <c r="L356" s="225"/>
      <c r="M356" s="225"/>
      <c r="N356" s="225"/>
      <c r="O356" s="225"/>
      <c r="P356" s="225"/>
    </row>
    <row r="357" spans="1:16" ht="14.25">
      <c r="A357" s="233" t="s">
        <v>229</v>
      </c>
      <c r="B357" s="234" t="str">
        <f>VLOOKUP(A357,TRUSTEDPROCESSDEFINITIONS,2, FALSE)</f>
        <v>Notice Presentation</v>
      </c>
      <c r="C357" s="235"/>
      <c r="D357" s="235"/>
      <c r="E357" s="235"/>
      <c r="F357" s="235"/>
      <c r="G357" s="235"/>
      <c r="H357" s="235"/>
      <c r="I357" s="236"/>
      <c r="J357" s="236"/>
      <c r="K357" s="237"/>
      <c r="L357" s="238"/>
      <c r="M357" s="238"/>
      <c r="N357" s="238"/>
      <c r="O357" s="238"/>
      <c r="P357" s="238"/>
    </row>
    <row r="358" spans="1:16" ht="28.5">
      <c r="A358" s="231"/>
      <c r="B358" s="222" t="str">
        <f>VLOOKUP(A357,TRUSTEDPROCESSDEFINITIONS,3,FALSE)</f>
        <v>Notice Presentation is the process of presenting a notice statement to a person.</v>
      </c>
      <c r="C358" s="207"/>
      <c r="D358" s="207"/>
      <c r="E358" s="207"/>
      <c r="F358" s="207"/>
      <c r="G358" s="207"/>
      <c r="H358" s="207"/>
      <c r="I358" s="224"/>
      <c r="J358" s="224"/>
      <c r="K358" s="222"/>
      <c r="L358" s="225"/>
      <c r="M358" s="225"/>
      <c r="N358" s="225"/>
      <c r="O358" s="225"/>
      <c r="P358" s="225"/>
    </row>
    <row r="359" spans="1:16" ht="14.25">
      <c r="A359" s="231"/>
      <c r="B359" s="232"/>
      <c r="C359" s="214" t="s">
        <v>1237</v>
      </c>
      <c r="D359" s="207"/>
      <c r="E359" s="207"/>
      <c r="F359" s="207"/>
      <c r="G359" s="207"/>
      <c r="H359" s="207"/>
      <c r="I359" s="224"/>
      <c r="J359" s="224"/>
      <c r="K359" s="229"/>
      <c r="L359" s="225"/>
      <c r="M359" s="225"/>
      <c r="N359" s="225"/>
      <c r="O359" s="225"/>
      <c r="P359" s="225"/>
    </row>
    <row r="360" spans="1:16" ht="14.25">
      <c r="A360" s="231"/>
      <c r="B360" s="232"/>
      <c r="C360" s="207"/>
      <c r="D360" s="207"/>
      <c r="E360" s="207"/>
      <c r="F360" s="207"/>
      <c r="G360" s="207"/>
      <c r="H360" s="207"/>
      <c r="I360" s="224"/>
      <c r="J360" s="224"/>
      <c r="K360" s="229"/>
      <c r="L360" s="225"/>
      <c r="M360" s="225"/>
      <c r="N360" s="225"/>
      <c r="O360" s="225"/>
      <c r="P360" s="225"/>
    </row>
    <row r="361" spans="1:16" ht="14.25">
      <c r="A361" s="233" t="s">
        <v>234</v>
      </c>
      <c r="B361" s="234" t="str">
        <f>VLOOKUP(A361,TRUSTEDPROCESSDEFINITIONS,2, FALSE)</f>
        <v>Consent Request</v>
      </c>
      <c r="C361" s="235"/>
      <c r="D361" s="235"/>
      <c r="E361" s="235"/>
      <c r="F361" s="235"/>
      <c r="G361" s="235"/>
      <c r="H361" s="235"/>
      <c r="I361" s="236"/>
      <c r="J361" s="236"/>
      <c r="K361" s="237"/>
      <c r="L361" s="238"/>
      <c r="M361" s="238"/>
      <c r="N361" s="238"/>
      <c r="O361" s="238"/>
      <c r="P361" s="238"/>
    </row>
    <row r="362" spans="1:16" ht="151.5" customHeight="1">
      <c r="A362" s="231"/>
      <c r="B362" s="222" t="str">
        <f>VLOOKUP(A361,TRUSTEDPROCESSDEFINITIONS,3,FALSE)</f>
        <v>Consent Request is the process of asking a person to agree to provide consent (“Yes”) or decline to provide consent (“No”) based on the contents of a presented notice statement, resulting in either a “yes” or “no” consent decision.</v>
      </c>
      <c r="C362" s="214" t="s">
        <v>1238</v>
      </c>
      <c r="D362" s="207" t="s">
        <v>1239</v>
      </c>
      <c r="E362" s="207" t="s">
        <v>1240</v>
      </c>
      <c r="F362" s="207" t="s">
        <v>1240</v>
      </c>
      <c r="G362" s="207"/>
      <c r="H362" s="207"/>
      <c r="I362" s="224"/>
      <c r="J362" s="224" t="s">
        <v>358</v>
      </c>
      <c r="K362" s="229" t="s">
        <v>1241</v>
      </c>
      <c r="L362" s="225"/>
      <c r="M362" s="225"/>
      <c r="N362" s="225"/>
      <c r="O362" s="225"/>
      <c r="P362" s="225"/>
    </row>
    <row r="363" spans="1:16" ht="270.75">
      <c r="A363" s="231"/>
      <c r="B363" s="232"/>
      <c r="C363" s="214" t="s">
        <v>1242</v>
      </c>
      <c r="D363" s="207" t="s">
        <v>1243</v>
      </c>
      <c r="E363" s="207"/>
      <c r="F363" s="207" t="s">
        <v>1244</v>
      </c>
      <c r="G363" s="207"/>
      <c r="H363" s="207"/>
      <c r="I363" s="224"/>
      <c r="J363" s="224" t="s">
        <v>358</v>
      </c>
      <c r="K363" s="229" t="s">
        <v>1245</v>
      </c>
      <c r="L363" s="225"/>
      <c r="M363" s="225"/>
      <c r="N363" s="225"/>
      <c r="O363" s="225"/>
      <c r="P363" s="225"/>
    </row>
    <row r="364" spans="1:16" ht="28.5">
      <c r="A364" s="231"/>
      <c r="B364" s="232"/>
      <c r="C364" s="214" t="s">
        <v>1246</v>
      </c>
      <c r="D364" s="207" t="s">
        <v>1247</v>
      </c>
      <c r="E364" s="207"/>
      <c r="F364" s="207" t="s">
        <v>1248</v>
      </c>
      <c r="G364" s="207"/>
      <c r="H364" s="207"/>
      <c r="I364" s="224"/>
      <c r="J364" s="224" t="s">
        <v>358</v>
      </c>
      <c r="K364" s="229" t="s">
        <v>1249</v>
      </c>
      <c r="L364" s="225"/>
      <c r="M364" s="225"/>
      <c r="N364" s="225"/>
      <c r="O364" s="225"/>
      <c r="P364" s="225"/>
    </row>
    <row r="365" spans="1:16" ht="14.25">
      <c r="A365" s="231"/>
      <c r="B365" s="232"/>
      <c r="C365" s="214" t="s">
        <v>1250</v>
      </c>
      <c r="D365" s="207" t="s">
        <v>1251</v>
      </c>
      <c r="E365" s="207"/>
      <c r="F365" s="225"/>
      <c r="G365" s="207"/>
      <c r="H365" s="207"/>
      <c r="I365" s="224"/>
      <c r="J365" s="224" t="s">
        <v>358</v>
      </c>
      <c r="K365" s="229" t="s">
        <v>1252</v>
      </c>
      <c r="L365" s="225"/>
      <c r="M365" s="225"/>
      <c r="N365" s="225"/>
      <c r="O365" s="225"/>
      <c r="P365" s="225"/>
    </row>
    <row r="366" spans="1:16" ht="57">
      <c r="A366" s="231"/>
      <c r="B366" s="232"/>
      <c r="C366" s="214" t="s">
        <v>1253</v>
      </c>
      <c r="D366" s="207" t="s">
        <v>1254</v>
      </c>
      <c r="E366" s="207"/>
      <c r="F366" s="207" t="s">
        <v>1255</v>
      </c>
      <c r="G366" s="207"/>
      <c r="H366" s="207"/>
      <c r="I366" s="224"/>
      <c r="J366" s="224" t="s">
        <v>358</v>
      </c>
      <c r="K366" s="229" t="s">
        <v>1256</v>
      </c>
      <c r="L366" s="225"/>
      <c r="M366" s="225"/>
      <c r="N366" s="225"/>
      <c r="O366" s="225"/>
      <c r="P366" s="225"/>
    </row>
    <row r="367" spans="1:16" ht="14.25">
      <c r="A367" s="231"/>
      <c r="B367" s="232"/>
      <c r="C367" s="214" t="s">
        <v>1257</v>
      </c>
      <c r="D367" s="207" t="s">
        <v>1258</v>
      </c>
      <c r="E367" s="207"/>
      <c r="F367" s="207" t="s">
        <v>1259</v>
      </c>
      <c r="G367" s="207"/>
      <c r="H367" s="207"/>
      <c r="I367" s="224"/>
      <c r="J367" s="224" t="s">
        <v>358</v>
      </c>
      <c r="K367" s="229" t="s">
        <v>1260</v>
      </c>
      <c r="L367" s="225"/>
      <c r="M367" s="225"/>
      <c r="N367" s="225"/>
      <c r="O367" s="225"/>
      <c r="P367" s="225"/>
    </row>
    <row r="368" spans="1:16" ht="71.25">
      <c r="A368" s="231"/>
      <c r="B368" s="232"/>
      <c r="C368" s="214" t="s">
        <v>1261</v>
      </c>
      <c r="D368" s="207" t="s">
        <v>1262</v>
      </c>
      <c r="E368" s="207"/>
      <c r="F368" s="207" t="s">
        <v>1263</v>
      </c>
      <c r="G368" s="207"/>
      <c r="H368" s="207"/>
      <c r="I368" s="224"/>
      <c r="J368" s="224" t="s">
        <v>358</v>
      </c>
      <c r="K368" s="229" t="s">
        <v>1264</v>
      </c>
      <c r="L368" s="225"/>
      <c r="M368" s="225"/>
      <c r="N368" s="225"/>
      <c r="O368" s="225"/>
      <c r="P368" s="225"/>
    </row>
    <row r="369" spans="1:16" ht="42.75">
      <c r="A369" s="231"/>
      <c r="B369" s="232"/>
      <c r="C369" s="214" t="s">
        <v>1265</v>
      </c>
      <c r="D369" s="207"/>
      <c r="E369" s="207"/>
      <c r="F369" s="207"/>
      <c r="G369" s="207"/>
      <c r="H369" s="207"/>
      <c r="I369" s="224"/>
      <c r="J369" s="224" t="s">
        <v>358</v>
      </c>
      <c r="K369" s="229" t="s">
        <v>1266</v>
      </c>
      <c r="L369" s="225"/>
      <c r="M369" s="225"/>
      <c r="N369" s="225"/>
      <c r="O369" s="225"/>
      <c r="P369" s="225"/>
    </row>
    <row r="370" spans="1:16" ht="99.75">
      <c r="A370" s="231"/>
      <c r="B370" s="232"/>
      <c r="C370" s="214" t="s">
        <v>1267</v>
      </c>
      <c r="D370" s="207"/>
      <c r="E370" s="207"/>
      <c r="F370" s="207" t="s">
        <v>1268</v>
      </c>
      <c r="G370" s="207"/>
      <c r="H370" s="207"/>
      <c r="I370" s="224"/>
      <c r="J370" s="224" t="s">
        <v>358</v>
      </c>
      <c r="K370" s="229" t="s">
        <v>1269</v>
      </c>
      <c r="L370" s="225"/>
      <c r="M370" s="225"/>
      <c r="N370" s="225"/>
      <c r="O370" s="225"/>
      <c r="P370" s="225"/>
    </row>
    <row r="371" spans="1:16" ht="57">
      <c r="A371" s="231"/>
      <c r="B371" s="232"/>
      <c r="C371" s="214" t="s">
        <v>1270</v>
      </c>
      <c r="D371" s="207"/>
      <c r="E371" s="207"/>
      <c r="F371" s="207" t="s">
        <v>1271</v>
      </c>
      <c r="G371" s="207"/>
      <c r="H371" s="207"/>
      <c r="I371" s="224"/>
      <c r="J371" s="224" t="s">
        <v>358</v>
      </c>
      <c r="K371" s="229" t="s">
        <v>1272</v>
      </c>
      <c r="L371" s="225"/>
      <c r="M371" s="225"/>
      <c r="N371" s="225"/>
      <c r="O371" s="225"/>
      <c r="P371" s="225"/>
    </row>
    <row r="372" spans="1:16" ht="114">
      <c r="A372" s="231"/>
      <c r="B372" s="232"/>
      <c r="C372" s="214" t="s">
        <v>1273</v>
      </c>
      <c r="D372" s="207"/>
      <c r="E372" s="207"/>
      <c r="F372" s="207" t="s">
        <v>1274</v>
      </c>
      <c r="G372" s="207"/>
      <c r="H372" s="207"/>
      <c r="I372" s="224"/>
      <c r="J372" s="224" t="s">
        <v>358</v>
      </c>
      <c r="K372" s="229" t="s">
        <v>1275</v>
      </c>
      <c r="L372" s="225"/>
      <c r="M372" s="225"/>
      <c r="N372" s="225"/>
      <c r="O372" s="225"/>
      <c r="P372" s="225"/>
    </row>
    <row r="373" spans="1:16" ht="270.75">
      <c r="A373" s="231"/>
      <c r="B373" s="232"/>
      <c r="C373" s="214" t="s">
        <v>1276</v>
      </c>
      <c r="D373" s="231" t="s">
        <v>1277</v>
      </c>
      <c r="E373" s="207"/>
      <c r="F373" s="207"/>
      <c r="G373" s="207"/>
      <c r="H373" s="207"/>
      <c r="I373" s="224"/>
      <c r="J373" s="221" t="s">
        <v>358</v>
      </c>
      <c r="K373" s="229" t="s">
        <v>1278</v>
      </c>
      <c r="L373" s="225"/>
      <c r="M373" s="225"/>
      <c r="N373" s="225"/>
      <c r="O373" s="225"/>
      <c r="P373" s="225"/>
    </row>
    <row r="374" spans="1:16" ht="28.5">
      <c r="A374" s="231"/>
      <c r="B374" s="232"/>
      <c r="C374" s="214" t="s">
        <v>1279</v>
      </c>
      <c r="D374" s="231" t="s">
        <v>1280</v>
      </c>
      <c r="E374" s="207"/>
      <c r="F374" s="207"/>
      <c r="G374" s="207"/>
      <c r="H374" s="207"/>
      <c r="I374" s="224"/>
      <c r="J374" s="221" t="s">
        <v>358</v>
      </c>
      <c r="K374" s="229" t="s">
        <v>1249</v>
      </c>
      <c r="L374" s="225"/>
      <c r="M374" s="225"/>
      <c r="N374" s="225"/>
      <c r="O374" s="225"/>
      <c r="P374" s="225"/>
    </row>
    <row r="375" spans="1:16" ht="14.25">
      <c r="A375" s="231"/>
      <c r="B375" s="232"/>
      <c r="C375" s="214" t="s">
        <v>1281</v>
      </c>
      <c r="D375" s="231" t="s">
        <v>1282</v>
      </c>
      <c r="E375" s="207"/>
      <c r="F375" s="207"/>
      <c r="G375" s="207"/>
      <c r="H375" s="207"/>
      <c r="I375" s="224"/>
      <c r="J375" s="221" t="s">
        <v>358</v>
      </c>
      <c r="K375" s="229" t="s">
        <v>1252</v>
      </c>
      <c r="L375" s="225"/>
      <c r="M375" s="225"/>
      <c r="N375" s="225"/>
      <c r="O375" s="225"/>
      <c r="P375" s="225"/>
    </row>
    <row r="376" spans="1:16" ht="57">
      <c r="A376" s="231"/>
      <c r="B376" s="232"/>
      <c r="C376" s="214" t="s">
        <v>1283</v>
      </c>
      <c r="D376" s="231" t="s">
        <v>1284</v>
      </c>
      <c r="E376" s="207"/>
      <c r="F376" s="207"/>
      <c r="G376" s="207"/>
      <c r="H376" s="207"/>
      <c r="I376" s="224"/>
      <c r="J376" s="221" t="s">
        <v>358</v>
      </c>
      <c r="K376" s="229" t="s">
        <v>1285</v>
      </c>
      <c r="L376" s="225"/>
      <c r="M376" s="225"/>
      <c r="N376" s="225"/>
      <c r="O376" s="225"/>
      <c r="P376" s="225"/>
    </row>
    <row r="377" spans="1:16" ht="14.25">
      <c r="A377" s="231"/>
      <c r="B377" s="232"/>
      <c r="C377" s="214" t="s">
        <v>1286</v>
      </c>
      <c r="D377" s="231" t="s">
        <v>1287</v>
      </c>
      <c r="E377" s="207"/>
      <c r="F377" s="207"/>
      <c r="G377" s="207"/>
      <c r="H377" s="207"/>
      <c r="I377" s="224"/>
      <c r="J377" s="221" t="s">
        <v>358</v>
      </c>
      <c r="K377" s="229" t="s">
        <v>1260</v>
      </c>
      <c r="L377" s="225"/>
      <c r="M377" s="225"/>
      <c r="N377" s="225"/>
      <c r="O377" s="225"/>
      <c r="P377" s="225"/>
    </row>
    <row r="378" spans="1:16" ht="85.5">
      <c r="A378" s="231"/>
      <c r="B378" s="232"/>
      <c r="C378" s="214" t="s">
        <v>1288</v>
      </c>
      <c r="D378" s="231" t="s">
        <v>1289</v>
      </c>
      <c r="E378" s="207"/>
      <c r="F378" s="207"/>
      <c r="G378" s="207"/>
      <c r="H378" s="207"/>
      <c r="I378" s="224"/>
      <c r="J378" s="221" t="s">
        <v>358</v>
      </c>
      <c r="K378" s="229" t="s">
        <v>1290</v>
      </c>
      <c r="L378" s="225"/>
      <c r="M378" s="225"/>
      <c r="N378" s="225"/>
      <c r="O378" s="225"/>
      <c r="P378" s="225"/>
    </row>
    <row r="379" spans="1:16" ht="42.75">
      <c r="A379" s="231"/>
      <c r="B379" s="232"/>
      <c r="C379" s="214" t="s">
        <v>1291</v>
      </c>
      <c r="D379" s="231" t="s">
        <v>1292</v>
      </c>
      <c r="E379" s="207"/>
      <c r="F379" s="207"/>
      <c r="G379" s="207"/>
      <c r="H379" s="207"/>
      <c r="I379" s="224"/>
      <c r="J379" s="221" t="s">
        <v>358</v>
      </c>
      <c r="K379" s="229" t="s">
        <v>1293</v>
      </c>
      <c r="L379" s="225"/>
      <c r="M379" s="225"/>
      <c r="N379" s="225"/>
      <c r="O379" s="225"/>
      <c r="P379" s="225"/>
    </row>
    <row r="380" spans="1:16" ht="99.75">
      <c r="A380" s="231"/>
      <c r="B380" s="232"/>
      <c r="C380" s="214" t="s">
        <v>1294</v>
      </c>
      <c r="D380" s="231" t="s">
        <v>1292</v>
      </c>
      <c r="E380" s="207"/>
      <c r="F380" s="207"/>
      <c r="G380" s="207"/>
      <c r="H380" s="207"/>
      <c r="I380" s="224"/>
      <c r="J380" s="221" t="s">
        <v>358</v>
      </c>
      <c r="K380" s="229" t="s">
        <v>1295</v>
      </c>
      <c r="L380" s="225"/>
      <c r="M380" s="225"/>
      <c r="N380" s="225"/>
      <c r="O380" s="225"/>
      <c r="P380" s="225"/>
    </row>
    <row r="381" spans="1:16" ht="57">
      <c r="A381" s="231"/>
      <c r="B381" s="232"/>
      <c r="C381" s="214" t="s">
        <v>1296</v>
      </c>
      <c r="D381" s="231" t="s">
        <v>1297</v>
      </c>
      <c r="E381" s="207"/>
      <c r="F381" s="207"/>
      <c r="G381" s="207"/>
      <c r="H381" s="207"/>
      <c r="I381" s="224"/>
      <c r="J381" s="221" t="s">
        <v>358</v>
      </c>
      <c r="K381" s="229" t="s">
        <v>1298</v>
      </c>
      <c r="L381" s="225"/>
      <c r="M381" s="225"/>
      <c r="N381" s="225"/>
      <c r="O381" s="225"/>
      <c r="P381" s="225"/>
    </row>
    <row r="382" spans="1:16" ht="114">
      <c r="A382" s="231"/>
      <c r="B382" s="232"/>
      <c r="C382" s="214" t="s">
        <v>1299</v>
      </c>
      <c r="D382" s="231" t="s">
        <v>1297</v>
      </c>
      <c r="E382" s="207"/>
      <c r="F382" s="207"/>
      <c r="G382" s="207"/>
      <c r="H382" s="207"/>
      <c r="I382" s="224"/>
      <c r="J382" s="221" t="s">
        <v>358</v>
      </c>
      <c r="K382" s="229" t="s">
        <v>1300</v>
      </c>
      <c r="L382" s="225"/>
      <c r="M382" s="225"/>
      <c r="N382" s="225"/>
      <c r="O382" s="225"/>
      <c r="P382" s="225"/>
    </row>
    <row r="383" spans="1:16" ht="114">
      <c r="A383" s="231"/>
      <c r="B383" s="232"/>
      <c r="C383" s="207"/>
      <c r="D383" s="207"/>
      <c r="E383" s="207"/>
      <c r="F383" s="207" t="s">
        <v>1301</v>
      </c>
      <c r="G383" s="207"/>
      <c r="H383" s="207"/>
      <c r="I383" s="224"/>
      <c r="J383" s="221" t="s">
        <v>358</v>
      </c>
      <c r="K383" s="229" t="s">
        <v>1302</v>
      </c>
      <c r="L383" s="225"/>
      <c r="M383" s="225"/>
      <c r="N383" s="225"/>
      <c r="O383" s="225"/>
      <c r="P383" s="225"/>
    </row>
    <row r="384" spans="1:16" ht="99.75">
      <c r="A384" s="231"/>
      <c r="B384" s="232"/>
      <c r="C384" s="207"/>
      <c r="D384" s="207"/>
      <c r="E384" s="207"/>
      <c r="F384" s="207" t="s">
        <v>1303</v>
      </c>
      <c r="G384" s="207"/>
      <c r="H384" s="207"/>
      <c r="I384" s="224"/>
      <c r="J384" s="221" t="s">
        <v>358</v>
      </c>
      <c r="K384" s="229" t="s">
        <v>1304</v>
      </c>
      <c r="L384" s="225"/>
      <c r="M384" s="225"/>
      <c r="N384" s="225"/>
      <c r="O384" s="225"/>
      <c r="P384" s="225"/>
    </row>
    <row r="385" spans="1:16" ht="57">
      <c r="A385" s="231"/>
      <c r="B385" s="232"/>
      <c r="C385" s="207"/>
      <c r="D385" s="207"/>
      <c r="E385" s="207"/>
      <c r="F385" s="207" t="s">
        <v>1305</v>
      </c>
      <c r="G385" s="207"/>
      <c r="H385" s="207"/>
      <c r="I385" s="224"/>
      <c r="J385" s="221" t="s">
        <v>358</v>
      </c>
      <c r="K385" s="229" t="s">
        <v>1306</v>
      </c>
      <c r="L385" s="225"/>
      <c r="M385" s="225"/>
      <c r="N385" s="225"/>
      <c r="O385" s="225"/>
      <c r="P385" s="225"/>
    </row>
    <row r="386" spans="1:16" ht="42.75">
      <c r="A386" s="231"/>
      <c r="B386" s="232"/>
      <c r="C386" s="207"/>
      <c r="D386" s="207"/>
      <c r="E386" s="207"/>
      <c r="F386" s="207" t="s">
        <v>1307</v>
      </c>
      <c r="G386" s="207"/>
      <c r="H386" s="207"/>
      <c r="I386" s="224"/>
      <c r="J386" s="221" t="s">
        <v>358</v>
      </c>
      <c r="K386" s="229" t="s">
        <v>1308</v>
      </c>
      <c r="L386" s="225"/>
      <c r="M386" s="225"/>
      <c r="N386" s="225"/>
      <c r="O386" s="225"/>
      <c r="P386" s="225"/>
    </row>
    <row r="387" spans="1:16" ht="42.75">
      <c r="A387" s="231"/>
      <c r="B387" s="232"/>
      <c r="C387" s="207"/>
      <c r="D387" s="207"/>
      <c r="E387" s="207"/>
      <c r="F387" s="207" t="s">
        <v>1309</v>
      </c>
      <c r="G387" s="207"/>
      <c r="H387" s="207"/>
      <c r="I387" s="224"/>
      <c r="J387" s="221" t="s">
        <v>358</v>
      </c>
      <c r="K387" s="229" t="s">
        <v>1310</v>
      </c>
      <c r="L387" s="225"/>
      <c r="M387" s="225"/>
      <c r="N387" s="225"/>
      <c r="O387" s="225"/>
      <c r="P387" s="225"/>
    </row>
    <row r="388" spans="1:16" ht="42.75">
      <c r="A388" s="231"/>
      <c r="B388" s="232"/>
      <c r="C388" s="207"/>
      <c r="D388" s="207"/>
      <c r="E388" s="207"/>
      <c r="F388" s="207" t="s">
        <v>1311</v>
      </c>
      <c r="G388" s="207"/>
      <c r="H388" s="207"/>
      <c r="I388" s="224"/>
      <c r="J388" s="221" t="s">
        <v>358</v>
      </c>
      <c r="K388" s="229" t="s">
        <v>1312</v>
      </c>
      <c r="L388" s="225"/>
      <c r="M388" s="225"/>
      <c r="N388" s="225"/>
      <c r="O388" s="225"/>
      <c r="P388" s="225"/>
    </row>
    <row r="389" spans="1:16" ht="42.75">
      <c r="A389" s="231"/>
      <c r="B389" s="232"/>
      <c r="C389" s="207"/>
      <c r="D389" s="207"/>
      <c r="E389" s="207"/>
      <c r="F389" s="207" t="s">
        <v>1313</v>
      </c>
      <c r="G389" s="207"/>
      <c r="H389" s="207"/>
      <c r="I389" s="224"/>
      <c r="J389" s="221" t="s">
        <v>358</v>
      </c>
      <c r="K389" s="229" t="s">
        <v>1314</v>
      </c>
      <c r="L389" s="225"/>
      <c r="M389" s="225"/>
      <c r="N389" s="225"/>
      <c r="O389" s="225"/>
      <c r="P389" s="225"/>
    </row>
    <row r="390" spans="1:16" ht="14.25">
      <c r="A390" s="231"/>
      <c r="B390" s="232"/>
      <c r="C390" s="207"/>
      <c r="D390" s="207"/>
      <c r="E390" s="207"/>
      <c r="F390" s="207"/>
      <c r="G390" s="207"/>
      <c r="H390" s="207"/>
      <c r="I390" s="224"/>
      <c r="J390" s="221"/>
      <c r="K390" s="229"/>
      <c r="L390" s="225"/>
      <c r="M390" s="225"/>
      <c r="N390" s="225"/>
      <c r="O390" s="225"/>
      <c r="P390" s="225"/>
    </row>
    <row r="391" spans="1:16" ht="14.25">
      <c r="A391" s="231"/>
      <c r="B391" s="232"/>
      <c r="C391" s="207"/>
      <c r="D391" s="207"/>
      <c r="E391" s="207"/>
      <c r="F391" s="207" t="s">
        <v>1315</v>
      </c>
      <c r="G391" s="207"/>
      <c r="H391" s="207"/>
      <c r="I391" s="224"/>
      <c r="J391" s="221" t="s">
        <v>358</v>
      </c>
      <c r="K391" s="229" t="s">
        <v>1316</v>
      </c>
      <c r="L391" s="225"/>
      <c r="M391" s="225"/>
      <c r="N391" s="225"/>
      <c r="O391" s="225"/>
      <c r="P391" s="225"/>
    </row>
    <row r="392" spans="1:16" ht="14.25">
      <c r="A392" s="215" t="s">
        <v>241</v>
      </c>
      <c r="B392" s="216" t="str">
        <f>VLOOKUP(A392,TRUSTEDPROCESSDEFINITIONS,2, FALSE)</f>
        <v>Consent Registration</v>
      </c>
      <c r="C392" s="217"/>
      <c r="D392" s="217"/>
      <c r="E392" s="217"/>
      <c r="F392" s="217"/>
      <c r="G392" s="217"/>
      <c r="H392" s="217"/>
      <c r="I392" s="218"/>
      <c r="J392" s="218"/>
      <c r="K392" s="219"/>
      <c r="L392" s="220"/>
      <c r="M392" s="220"/>
      <c r="N392" s="220"/>
      <c r="O392" s="220"/>
      <c r="P392" s="220"/>
    </row>
    <row r="393" spans="1:16" ht="66.75" customHeight="1">
      <c r="A393" s="231"/>
      <c r="B393" s="222" t="str">
        <f>VLOOKUP(A392,TRUSTEDPROCESSDEFINITIONS,3,FALSE)</f>
        <v>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393" s="207"/>
      <c r="D393" s="207"/>
      <c r="E393" s="207"/>
      <c r="F393" s="207"/>
      <c r="G393" s="207"/>
      <c r="H393" s="207"/>
      <c r="I393" s="224"/>
      <c r="J393" s="224"/>
      <c r="K393" s="222" t="s">
        <v>1317</v>
      </c>
      <c r="L393" s="225"/>
      <c r="M393" s="225"/>
      <c r="N393" s="225"/>
      <c r="O393" s="225"/>
      <c r="P393" s="225"/>
    </row>
    <row r="394" spans="1:16" ht="114">
      <c r="A394" s="231"/>
      <c r="B394" s="222"/>
      <c r="C394" s="214" t="s">
        <v>1318</v>
      </c>
      <c r="D394" s="231" t="s">
        <v>1319</v>
      </c>
      <c r="E394" s="207"/>
      <c r="F394" s="207"/>
      <c r="G394" s="207"/>
      <c r="H394" s="207"/>
      <c r="I394" s="224"/>
      <c r="J394" s="221" t="s">
        <v>358</v>
      </c>
      <c r="K394" s="229" t="s">
        <v>1320</v>
      </c>
      <c r="L394" s="225"/>
      <c r="M394" s="225"/>
      <c r="N394" s="225"/>
      <c r="O394" s="225"/>
      <c r="P394" s="225"/>
    </row>
    <row r="395" spans="1:16" ht="142.5">
      <c r="A395" s="231"/>
      <c r="B395" s="222"/>
      <c r="C395" s="214" t="s">
        <v>1321</v>
      </c>
      <c r="D395" s="231" t="s">
        <v>1322</v>
      </c>
      <c r="E395" s="207"/>
      <c r="F395" s="207"/>
      <c r="G395" s="207"/>
      <c r="H395" s="207"/>
      <c r="I395" s="224"/>
      <c r="J395" s="221" t="s">
        <v>358</v>
      </c>
      <c r="K395" s="229" t="s">
        <v>1323</v>
      </c>
      <c r="L395" s="225"/>
      <c r="M395" s="225"/>
      <c r="N395" s="225"/>
      <c r="O395" s="225"/>
      <c r="P395" s="225"/>
    </row>
    <row r="396" spans="1:16" ht="57">
      <c r="A396" s="231"/>
      <c r="B396" s="222"/>
      <c r="C396" s="214" t="s">
        <v>1324</v>
      </c>
      <c r="D396" s="231" t="s">
        <v>1325</v>
      </c>
      <c r="E396" s="207"/>
      <c r="F396" s="207"/>
      <c r="G396" s="207"/>
      <c r="H396" s="207"/>
      <c r="I396" s="224"/>
      <c r="J396" s="221" t="s">
        <v>358</v>
      </c>
      <c r="K396" s="229" t="s">
        <v>1326</v>
      </c>
      <c r="L396" s="225"/>
      <c r="M396" s="225"/>
      <c r="N396" s="225"/>
      <c r="O396" s="225"/>
      <c r="P396" s="225"/>
    </row>
    <row r="397" spans="1:16" ht="28.5">
      <c r="A397" s="231"/>
      <c r="B397" s="222"/>
      <c r="C397" s="214" t="s">
        <v>1327</v>
      </c>
      <c r="D397" s="231" t="s">
        <v>1328</v>
      </c>
      <c r="E397" s="207"/>
      <c r="F397" s="207"/>
      <c r="G397" s="207"/>
      <c r="H397" s="207"/>
      <c r="I397" s="224"/>
      <c r="J397" s="221" t="s">
        <v>358</v>
      </c>
      <c r="K397" s="229" t="s">
        <v>1329</v>
      </c>
      <c r="L397" s="225"/>
      <c r="M397" s="225"/>
      <c r="N397" s="225"/>
      <c r="O397" s="225"/>
      <c r="P397" s="225"/>
    </row>
    <row r="398" spans="1:16" ht="28.5">
      <c r="A398" s="231"/>
      <c r="B398" s="222"/>
      <c r="C398" s="214" t="s">
        <v>1330</v>
      </c>
      <c r="D398" s="231" t="s">
        <v>1331</v>
      </c>
      <c r="E398" s="207"/>
      <c r="F398" s="207"/>
      <c r="G398" s="207"/>
      <c r="H398" s="207"/>
      <c r="I398" s="224"/>
      <c r="J398" s="221" t="s">
        <v>358</v>
      </c>
      <c r="K398" s="229" t="s">
        <v>1332</v>
      </c>
      <c r="L398" s="225"/>
      <c r="M398" s="225"/>
      <c r="N398" s="225"/>
      <c r="O398" s="225"/>
      <c r="P398" s="225"/>
    </row>
    <row r="399" spans="1:16" ht="99.75">
      <c r="A399" s="231"/>
      <c r="B399" s="222"/>
      <c r="C399" s="214" t="s">
        <v>1333</v>
      </c>
      <c r="D399" s="231" t="s">
        <v>1334</v>
      </c>
      <c r="E399" s="207"/>
      <c r="F399" s="207"/>
      <c r="G399" s="207"/>
      <c r="H399" s="207"/>
      <c r="I399" s="224"/>
      <c r="J399" s="221" t="s">
        <v>358</v>
      </c>
      <c r="K399" s="229" t="s">
        <v>1335</v>
      </c>
      <c r="L399" s="225"/>
      <c r="M399" s="225"/>
      <c r="N399" s="225"/>
      <c r="O399" s="225"/>
      <c r="P399" s="225"/>
    </row>
    <row r="400" spans="1:16" ht="57">
      <c r="A400" s="231"/>
      <c r="B400" s="222"/>
      <c r="C400" s="214" t="s">
        <v>1336</v>
      </c>
      <c r="D400" s="231" t="s">
        <v>1337</v>
      </c>
      <c r="E400" s="207"/>
      <c r="F400" s="207"/>
      <c r="G400" s="207"/>
      <c r="H400" s="207"/>
      <c r="I400" s="224"/>
      <c r="J400" s="221" t="s">
        <v>358</v>
      </c>
      <c r="K400" s="229" t="s">
        <v>1338</v>
      </c>
      <c r="L400" s="225"/>
      <c r="M400" s="225"/>
      <c r="N400" s="225"/>
      <c r="O400" s="225"/>
      <c r="P400" s="225"/>
    </row>
    <row r="401" spans="1:16" ht="42.75">
      <c r="A401" s="231"/>
      <c r="B401" s="222"/>
      <c r="C401" s="214" t="s">
        <v>1339</v>
      </c>
      <c r="D401" s="231" t="s">
        <v>1340</v>
      </c>
      <c r="E401" s="207"/>
      <c r="F401" s="207"/>
      <c r="G401" s="207"/>
      <c r="H401" s="207"/>
      <c r="I401" s="224"/>
      <c r="J401" s="221" t="s">
        <v>358</v>
      </c>
      <c r="K401" s="229" t="s">
        <v>1341</v>
      </c>
      <c r="L401" s="225"/>
      <c r="M401" s="225"/>
      <c r="N401" s="225"/>
      <c r="O401" s="225"/>
      <c r="P401" s="225"/>
    </row>
    <row r="402" spans="1:16" ht="14.25">
      <c r="A402" s="215" t="s">
        <v>248</v>
      </c>
      <c r="B402" s="216" t="str">
        <f>VLOOKUP(A402,TRUSTEDPROCESSDEFINITIONS,2, FALSE)</f>
        <v>Consent Review</v>
      </c>
      <c r="C402" s="217"/>
      <c r="D402" s="217"/>
      <c r="E402" s="217"/>
      <c r="F402" s="217"/>
      <c r="G402" s="217"/>
      <c r="H402" s="217"/>
      <c r="I402" s="218"/>
      <c r="J402" s="218"/>
      <c r="K402" s="219"/>
      <c r="L402" s="220"/>
      <c r="M402" s="220"/>
      <c r="N402" s="220"/>
      <c r="O402" s="220"/>
      <c r="P402" s="220"/>
    </row>
    <row r="403" spans="1:16" ht="53.25" customHeight="1">
      <c r="A403" s="231"/>
      <c r="B403" s="222" t="str">
        <f>VLOOKUP(A402,TRUSTEDPROCESSDEFINITIONS,3,FALSE)</f>
        <v>Consent Review is the process of making the details of a stored consent decision visible to the person who provided the consent.</v>
      </c>
      <c r="C403" s="207"/>
      <c r="D403" s="207"/>
      <c r="E403" s="207"/>
      <c r="F403" s="207"/>
      <c r="G403" s="207"/>
      <c r="H403" s="207"/>
      <c r="I403" s="224"/>
      <c r="J403" s="224"/>
      <c r="K403" s="222" t="s">
        <v>1317</v>
      </c>
      <c r="L403" s="225"/>
      <c r="M403" s="225"/>
      <c r="N403" s="225"/>
      <c r="O403" s="225"/>
      <c r="P403" s="225"/>
    </row>
    <row r="404" spans="1:16" ht="57">
      <c r="A404" s="231"/>
      <c r="B404" s="222"/>
      <c r="C404" s="214" t="s">
        <v>1342</v>
      </c>
      <c r="D404" s="207"/>
      <c r="E404" s="207"/>
      <c r="F404" s="207" t="s">
        <v>1343</v>
      </c>
      <c r="G404" s="207"/>
      <c r="H404" s="207"/>
      <c r="I404" s="224"/>
      <c r="J404" s="224" t="s">
        <v>358</v>
      </c>
      <c r="K404" s="229" t="s">
        <v>1344</v>
      </c>
      <c r="L404" s="225"/>
      <c r="M404" s="225"/>
      <c r="N404" s="225"/>
      <c r="O404" s="225"/>
      <c r="P404" s="225"/>
    </row>
    <row r="405" spans="1:16" ht="71.25">
      <c r="A405" s="231"/>
      <c r="B405" s="232"/>
      <c r="C405" s="214" t="s">
        <v>1345</v>
      </c>
      <c r="D405" s="207"/>
      <c r="E405" s="207"/>
      <c r="F405" s="207" t="s">
        <v>1346</v>
      </c>
      <c r="G405" s="207"/>
      <c r="H405" s="207"/>
      <c r="I405" s="224"/>
      <c r="J405" s="224" t="s">
        <v>358</v>
      </c>
      <c r="K405" s="229" t="s">
        <v>1347</v>
      </c>
      <c r="L405" s="225"/>
      <c r="M405" s="225"/>
      <c r="N405" s="225"/>
      <c r="O405" s="225"/>
      <c r="P405" s="225"/>
    </row>
    <row r="406" spans="1:16" ht="71.25">
      <c r="A406" s="231"/>
      <c r="B406" s="232"/>
      <c r="C406" s="214" t="s">
        <v>1348</v>
      </c>
      <c r="D406" s="207"/>
      <c r="E406" s="207"/>
      <c r="F406" s="207" t="s">
        <v>1349</v>
      </c>
      <c r="G406" s="207"/>
      <c r="H406" s="207"/>
      <c r="I406" s="224"/>
      <c r="J406" s="224" t="s">
        <v>358</v>
      </c>
      <c r="K406" s="229" t="s">
        <v>1350</v>
      </c>
      <c r="L406" s="225"/>
      <c r="M406" s="225"/>
      <c r="N406" s="225"/>
      <c r="O406" s="225"/>
      <c r="P406" s="225"/>
    </row>
    <row r="407" spans="1:16" ht="85.5">
      <c r="A407" s="231"/>
      <c r="B407" s="232"/>
      <c r="C407" s="214" t="s">
        <v>1351</v>
      </c>
      <c r="D407" s="207"/>
      <c r="E407" s="207"/>
      <c r="F407" s="207" t="s">
        <v>1352</v>
      </c>
      <c r="G407" s="207"/>
      <c r="H407" s="207"/>
      <c r="I407" s="224"/>
      <c r="J407" s="224" t="s">
        <v>358</v>
      </c>
      <c r="K407" s="229" t="s">
        <v>1353</v>
      </c>
      <c r="L407" s="225"/>
      <c r="M407" s="225"/>
      <c r="N407" s="225"/>
      <c r="O407" s="225"/>
      <c r="P407" s="225"/>
    </row>
    <row r="408" spans="1:16" ht="142.5">
      <c r="A408" s="231"/>
      <c r="B408" s="232"/>
      <c r="C408" s="214" t="s">
        <v>1354</v>
      </c>
      <c r="D408" s="207"/>
      <c r="E408" s="207"/>
      <c r="F408" s="207" t="s">
        <v>1355</v>
      </c>
      <c r="G408" s="207"/>
      <c r="H408" s="207"/>
      <c r="I408" s="224"/>
      <c r="J408" s="224" t="s">
        <v>358</v>
      </c>
      <c r="K408" s="229" t="s">
        <v>1356</v>
      </c>
      <c r="L408" s="225"/>
      <c r="M408" s="225"/>
      <c r="N408" s="225"/>
      <c r="O408" s="225"/>
      <c r="P408" s="225"/>
    </row>
    <row r="409" spans="1:16" ht="71.25">
      <c r="A409" s="231"/>
      <c r="B409" s="232"/>
      <c r="C409" s="214" t="s">
        <v>1357</v>
      </c>
      <c r="D409" s="207"/>
      <c r="E409" s="207"/>
      <c r="F409" s="207" t="s">
        <v>1358</v>
      </c>
      <c r="G409" s="207"/>
      <c r="H409" s="207"/>
      <c r="I409" s="224"/>
      <c r="J409" s="224" t="s">
        <v>358</v>
      </c>
      <c r="K409" s="229" t="s">
        <v>1359</v>
      </c>
      <c r="L409" s="225"/>
      <c r="M409" s="225"/>
      <c r="N409" s="225"/>
      <c r="O409" s="225"/>
      <c r="P409" s="225"/>
    </row>
    <row r="410" spans="1:16" ht="142.5">
      <c r="A410" s="231"/>
      <c r="B410" s="232"/>
      <c r="C410" s="207"/>
      <c r="D410" s="207"/>
      <c r="E410" s="207"/>
      <c r="F410" s="207"/>
      <c r="G410" s="207"/>
      <c r="H410" s="207"/>
      <c r="I410" s="224"/>
      <c r="J410" s="224" t="s">
        <v>358</v>
      </c>
      <c r="K410" s="229" t="s">
        <v>1360</v>
      </c>
      <c r="L410" s="225"/>
      <c r="M410" s="225"/>
      <c r="N410" s="225"/>
      <c r="O410" s="225"/>
      <c r="P410" s="225"/>
    </row>
    <row r="411" spans="1:16" ht="14.25">
      <c r="A411" s="215" t="s">
        <v>255</v>
      </c>
      <c r="B411" s="216" t="str">
        <f>VLOOKUP(A411,TRUSTEDPROCESSDEFINITIONS,2, FALSE)</f>
        <v>Consent Renewal</v>
      </c>
      <c r="C411" s="217"/>
      <c r="D411" s="217"/>
      <c r="E411" s="217"/>
      <c r="F411" s="217"/>
      <c r="G411" s="217"/>
      <c r="H411" s="217"/>
      <c r="I411" s="218"/>
      <c r="J411" s="218"/>
      <c r="K411" s="219"/>
      <c r="L411" s="220"/>
      <c r="M411" s="220"/>
      <c r="N411" s="220"/>
      <c r="O411" s="220"/>
      <c r="P411" s="220"/>
    </row>
    <row r="412" spans="1:16" ht="45" customHeight="1">
      <c r="A412" s="231"/>
      <c r="B412" s="222" t="str">
        <f>VLOOKUP(A411,TRUSTEDPROCESSDEFINITIONS,3,FALSE)</f>
        <v>Consent Renewal is the process of extending the validity of a “yes” consent decision by means of increasing an expiration date limit.</v>
      </c>
      <c r="C412" s="207"/>
      <c r="D412" s="207"/>
      <c r="E412" s="207"/>
      <c r="F412" s="207"/>
      <c r="G412" s="207"/>
      <c r="H412" s="207"/>
      <c r="I412" s="224"/>
      <c r="J412" s="224"/>
      <c r="K412" s="222" t="s">
        <v>1317</v>
      </c>
      <c r="L412" s="225"/>
      <c r="M412" s="225"/>
      <c r="N412" s="225"/>
      <c r="O412" s="225"/>
      <c r="P412" s="225"/>
    </row>
    <row r="413" spans="1:16" ht="42.75">
      <c r="A413" s="231"/>
      <c r="B413" s="222"/>
      <c r="C413" s="214" t="s">
        <v>1361</v>
      </c>
      <c r="D413" s="231" t="s">
        <v>1362</v>
      </c>
      <c r="E413" s="207"/>
      <c r="F413" s="207"/>
      <c r="G413" s="207"/>
      <c r="H413" s="207"/>
      <c r="I413" s="224"/>
      <c r="J413" s="221" t="s">
        <v>358</v>
      </c>
      <c r="K413" s="229" t="s">
        <v>1363</v>
      </c>
      <c r="L413" s="225"/>
      <c r="M413" s="225"/>
      <c r="N413" s="225"/>
      <c r="O413" s="225"/>
      <c r="P413" s="225"/>
    </row>
    <row r="414" spans="1:16" ht="57">
      <c r="A414" s="231"/>
      <c r="B414" s="222"/>
      <c r="C414" s="214" t="s">
        <v>1364</v>
      </c>
      <c r="D414" s="231" t="s">
        <v>1365</v>
      </c>
      <c r="E414" s="207"/>
      <c r="F414" s="207"/>
      <c r="G414" s="207"/>
      <c r="H414" s="207"/>
      <c r="I414" s="224"/>
      <c r="J414" s="221" t="s">
        <v>358</v>
      </c>
      <c r="K414" s="229" t="s">
        <v>1366</v>
      </c>
      <c r="L414" s="225"/>
      <c r="M414" s="225"/>
      <c r="N414" s="225"/>
      <c r="O414" s="225"/>
      <c r="P414" s="225"/>
    </row>
    <row r="415" spans="1:16" ht="14.25">
      <c r="A415" s="215" t="s">
        <v>262</v>
      </c>
      <c r="B415" s="216" t="str">
        <f>VLOOKUP(A415,TRUSTEDPROCESSDEFINITIONS,2, FALSE)</f>
        <v>Consent Expiration</v>
      </c>
      <c r="C415" s="217"/>
      <c r="D415" s="217"/>
      <c r="E415" s="217"/>
      <c r="F415" s="217"/>
      <c r="G415" s="217"/>
      <c r="H415" s="217"/>
      <c r="I415" s="218"/>
      <c r="J415" s="218"/>
      <c r="K415" s="219"/>
      <c r="L415" s="220"/>
      <c r="M415" s="220"/>
      <c r="N415" s="220"/>
      <c r="O415" s="220"/>
      <c r="P415" s="220"/>
    </row>
    <row r="416" spans="1:16" ht="45" customHeight="1">
      <c r="A416" s="231"/>
      <c r="B416" s="222" t="str">
        <f>VLOOKUP(A415,TRUSTEDPROCESSDEFINITIONS,3,FALSE)</f>
        <v>Consent Expiration is the process of suspending the validity of a “yes” consent decision as a result of exceeding an expiration date limit.</v>
      </c>
      <c r="C416" s="207"/>
      <c r="D416" s="207"/>
      <c r="E416" s="207"/>
      <c r="F416" s="207"/>
      <c r="G416" s="207"/>
      <c r="H416" s="207"/>
      <c r="I416" s="224"/>
      <c r="J416" s="224"/>
      <c r="K416" s="222" t="s">
        <v>1317</v>
      </c>
      <c r="L416" s="225"/>
      <c r="M416" s="225"/>
      <c r="N416" s="225"/>
      <c r="O416" s="225"/>
      <c r="P416" s="225"/>
    </row>
    <row r="417" spans="1:16" ht="57">
      <c r="A417" s="231"/>
      <c r="B417" s="222"/>
      <c r="C417" s="214" t="s">
        <v>1367</v>
      </c>
      <c r="D417" s="231" t="s">
        <v>1368</v>
      </c>
      <c r="E417" s="207"/>
      <c r="F417" s="207"/>
      <c r="G417" s="207"/>
      <c r="H417" s="207"/>
      <c r="I417" s="224"/>
      <c r="J417" s="221" t="s">
        <v>358</v>
      </c>
      <c r="K417" s="229" t="s">
        <v>1369</v>
      </c>
      <c r="L417" s="225"/>
      <c r="M417" s="225"/>
      <c r="N417" s="225"/>
      <c r="O417" s="225"/>
      <c r="P417" s="225"/>
    </row>
    <row r="418" spans="1:16" ht="14.25">
      <c r="A418" s="215" t="s">
        <v>269</v>
      </c>
      <c r="B418" s="216" t="str">
        <f>VLOOKUP(A418,TRUSTEDPROCESSDEFINITIONS,2, FALSE)</f>
        <v>Consent Revocation</v>
      </c>
      <c r="C418" s="217"/>
      <c r="D418" s="217"/>
      <c r="E418" s="217"/>
      <c r="F418" s="217"/>
      <c r="G418" s="217"/>
      <c r="H418" s="217"/>
      <c r="I418" s="218"/>
      <c r="J418" s="218"/>
      <c r="K418" s="219"/>
      <c r="L418" s="220"/>
      <c r="M418" s="220"/>
      <c r="N418" s="220"/>
      <c r="O418" s="220"/>
      <c r="P418" s="220"/>
    </row>
    <row r="419" spans="1:16" ht="78" customHeight="1">
      <c r="A419" s="231"/>
      <c r="B419" s="222" t="str">
        <f>VLOOKUP(A418,TRUSTEDPROCESSDEFINITIONS,3,FALSE)</f>
        <v>Consent Revocation is the process of suspending the validity of a “yes” consent decision as a result of an explicit withdrawal of consent by the person (i.e., a “yes” consent decision is converted into a “no” consent decision).</v>
      </c>
      <c r="C419" s="207"/>
      <c r="D419" s="207"/>
      <c r="E419" s="207"/>
      <c r="F419" s="207"/>
      <c r="G419" s="207"/>
      <c r="H419" s="207"/>
      <c r="I419" s="224"/>
      <c r="J419" s="224"/>
      <c r="K419" s="222" t="s">
        <v>1317</v>
      </c>
      <c r="L419" s="225"/>
      <c r="M419" s="225"/>
      <c r="N419" s="225"/>
      <c r="O419" s="225"/>
      <c r="P419" s="225"/>
    </row>
    <row r="420" spans="1:16" ht="99.75">
      <c r="A420" s="231"/>
      <c r="B420" s="232"/>
      <c r="C420" s="214" t="s">
        <v>1370</v>
      </c>
      <c r="D420" s="231" t="s">
        <v>1371</v>
      </c>
      <c r="E420" s="207"/>
      <c r="F420" s="207"/>
      <c r="G420" s="207"/>
      <c r="H420" s="207"/>
      <c r="I420" s="224"/>
      <c r="J420" s="221" t="s">
        <v>358</v>
      </c>
      <c r="K420" s="239" t="s">
        <v>1907</v>
      </c>
      <c r="L420" s="225"/>
      <c r="M420" s="225"/>
      <c r="N420" s="225"/>
      <c r="O420" s="225"/>
      <c r="P420" s="225"/>
    </row>
    <row r="421" spans="1:16" ht="85.5">
      <c r="A421" s="231"/>
      <c r="B421" s="232"/>
      <c r="C421" s="214" t="s">
        <v>1372</v>
      </c>
      <c r="D421" s="231" t="s">
        <v>1373</v>
      </c>
      <c r="E421" s="207"/>
      <c r="F421" s="207"/>
      <c r="G421" s="207"/>
      <c r="H421" s="207"/>
      <c r="I421" s="224"/>
      <c r="J421" s="221" t="s">
        <v>358</v>
      </c>
      <c r="K421" s="239" t="s">
        <v>1908</v>
      </c>
      <c r="L421" s="225"/>
      <c r="M421" s="225"/>
      <c r="N421" s="225"/>
      <c r="O421" s="225"/>
      <c r="P421" s="225"/>
    </row>
    <row r="422" spans="1:16" ht="156.75">
      <c r="A422" s="231"/>
      <c r="B422" s="232"/>
      <c r="C422" s="214" t="s">
        <v>1374</v>
      </c>
      <c r="D422" s="231" t="s">
        <v>1375</v>
      </c>
      <c r="E422" s="207"/>
      <c r="F422" s="207"/>
      <c r="G422" s="207"/>
      <c r="H422" s="207"/>
      <c r="I422" s="224"/>
      <c r="J422" s="221" t="s">
        <v>358</v>
      </c>
      <c r="K422" s="229" t="s">
        <v>1376</v>
      </c>
      <c r="L422" s="225"/>
      <c r="M422" s="225"/>
      <c r="N422" s="225"/>
      <c r="O422" s="225"/>
      <c r="P422" s="225"/>
    </row>
    <row r="423" spans="1:16" ht="99.75">
      <c r="A423" s="231"/>
      <c r="B423" s="232"/>
      <c r="C423" s="214" t="s">
        <v>1377</v>
      </c>
      <c r="D423" s="231" t="s">
        <v>1378</v>
      </c>
      <c r="E423" s="207"/>
      <c r="F423" s="207"/>
      <c r="G423" s="207"/>
      <c r="H423" s="207"/>
      <c r="I423" s="224"/>
      <c r="J423" s="221" t="s">
        <v>358</v>
      </c>
      <c r="K423" s="229" t="s">
        <v>1379</v>
      </c>
      <c r="L423" s="225"/>
      <c r="M423" s="225"/>
      <c r="N423" s="225"/>
      <c r="O423" s="225"/>
      <c r="P423" s="225"/>
    </row>
    <row r="424" spans="1:16" ht="171">
      <c r="A424" s="231"/>
      <c r="B424" s="232"/>
      <c r="C424" s="214" t="s">
        <v>1380</v>
      </c>
      <c r="D424" s="231" t="s">
        <v>1381</v>
      </c>
      <c r="E424" s="207"/>
      <c r="F424" s="207"/>
      <c r="G424" s="207"/>
      <c r="H424" s="207"/>
      <c r="I424" s="224"/>
      <c r="J424" s="221" t="s">
        <v>358</v>
      </c>
      <c r="K424" s="239" t="s">
        <v>1909</v>
      </c>
      <c r="L424" s="225"/>
      <c r="M424" s="225"/>
      <c r="N424" s="225"/>
      <c r="O424" s="225"/>
      <c r="P424" s="225"/>
    </row>
    <row r="425" spans="1:16" ht="114.75">
      <c r="A425" s="231"/>
      <c r="B425" s="232"/>
      <c r="C425" s="214" t="s">
        <v>1382</v>
      </c>
      <c r="D425" s="231" t="s">
        <v>1383</v>
      </c>
      <c r="E425" s="207"/>
      <c r="F425" s="207"/>
      <c r="G425" s="207"/>
      <c r="H425" s="207"/>
      <c r="I425" s="224"/>
      <c r="J425" s="221" t="s">
        <v>358</v>
      </c>
      <c r="K425" s="265" t="s">
        <v>1910</v>
      </c>
      <c r="L425" s="225"/>
      <c r="M425" s="225"/>
      <c r="N425" s="225"/>
      <c r="O425" s="225"/>
      <c r="P425" s="225"/>
    </row>
    <row r="426" spans="1:16" ht="14.25">
      <c r="A426" s="215" t="s">
        <v>276</v>
      </c>
      <c r="B426" s="216" t="str">
        <f>VLOOKUP(A426,TRUSTEDPROCESSDEFINITIONS,2, FALSE)</f>
        <v>Signature Creation</v>
      </c>
      <c r="C426" s="217"/>
      <c r="D426" s="217"/>
      <c r="E426" s="217"/>
      <c r="F426" s="217"/>
      <c r="G426" s="217"/>
      <c r="H426" s="217"/>
      <c r="I426" s="218"/>
      <c r="J426" s="218"/>
      <c r="K426" s="219"/>
      <c r="L426" s="220"/>
      <c r="M426" s="220"/>
      <c r="N426" s="220"/>
      <c r="O426" s="220"/>
      <c r="P426" s="220"/>
    </row>
    <row r="427" spans="1:16" ht="28.5">
      <c r="A427" s="231"/>
      <c r="B427" s="222" t="str">
        <f>VLOOKUP(A426,TRUSTEDPROCESSDEFINITIONS,3,FALSE)</f>
        <v>Signature Creation is the process of creating a signature.</v>
      </c>
      <c r="C427" s="207"/>
      <c r="D427" s="207"/>
      <c r="E427" s="207"/>
      <c r="F427" s="207"/>
      <c r="G427" s="207"/>
      <c r="H427" s="207"/>
      <c r="I427" s="224"/>
      <c r="J427" s="224"/>
      <c r="K427" s="222"/>
      <c r="L427" s="225"/>
      <c r="M427" s="225"/>
      <c r="N427" s="225"/>
      <c r="O427" s="225"/>
      <c r="P427" s="225"/>
    </row>
    <row r="428" spans="1:16" ht="14.25">
      <c r="A428" s="231"/>
      <c r="B428" s="232"/>
      <c r="C428" s="266" t="s">
        <v>1384</v>
      </c>
      <c r="D428" s="221" t="s">
        <v>1385</v>
      </c>
      <c r="E428" s="207"/>
      <c r="F428" s="207"/>
      <c r="G428" s="207"/>
      <c r="H428" s="207"/>
      <c r="I428" s="224"/>
      <c r="J428" s="221" t="s">
        <v>358</v>
      </c>
      <c r="K428" s="222" t="s">
        <v>1386</v>
      </c>
      <c r="L428" s="225"/>
      <c r="M428" s="225"/>
      <c r="N428" s="225"/>
      <c r="O428" s="225"/>
      <c r="P428" s="225"/>
    </row>
    <row r="429" spans="1:16" ht="14.25">
      <c r="A429" s="231"/>
      <c r="B429" s="232"/>
      <c r="C429" s="266" t="s">
        <v>1387</v>
      </c>
      <c r="D429" s="221" t="s">
        <v>1388</v>
      </c>
      <c r="E429" s="207"/>
      <c r="F429" s="207"/>
      <c r="G429" s="207"/>
      <c r="H429" s="207"/>
      <c r="I429" s="224"/>
      <c r="J429" s="221" t="s">
        <v>358</v>
      </c>
      <c r="K429" s="222" t="s">
        <v>1389</v>
      </c>
      <c r="L429" s="225"/>
      <c r="M429" s="225"/>
      <c r="N429" s="225"/>
      <c r="O429" s="225"/>
      <c r="P429" s="225"/>
    </row>
    <row r="430" spans="1:16" ht="28.5">
      <c r="A430" s="231"/>
      <c r="B430" s="232"/>
      <c r="C430" s="266" t="s">
        <v>1390</v>
      </c>
      <c r="D430" s="221" t="s">
        <v>1391</v>
      </c>
      <c r="E430" s="207"/>
      <c r="F430" s="207"/>
      <c r="G430" s="207"/>
      <c r="H430" s="207"/>
      <c r="I430" s="224"/>
      <c r="J430" s="221" t="s">
        <v>358</v>
      </c>
      <c r="K430" s="222" t="s">
        <v>1392</v>
      </c>
      <c r="L430" s="225"/>
      <c r="M430" s="225"/>
      <c r="N430" s="225"/>
      <c r="O430" s="225"/>
      <c r="P430" s="225"/>
    </row>
    <row r="431" spans="1:16" ht="28.5">
      <c r="A431" s="231"/>
      <c r="B431" s="232"/>
      <c r="C431" s="266" t="s">
        <v>1393</v>
      </c>
      <c r="D431" s="221" t="s">
        <v>1394</v>
      </c>
      <c r="E431" s="207"/>
      <c r="F431" s="207"/>
      <c r="G431" s="207"/>
      <c r="H431" s="207"/>
      <c r="I431" s="224"/>
      <c r="J431" s="221" t="s">
        <v>358</v>
      </c>
      <c r="K431" s="222" t="s">
        <v>1395</v>
      </c>
      <c r="L431" s="225"/>
      <c r="M431" s="225"/>
      <c r="N431" s="225"/>
      <c r="O431" s="225"/>
      <c r="P431" s="225"/>
    </row>
    <row r="432" spans="1:16" ht="28.5">
      <c r="A432" s="231"/>
      <c r="B432" s="232"/>
      <c r="C432" s="266" t="s">
        <v>1396</v>
      </c>
      <c r="D432" s="221" t="s">
        <v>1397</v>
      </c>
      <c r="E432" s="207"/>
      <c r="F432" s="207"/>
      <c r="G432" s="207"/>
      <c r="H432" s="207"/>
      <c r="I432" s="224"/>
      <c r="J432" s="221" t="s">
        <v>1398</v>
      </c>
      <c r="K432" s="222" t="s">
        <v>1399</v>
      </c>
      <c r="L432" s="225"/>
      <c r="M432" s="225"/>
      <c r="N432" s="225"/>
      <c r="O432" s="225"/>
      <c r="P432" s="225"/>
    </row>
    <row r="433" spans="1:16" ht="14.25">
      <c r="A433" s="231"/>
      <c r="B433" s="232"/>
      <c r="C433" s="266" t="s">
        <v>1400</v>
      </c>
      <c r="D433" s="221" t="s">
        <v>1401</v>
      </c>
      <c r="E433" s="207"/>
      <c r="F433" s="207"/>
      <c r="G433" s="207"/>
      <c r="H433" s="207"/>
      <c r="I433" s="224"/>
      <c r="J433" s="221" t="s">
        <v>1398</v>
      </c>
      <c r="K433" s="222" t="s">
        <v>1402</v>
      </c>
      <c r="L433" s="225"/>
      <c r="M433" s="225"/>
      <c r="N433" s="225"/>
      <c r="O433" s="225"/>
      <c r="P433" s="225"/>
    </row>
    <row r="434" spans="1:16" ht="14.25">
      <c r="A434" s="231"/>
      <c r="B434" s="232"/>
      <c r="C434" s="266" t="s">
        <v>1403</v>
      </c>
      <c r="D434" s="221" t="s">
        <v>1404</v>
      </c>
      <c r="E434" s="207"/>
      <c r="F434" s="207"/>
      <c r="G434" s="207"/>
      <c r="H434" s="207"/>
      <c r="I434" s="224"/>
      <c r="J434" s="221" t="s">
        <v>1398</v>
      </c>
      <c r="K434" s="222" t="s">
        <v>1405</v>
      </c>
      <c r="L434" s="225"/>
      <c r="M434" s="225"/>
      <c r="N434" s="225"/>
      <c r="O434" s="225"/>
      <c r="P434" s="225"/>
    </row>
    <row r="435" spans="1:16" ht="28.5">
      <c r="A435" s="231"/>
      <c r="B435" s="232"/>
      <c r="C435" s="266" t="s">
        <v>1406</v>
      </c>
      <c r="D435" s="221" t="s">
        <v>1407</v>
      </c>
      <c r="E435" s="207"/>
      <c r="F435" s="207"/>
      <c r="G435" s="207"/>
      <c r="H435" s="207"/>
      <c r="I435" s="224"/>
      <c r="J435" s="221" t="s">
        <v>1398</v>
      </c>
      <c r="K435" s="222" t="s">
        <v>1408</v>
      </c>
      <c r="L435" s="225"/>
      <c r="M435" s="225"/>
      <c r="N435" s="225"/>
      <c r="O435" s="225"/>
      <c r="P435" s="225"/>
    </row>
    <row r="436" spans="1:16" ht="14.25">
      <c r="A436" s="215" t="s">
        <v>281</v>
      </c>
      <c r="B436" s="216" t="str">
        <f>VLOOKUP(A436,TRUSTEDPROCESSDEFINITIONS,2, FALSE)</f>
        <v>Signature Checking</v>
      </c>
      <c r="C436" s="217"/>
      <c r="D436" s="217"/>
      <c r="E436" s="217"/>
      <c r="F436" s="217"/>
      <c r="G436" s="217"/>
      <c r="H436" s="217"/>
      <c r="I436" s="218"/>
      <c r="J436" s="218"/>
      <c r="K436" s="219"/>
      <c r="L436" s="220"/>
      <c r="M436" s="220"/>
      <c r="N436" s="220"/>
      <c r="O436" s="220"/>
      <c r="P436" s="220"/>
    </row>
    <row r="437" spans="1:16" ht="28.5">
      <c r="A437" s="231"/>
      <c r="B437" s="222" t="str">
        <f>VLOOKUP(A436,TRUSTEDPROCESSDEFINITIONS,3,FALSE)</f>
        <v xml:space="preserve">Signature Checking is the process of confirming that the signature is valid.  </v>
      </c>
      <c r="C437" s="207"/>
      <c r="D437" s="207"/>
      <c r="E437" s="207"/>
      <c r="F437" s="207"/>
      <c r="G437" s="207"/>
      <c r="H437" s="207"/>
      <c r="I437" s="224"/>
      <c r="J437" s="224"/>
      <c r="K437" s="222"/>
      <c r="L437" s="225"/>
      <c r="M437" s="225"/>
      <c r="N437" s="225"/>
      <c r="O437" s="225"/>
      <c r="P437" s="225"/>
    </row>
    <row r="438" spans="1:16" ht="28.5">
      <c r="A438" s="231"/>
      <c r="B438" s="222"/>
      <c r="C438" s="266" t="s">
        <v>1409</v>
      </c>
      <c r="D438" s="221" t="s">
        <v>1410</v>
      </c>
      <c r="E438" s="207"/>
      <c r="F438" s="207"/>
      <c r="G438" s="207"/>
      <c r="H438" s="207"/>
      <c r="I438" s="224"/>
      <c r="J438" s="221" t="s">
        <v>358</v>
      </c>
      <c r="K438" s="222" t="s">
        <v>1395</v>
      </c>
      <c r="L438" s="225"/>
      <c r="M438" s="225"/>
      <c r="N438" s="225"/>
      <c r="O438" s="225"/>
      <c r="P438" s="225"/>
    </row>
    <row r="439" spans="1:16" ht="14.25">
      <c r="A439" s="231"/>
      <c r="B439" s="222"/>
      <c r="C439" s="266" t="s">
        <v>1411</v>
      </c>
      <c r="D439" s="221" t="s">
        <v>1412</v>
      </c>
      <c r="E439" s="207"/>
      <c r="F439" s="207"/>
      <c r="G439" s="207"/>
      <c r="H439" s="207"/>
      <c r="I439" s="224"/>
      <c r="J439" s="221" t="s">
        <v>1398</v>
      </c>
      <c r="K439" s="222" t="s">
        <v>1402</v>
      </c>
      <c r="L439" s="225"/>
      <c r="M439" s="225"/>
      <c r="N439" s="225"/>
      <c r="O439" s="225"/>
      <c r="P439" s="225"/>
    </row>
    <row r="440" spans="1:16" ht="14.25">
      <c r="A440" s="231"/>
      <c r="B440" s="222"/>
      <c r="C440" s="207"/>
      <c r="D440" s="207"/>
      <c r="E440" s="207"/>
      <c r="F440" s="207"/>
      <c r="G440" s="207"/>
      <c r="H440" s="207"/>
      <c r="I440" s="224"/>
      <c r="J440" s="224"/>
      <c r="K440" s="222"/>
      <c r="L440" s="225"/>
      <c r="M440" s="225"/>
      <c r="N440" s="225"/>
      <c r="O440" s="225"/>
      <c r="P440" s="225"/>
    </row>
    <row r="441" spans="1:16" ht="12.75"/>
    <row r="442" spans="1:16" ht="12.75"/>
    <row r="443" spans="1:16" ht="12.75"/>
    <row r="444" spans="1:16" ht="12.75"/>
    <row r="445" spans="1:16" ht="12.75"/>
    <row r="446" spans="1:16" ht="12.75"/>
    <row r="447" spans="1:16" ht="12.75"/>
    <row r="448" spans="1:16"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row r="1002" ht="12.75"/>
    <row r="1003" ht="12.75"/>
    <row r="1004" ht="12.75"/>
    <row r="1005" ht="12.75"/>
    <row r="1006" ht="12.75"/>
    <row r="1007" ht="12.75"/>
    <row r="1008" ht="12.75"/>
    <row r="1009" ht="12.75"/>
    <row r="1010" ht="12.75"/>
    <row r="1011" ht="12.75"/>
    <row r="1012" ht="12.75"/>
    <row r="1013" ht="12.75"/>
    <row r="1014" ht="12.75"/>
    <row r="1015" ht="12.75"/>
    <row r="1016" ht="12.75"/>
    <row r="1017" ht="12.75"/>
    <row r="1018" ht="12.75"/>
    <row r="1019" ht="12.75"/>
    <row r="1020" ht="12.75"/>
    <row r="1021" ht="12.75"/>
    <row r="1022" ht="12.75"/>
    <row r="1023" ht="12.75"/>
    <row r="1024" ht="12.75"/>
    <row r="1025" ht="12.75"/>
    <row r="1026" ht="12.75"/>
    <row r="1027" ht="12.75"/>
    <row r="1028" ht="12.75"/>
    <row r="1029" ht="12.75"/>
    <row r="1030" ht="12.75"/>
    <row r="1031" ht="12.75"/>
    <row r="1032" ht="12.75"/>
    <row r="1033" ht="12.75"/>
    <row r="1034" ht="12.75"/>
    <row r="1035" ht="12.75"/>
    <row r="1036" ht="12.75"/>
    <row r="1037" ht="12.75"/>
    <row r="1038" ht="12.75"/>
    <row r="1039" ht="12.75"/>
    <row r="1040" ht="12.75"/>
    <row r="1041" ht="12.75"/>
    <row r="1042" ht="12.75"/>
    <row r="1043" ht="12.75"/>
    <row r="1044" ht="12.75"/>
    <row r="1045" ht="12.75"/>
    <row r="1046" ht="12.75"/>
    <row r="1047" ht="12.75"/>
    <row r="1048" ht="12.75"/>
    <row r="1049" ht="12.75"/>
    <row r="1050" ht="12.75"/>
    <row r="1051" ht="12.75"/>
    <row r="1052" ht="12.75"/>
    <row r="1053" ht="12.75"/>
    <row r="1054" ht="12.75"/>
    <row r="1055" ht="12.75"/>
    <row r="1056" ht="12.75"/>
    <row r="1057" ht="12.75"/>
    <row r="1058" ht="12.75"/>
    <row r="1059" ht="12.75"/>
    <row r="1060" ht="12.75"/>
    <row r="1061" ht="12.75"/>
    <row r="1062" ht="12.75"/>
    <row r="1063" ht="12.75"/>
    <row r="1064" ht="12.75"/>
    <row r="1065" ht="12.75"/>
    <row r="1066" ht="12.75"/>
    <row r="1067" ht="12.75"/>
    <row r="1068" ht="12.75"/>
    <row r="1069" ht="12.75"/>
    <row r="1070" ht="12.75"/>
    <row r="1071" ht="12.75"/>
    <row r="1072" ht="12.75"/>
    <row r="1073" ht="12.75"/>
    <row r="1074" ht="12.75"/>
    <row r="1075" ht="12.75"/>
    <row r="1076" ht="12.75"/>
    <row r="1077" ht="12.75"/>
    <row r="1078" ht="12.75"/>
    <row r="1079" ht="12.75"/>
    <row r="1080" ht="12.75"/>
    <row r="1081" ht="12.75"/>
    <row r="1082" ht="12.75"/>
    <row r="1083" ht="12.75"/>
    <row r="1084" ht="12.75"/>
    <row r="1085" ht="12.75"/>
    <row r="1086" ht="12.75"/>
    <row r="1087" ht="12.75"/>
    <row r="1088" ht="12.75"/>
    <row r="1089" ht="12.75"/>
    <row r="1090" ht="12.75"/>
    <row r="1091" ht="12.75"/>
    <row r="1092" ht="12.75"/>
    <row r="1093" ht="12.75"/>
    <row r="1094" ht="12.75"/>
    <row r="1095" ht="12.75"/>
    <row r="1096" ht="12.75"/>
    <row r="1097" ht="12.75"/>
    <row r="1098" ht="12.75"/>
    <row r="1099" ht="12.75"/>
    <row r="1100" ht="12.75"/>
    <row r="1101" ht="12.75"/>
    <row r="1102" ht="12.75"/>
    <row r="1103" ht="12.75"/>
    <row r="1104" ht="12.75"/>
    <row r="1105" ht="12.75"/>
    <row r="1106" ht="12.75"/>
    <row r="1107" ht="12.75"/>
    <row r="1108" ht="12.75"/>
    <row r="1109" ht="12.75"/>
    <row r="1110" ht="12.75"/>
    <row r="1111" ht="12.75"/>
    <row r="1112" ht="12.75"/>
    <row r="1113" ht="12.75"/>
    <row r="1114" ht="12.75"/>
    <row r="1115" ht="12.75"/>
    <row r="1116" ht="12.75"/>
    <row r="1117" ht="12.75"/>
    <row r="1118" ht="12.75"/>
    <row r="1119" ht="12.75"/>
    <row r="1120" ht="12.75"/>
    <row r="1121" ht="12.75"/>
    <row r="1122" ht="12.75"/>
    <row r="1123" ht="12.75"/>
    <row r="1124" ht="12.75"/>
    <row r="1125" ht="12.75"/>
    <row r="1126" ht="12.75"/>
    <row r="1127" ht="12.75"/>
    <row r="1128" ht="12.75"/>
    <row r="1129" ht="12.75"/>
    <row r="1130" ht="12.75"/>
    <row r="1131" ht="12.75"/>
    <row r="1132" ht="12.75"/>
    <row r="1133" ht="12.75"/>
    <row r="1134" ht="12.75"/>
    <row r="1135" ht="12.75"/>
    <row r="1136" ht="12.75"/>
    <row r="1137" ht="12.75"/>
    <row r="1138" ht="12.75"/>
    <row r="1139" ht="12.75"/>
    <row r="1140" ht="12.75"/>
    <row r="1141" ht="12.75"/>
    <row r="1142" ht="12.75"/>
    <row r="1143" ht="12.75"/>
    <row r="1144" ht="12.75"/>
    <row r="1145" ht="12.75"/>
    <row r="1146" ht="12.75"/>
    <row r="1147" ht="12.75"/>
    <row r="1148" ht="12.75"/>
    <row r="1149" ht="12.75"/>
    <row r="1150" ht="12.75"/>
    <row r="1151" ht="12.75"/>
    <row r="1152" ht="12.75"/>
    <row r="1153" ht="12.75"/>
    <row r="1154" ht="12.75"/>
    <row r="1155" ht="12.75"/>
    <row r="1156" ht="12.75"/>
    <row r="1157" ht="12.75"/>
    <row r="1158" ht="12.75"/>
    <row r="1159" ht="12.75"/>
    <row r="1160" ht="12.75"/>
    <row r="1161" ht="12.75"/>
    <row r="1162" ht="12.75"/>
    <row r="1163" ht="12.75"/>
    <row r="1164" ht="12.75"/>
    <row r="1165" ht="12.75"/>
    <row r="1166" ht="12.75"/>
    <row r="1167" ht="12.75"/>
    <row r="1168" ht="12.75"/>
    <row r="1169" ht="12.75"/>
    <row r="1170" ht="12.75"/>
    <row r="1171" ht="12.75"/>
    <row r="1172" ht="12.75"/>
    <row r="1173" ht="12.75"/>
    <row r="1174" ht="12.75"/>
    <row r="1175" ht="12.75"/>
    <row r="1176" ht="12.75"/>
    <row r="1177" ht="12.75"/>
    <row r="1178" ht="12.75"/>
    <row r="1179" ht="12.75"/>
    <row r="1180" ht="12.75"/>
    <row r="1181" ht="12.75"/>
    <row r="1182" ht="12.75"/>
    <row r="1183" ht="12.75"/>
    <row r="1184" ht="12.75"/>
    <row r="1185" ht="12.75"/>
    <row r="1186" ht="12.75"/>
    <row r="1187" ht="12.75"/>
    <row r="1188" ht="12.75"/>
    <row r="1189" ht="12.75"/>
    <row r="1190" ht="12.75"/>
    <row r="1191" ht="12.75"/>
    <row r="1192" ht="12.75"/>
    <row r="1193" ht="12.75"/>
    <row r="1194" ht="12.75"/>
    <row r="1195" ht="12.75"/>
    <row r="1196" ht="12.75"/>
    <row r="1197" ht="12.75"/>
    <row r="1198" ht="12.75"/>
    <row r="1199" ht="12.75"/>
    <row r="1200" ht="12.75"/>
    <row r="1201" ht="12.75"/>
    <row r="1202" ht="12.75"/>
    <row r="1203" ht="12.75"/>
    <row r="1204" ht="12.75"/>
    <row r="1205" ht="12.75"/>
    <row r="1206" ht="12.75"/>
    <row r="1207" ht="12.75"/>
    <row r="1208" ht="12.75"/>
    <row r="1209" ht="12.75"/>
    <row r="1210" ht="12.75"/>
    <row r="1211" ht="12.75"/>
    <row r="1212" ht="12.75"/>
    <row r="1213" ht="12.75"/>
    <row r="1214" ht="12.75"/>
    <row r="1215" ht="12.75"/>
    <row r="1216" ht="12.75"/>
    <row r="1217" ht="12.75"/>
    <row r="1218" ht="12.75"/>
    <row r="1219" ht="12.75"/>
    <row r="1220" ht="12.75"/>
    <row r="1221" ht="12.75"/>
    <row r="1222" ht="12.75"/>
    <row r="1223" ht="12.75"/>
    <row r="1224" ht="12.75"/>
    <row r="1225" ht="12.75"/>
    <row r="1226" ht="12.75"/>
    <row r="1227" ht="12.75"/>
    <row r="1228" ht="12.75"/>
    <row r="1229" ht="12.75"/>
    <row r="1230" ht="12.75"/>
    <row r="1231" ht="12.75"/>
    <row r="1232" ht="12.75"/>
    <row r="1233" ht="12.75"/>
    <row r="1234" ht="12.75"/>
    <row r="1235" ht="12.75"/>
    <row r="1236" ht="12.75"/>
    <row r="1237" ht="12.75"/>
    <row r="1238" ht="12.75"/>
    <row r="1239" ht="12.75"/>
    <row r="1240" ht="12.75"/>
    <row r="1241" ht="12.75"/>
    <row r="1242" ht="12.75"/>
    <row r="1243" ht="12.75"/>
    <row r="1244" ht="12.75"/>
    <row r="1245" ht="12.75"/>
    <row r="1246" ht="12.75"/>
    <row r="1247" ht="12.75"/>
    <row r="1248" ht="12.75"/>
    <row r="1249" ht="12.75"/>
    <row r="1250" ht="12.75"/>
    <row r="1251" ht="12.75"/>
    <row r="1252" ht="12.75"/>
    <row r="1253" ht="12.75"/>
    <row r="1254" ht="12.75"/>
    <row r="1255" ht="12.75"/>
    <row r="1256" ht="12.75"/>
    <row r="1257" ht="12.75"/>
    <row r="1258" ht="12.75"/>
    <row r="1259" ht="12.75"/>
    <row r="1260" ht="12.75"/>
    <row r="1261" ht="12.75"/>
    <row r="1262" ht="12.75"/>
    <row r="1263" ht="12.75"/>
    <row r="1264" ht="12.75"/>
    <row r="1265" ht="12.75"/>
    <row r="1266" ht="12.75"/>
    <row r="1267" ht="12.75"/>
    <row r="1268" ht="12.75"/>
    <row r="1269" ht="12.75"/>
    <row r="1270" ht="12.75"/>
    <row r="1271" ht="12.75"/>
    <row r="1272" ht="12.75"/>
    <row r="1273" ht="12.75"/>
    <row r="1274" ht="12.75"/>
    <row r="1275" ht="12.75"/>
    <row r="1276" ht="12.75"/>
    <row r="1277" ht="12.75"/>
    <row r="1278" ht="12.75"/>
    <row r="1279" ht="12.75"/>
    <row r="1280" ht="12.75"/>
    <row r="1281" ht="12.75"/>
    <row r="1282" ht="12.75"/>
    <row r="1283" ht="12.75"/>
    <row r="1284" ht="12.75"/>
    <row r="1285" ht="12.75"/>
    <row r="1286" ht="12.75"/>
    <row r="1287" ht="12.75"/>
    <row r="1288" ht="12.75"/>
    <row r="1289" ht="12.75"/>
    <row r="1290" ht="12.75"/>
    <row r="1291" ht="12.75"/>
    <row r="1292" ht="12.75"/>
    <row r="1293" ht="12.75"/>
    <row r="1294" ht="12.75"/>
    <row r="1295" ht="12.75"/>
    <row r="1296" ht="12.75"/>
    <row r="1297" ht="12.75"/>
    <row r="1298" ht="12.75"/>
    <row r="1299" ht="12.75"/>
    <row r="1300" ht="12.75"/>
    <row r="1301" ht="12.75"/>
    <row r="1302" ht="12.75"/>
    <row r="1303" ht="12.75"/>
    <row r="1304" ht="12.75"/>
    <row r="1305" ht="12.75"/>
    <row r="1306" ht="12.75"/>
    <row r="1307" ht="12.75"/>
    <row r="1308" ht="12.75"/>
    <row r="1309" ht="12.75"/>
    <row r="1310" ht="12.75"/>
    <row r="1311" ht="12.75"/>
    <row r="1312" ht="12.75"/>
    <row r="1313" ht="12.75"/>
    <row r="1314" ht="12.75"/>
    <row r="1315" ht="12.75"/>
    <row r="1316" ht="12.75"/>
    <row r="1317" ht="12.75"/>
    <row r="1318" ht="12.75"/>
    <row r="1319" ht="12.75"/>
    <row r="1320" ht="12.75"/>
    <row r="1321" ht="12.75"/>
    <row r="1322" ht="12.75"/>
    <row r="1323" ht="12.75"/>
    <row r="1324" ht="12.75"/>
    <row r="1325" ht="12.75"/>
    <row r="1326" ht="12.75"/>
    <row r="1327" ht="12.75"/>
    <row r="1328" ht="12.75"/>
    <row r="1329" ht="12.75"/>
    <row r="1330" ht="12.75"/>
    <row r="1331" ht="12.75"/>
    <row r="1332" ht="12.75"/>
    <row r="1333" ht="12.75"/>
    <row r="1334" ht="12.75"/>
    <row r="1335" ht="12.75"/>
    <row r="1336" ht="12.75"/>
    <row r="1337" ht="12.75"/>
    <row r="1338" ht="12.75"/>
    <row r="1339" ht="12.75"/>
    <row r="1340" ht="12.75"/>
    <row r="1341" ht="12.75"/>
    <row r="1342" ht="12.75"/>
    <row r="1343" ht="12.75"/>
    <row r="1344" ht="12.75"/>
    <row r="1345" ht="12.75"/>
    <row r="1346" ht="12.75"/>
    <row r="1347" ht="12.75"/>
    <row r="1348" ht="12.75"/>
    <row r="1349" ht="12.75"/>
    <row r="1350" ht="12.75"/>
    <row r="1351" ht="12.75"/>
    <row r="1352" ht="12.75"/>
    <row r="1353" ht="12.75"/>
    <row r="1354" ht="12.75"/>
    <row r="1355" ht="12.75"/>
    <row r="1356" ht="12.75"/>
    <row r="1357" ht="12.75"/>
    <row r="1358" ht="12.75"/>
    <row r="1359" ht="12.75"/>
    <row r="1360" ht="12.75"/>
    <row r="1361" ht="12.75"/>
    <row r="1362" ht="12.75"/>
    <row r="1363" ht="12.75"/>
    <row r="1364" ht="12.75"/>
    <row r="1365" ht="12.75"/>
    <row r="1366" ht="12.75"/>
    <row r="1367" ht="12.75"/>
    <row r="1368" ht="12.75"/>
    <row r="1369" ht="12.75"/>
    <row r="1370" ht="12.75"/>
    <row r="1371" ht="12.75"/>
    <row r="1372" ht="12.75"/>
    <row r="1373" ht="12.75"/>
    <row r="1374" ht="12.75"/>
    <row r="1375" ht="12.75"/>
    <row r="1376" ht="12.75"/>
    <row r="1377" ht="12.75"/>
    <row r="1378" ht="12.75"/>
    <row r="1379" ht="12.75"/>
    <row r="1380" ht="12.75"/>
    <row r="1381" ht="12.75"/>
    <row r="1382" ht="12.75"/>
    <row r="1383" ht="12.75"/>
    <row r="1384" ht="12.75"/>
    <row r="1385" ht="12.75"/>
    <row r="1386" ht="12.75"/>
    <row r="1387" ht="12.75"/>
    <row r="1388" ht="12.75"/>
    <row r="1389" ht="12.75"/>
    <row r="1390" ht="12.75"/>
    <row r="1391" ht="12.75"/>
    <row r="1392" ht="12.75"/>
    <row r="1393" ht="12.75"/>
    <row r="1394" ht="12.75"/>
    <row r="1395" ht="12.75"/>
    <row r="1396" ht="12.75"/>
    <row r="1397" ht="12.75"/>
    <row r="1398" ht="12.75"/>
    <row r="1399" ht="12.75"/>
    <row r="1400" ht="12.75"/>
    <row r="1401" ht="12.75"/>
    <row r="1402" ht="12.75"/>
  </sheetData>
  <printOptions horizontalCentered="1" gridLines="1"/>
  <pageMargins left="0.7" right="0.7" top="0.75" bottom="0.75" header="0" footer="0"/>
  <pageSetup paperSize="3"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5"/>
  <sheetViews>
    <sheetView workbookViewId="0"/>
  </sheetViews>
  <sheetFormatPr defaultColWidth="14.46484375" defaultRowHeight="15.75" customHeight="1"/>
  <cols>
    <col min="1" max="1" width="17.46484375" customWidth="1"/>
    <col min="2" max="2" width="63.33203125" customWidth="1"/>
    <col min="3" max="3" width="61.33203125" customWidth="1"/>
  </cols>
  <sheetData>
    <row r="1" spans="1:3" ht="15.75" customHeight="1">
      <c r="A1" s="115" t="s">
        <v>1413</v>
      </c>
      <c r="B1" s="72" t="s">
        <v>6</v>
      </c>
      <c r="C1" s="116" t="s">
        <v>1414</v>
      </c>
    </row>
    <row r="2" spans="1:3" ht="15.75" customHeight="1">
      <c r="A2" s="117" t="s">
        <v>358</v>
      </c>
      <c r="B2" s="118" t="s">
        <v>404</v>
      </c>
      <c r="C2" s="18"/>
    </row>
    <row r="3" spans="1:3" ht="15.75" customHeight="1">
      <c r="A3" s="117" t="s">
        <v>395</v>
      </c>
      <c r="B3" s="118" t="s">
        <v>1415</v>
      </c>
      <c r="C3" s="18"/>
    </row>
    <row r="4" spans="1:3" ht="15.75" customHeight="1">
      <c r="A4" s="117" t="s">
        <v>334</v>
      </c>
      <c r="B4" s="118" t="s">
        <v>1416</v>
      </c>
      <c r="C4" s="18"/>
    </row>
    <row r="5" spans="1:3" ht="15.75" customHeight="1">
      <c r="A5" s="117" t="s">
        <v>570</v>
      </c>
      <c r="B5" s="118" t="s">
        <v>1417</v>
      </c>
      <c r="C5" s="18"/>
    </row>
    <row r="6" spans="1:3" ht="15.75" customHeight="1">
      <c r="A6" s="117" t="s">
        <v>324</v>
      </c>
      <c r="B6" s="118" t="s">
        <v>1418</v>
      </c>
      <c r="C6" s="294" t="s">
        <v>1419</v>
      </c>
    </row>
    <row r="7" spans="1:3" ht="15.75" customHeight="1">
      <c r="A7" s="117" t="s">
        <v>329</v>
      </c>
      <c r="B7" s="118" t="s">
        <v>1420</v>
      </c>
      <c r="C7" s="268"/>
    </row>
    <row r="8" spans="1:3" ht="15.75" customHeight="1">
      <c r="A8" s="117" t="s">
        <v>44</v>
      </c>
      <c r="B8" s="118" t="s">
        <v>1421</v>
      </c>
      <c r="C8" s="268"/>
    </row>
    <row r="9" spans="1:3" ht="15.75" customHeight="1">
      <c r="A9" s="117" t="s">
        <v>561</v>
      </c>
      <c r="B9" s="118" t="s">
        <v>1422</v>
      </c>
      <c r="C9" s="268"/>
    </row>
    <row r="10" spans="1:3" ht="15.75" customHeight="1">
      <c r="A10" s="117" t="s">
        <v>502</v>
      </c>
      <c r="B10" s="118" t="s">
        <v>1423</v>
      </c>
      <c r="C10" s="18"/>
    </row>
    <row r="11" spans="1:3" ht="15.75" customHeight="1">
      <c r="A11" s="117" t="s">
        <v>505</v>
      </c>
      <c r="B11" s="118" t="s">
        <v>1424</v>
      </c>
      <c r="C11" s="18"/>
    </row>
    <row r="12" spans="1:3" ht="15.75" customHeight="1">
      <c r="A12" s="117" t="s">
        <v>510</v>
      </c>
      <c r="B12" s="118" t="s">
        <v>1425</v>
      </c>
      <c r="C12" s="18"/>
    </row>
    <row r="13" spans="1:3" ht="15.75" customHeight="1">
      <c r="A13" s="117" t="s">
        <v>1426</v>
      </c>
      <c r="B13" s="118" t="s">
        <v>1427</v>
      </c>
      <c r="C13" s="18"/>
    </row>
    <row r="14" spans="1:3" ht="15.75" customHeight="1">
      <c r="A14" s="117" t="s">
        <v>407</v>
      </c>
      <c r="B14" s="118" t="s">
        <v>1428</v>
      </c>
      <c r="C14" s="18"/>
    </row>
    <row r="15" spans="1:3" ht="15.75" customHeight="1">
      <c r="A15" s="117" t="s">
        <v>417</v>
      </c>
      <c r="B15" s="118" t="s">
        <v>1429</v>
      </c>
      <c r="C15" s="18"/>
    </row>
    <row r="16" spans="1:3" ht="15.75" customHeight="1">
      <c r="A16" s="117" t="s">
        <v>1430</v>
      </c>
      <c r="B16" s="118" t="s">
        <v>1431</v>
      </c>
      <c r="C16" s="18"/>
    </row>
    <row r="17" spans="1:3" ht="15.75" customHeight="1">
      <c r="A17" s="117" t="s">
        <v>1432</v>
      </c>
      <c r="B17" s="118" t="s">
        <v>1433</v>
      </c>
      <c r="C17" s="18"/>
    </row>
    <row r="18" spans="1:3" ht="15.75" customHeight="1">
      <c r="A18" s="117" t="s">
        <v>1434</v>
      </c>
      <c r="B18" s="118" t="s">
        <v>1435</v>
      </c>
      <c r="C18" s="18"/>
    </row>
    <row r="19" spans="1:3" ht="15.75" customHeight="1">
      <c r="A19" s="117" t="s">
        <v>1436</v>
      </c>
      <c r="B19" s="118" t="s">
        <v>1437</v>
      </c>
      <c r="C19" s="18"/>
    </row>
    <row r="20" spans="1:3" ht="15.75" customHeight="1">
      <c r="A20" s="117" t="s">
        <v>1438</v>
      </c>
      <c r="B20" s="118" t="s">
        <v>1439</v>
      </c>
      <c r="C20" s="18"/>
    </row>
    <row r="21" spans="1:3" ht="15.75" customHeight="1">
      <c r="A21" s="117" t="s">
        <v>1440</v>
      </c>
      <c r="B21" s="118" t="s">
        <v>1441</v>
      </c>
      <c r="C21" s="18"/>
    </row>
    <row r="22" spans="1:3" ht="15.75" customHeight="1">
      <c r="A22" s="117" t="s">
        <v>1398</v>
      </c>
      <c r="B22" s="118" t="s">
        <v>1442</v>
      </c>
      <c r="C22" s="18"/>
    </row>
    <row r="23" spans="1:3" ht="15.75" customHeight="1">
      <c r="A23" s="119"/>
      <c r="B23" s="120"/>
      <c r="C23" s="18"/>
    </row>
    <row r="24" spans="1:3" ht="15.75" customHeight="1">
      <c r="A24" s="119"/>
      <c r="B24" s="120"/>
      <c r="C24" s="18"/>
    </row>
    <row r="25" spans="1:3" ht="15.75" customHeight="1">
      <c r="A25" s="119"/>
      <c r="B25" s="120"/>
      <c r="C25" s="18"/>
    </row>
    <row r="26" spans="1:3" ht="15.75" customHeight="1">
      <c r="A26" s="119"/>
      <c r="B26" s="120"/>
      <c r="C26" s="18"/>
    </row>
    <row r="27" spans="1:3" ht="15.75" customHeight="1">
      <c r="A27" s="119"/>
      <c r="B27" s="120"/>
      <c r="C27" s="18"/>
    </row>
    <row r="28" spans="1:3" ht="15.75" customHeight="1">
      <c r="A28" s="119"/>
      <c r="B28" s="120"/>
      <c r="C28" s="18"/>
    </row>
    <row r="29" spans="1:3" ht="15.75" customHeight="1">
      <c r="A29" s="119"/>
      <c r="B29" s="120"/>
      <c r="C29" s="18"/>
    </row>
    <row r="30" spans="1:3" ht="15.75" customHeight="1">
      <c r="A30" s="119"/>
      <c r="B30" s="120"/>
      <c r="C30" s="18"/>
    </row>
    <row r="31" spans="1:3" ht="15.75" customHeight="1">
      <c r="A31" s="119"/>
      <c r="B31" s="120"/>
      <c r="C31" s="18"/>
    </row>
    <row r="32" spans="1:3" ht="15.75" customHeight="1">
      <c r="A32" s="119"/>
      <c r="B32" s="120"/>
      <c r="C32" s="18"/>
    </row>
    <row r="33" spans="1:3" ht="15.75" customHeight="1">
      <c r="A33" s="119"/>
      <c r="B33" s="120"/>
      <c r="C33" s="18"/>
    </row>
    <row r="34" spans="1:3" ht="15.75" customHeight="1">
      <c r="A34" s="119"/>
      <c r="B34" s="120"/>
      <c r="C34" s="18"/>
    </row>
    <row r="35" spans="1:3" ht="15.75" customHeight="1">
      <c r="A35" s="119"/>
      <c r="B35" s="120"/>
      <c r="C35" s="18"/>
    </row>
    <row r="36" spans="1:3" ht="15.75" customHeight="1">
      <c r="A36" s="119"/>
      <c r="B36" s="120"/>
      <c r="C36" s="18"/>
    </row>
    <row r="37" spans="1:3" ht="15.75" customHeight="1">
      <c r="A37" s="119"/>
      <c r="B37" s="120"/>
      <c r="C37" s="18"/>
    </row>
    <row r="38" spans="1:3" ht="15.75" customHeight="1">
      <c r="A38" s="119"/>
      <c r="B38" s="120"/>
      <c r="C38" s="18"/>
    </row>
    <row r="39" spans="1:3" ht="15.75" customHeight="1">
      <c r="A39" s="119"/>
      <c r="B39" s="120"/>
      <c r="C39" s="18"/>
    </row>
    <row r="40" spans="1:3" ht="12.75">
      <c r="A40" s="119"/>
      <c r="B40" s="120"/>
      <c r="C40" s="18"/>
    </row>
    <row r="41" spans="1:3" ht="12.75">
      <c r="A41" s="119"/>
      <c r="B41" s="120"/>
      <c r="C41" s="18"/>
    </row>
    <row r="42" spans="1:3" ht="12.75">
      <c r="A42" s="119"/>
      <c r="B42" s="120"/>
      <c r="C42" s="18"/>
    </row>
    <row r="43" spans="1:3" ht="12.75">
      <c r="A43" s="119"/>
      <c r="B43" s="120"/>
      <c r="C43" s="18"/>
    </row>
    <row r="44" spans="1:3" ht="12.75">
      <c r="A44" s="119"/>
      <c r="B44" s="120"/>
      <c r="C44" s="18"/>
    </row>
    <row r="45" spans="1:3" ht="12.75">
      <c r="A45" s="119"/>
      <c r="B45" s="120"/>
      <c r="C45" s="18"/>
    </row>
    <row r="46" spans="1:3" ht="12.75">
      <c r="A46" s="119"/>
      <c r="B46" s="120"/>
      <c r="C46" s="18"/>
    </row>
    <row r="47" spans="1:3" ht="12.75">
      <c r="A47" s="119"/>
      <c r="B47" s="120"/>
      <c r="C47" s="18"/>
    </row>
    <row r="48" spans="1:3" ht="12.75">
      <c r="A48" s="119"/>
      <c r="B48" s="120"/>
      <c r="C48" s="18"/>
    </row>
    <row r="49" spans="1:3" ht="12.75">
      <c r="A49" s="119"/>
      <c r="B49" s="120"/>
      <c r="C49" s="18"/>
    </row>
    <row r="50" spans="1:3" ht="12.75">
      <c r="A50" s="119"/>
      <c r="B50" s="120"/>
      <c r="C50" s="18"/>
    </row>
    <row r="51" spans="1:3" ht="12.75">
      <c r="A51" s="119"/>
      <c r="B51" s="120"/>
      <c r="C51" s="18"/>
    </row>
    <row r="52" spans="1:3" ht="12.75">
      <c r="A52" s="119"/>
      <c r="B52" s="120"/>
      <c r="C52" s="18"/>
    </row>
    <row r="53" spans="1:3" ht="12.75">
      <c r="A53" s="119"/>
      <c r="B53" s="120"/>
      <c r="C53" s="18"/>
    </row>
    <row r="54" spans="1:3" ht="12.75">
      <c r="A54" s="119"/>
      <c r="B54" s="120"/>
      <c r="C54" s="18"/>
    </row>
    <row r="55" spans="1:3" ht="12.75">
      <c r="A55" s="119"/>
      <c r="B55" s="120"/>
      <c r="C55" s="18"/>
    </row>
    <row r="56" spans="1:3" ht="12.75">
      <c r="A56" s="119"/>
      <c r="B56" s="120"/>
      <c r="C56" s="18"/>
    </row>
    <row r="57" spans="1:3" ht="12.75">
      <c r="A57" s="119"/>
      <c r="B57" s="120"/>
      <c r="C57" s="18"/>
    </row>
    <row r="58" spans="1:3" ht="12.75">
      <c r="A58" s="119"/>
      <c r="B58" s="120"/>
      <c r="C58" s="18"/>
    </row>
    <row r="59" spans="1:3" ht="12.75">
      <c r="A59" s="119"/>
      <c r="B59" s="120"/>
      <c r="C59" s="18"/>
    </row>
    <row r="60" spans="1:3" ht="12.75">
      <c r="A60" s="119"/>
      <c r="B60" s="120"/>
      <c r="C60" s="18"/>
    </row>
    <row r="61" spans="1:3" ht="12.75">
      <c r="A61" s="119"/>
      <c r="B61" s="120"/>
      <c r="C61" s="18"/>
    </row>
    <row r="62" spans="1:3" ht="12.75">
      <c r="A62" s="119"/>
      <c r="B62" s="120"/>
      <c r="C62" s="18"/>
    </row>
    <row r="63" spans="1:3" ht="12.75">
      <c r="A63" s="119"/>
      <c r="B63" s="120"/>
      <c r="C63" s="18"/>
    </row>
    <row r="64" spans="1:3" ht="12.75">
      <c r="A64" s="119"/>
      <c r="B64" s="120"/>
      <c r="C64" s="18"/>
    </row>
    <row r="65" spans="1:3" ht="12.75">
      <c r="A65" s="119"/>
      <c r="B65" s="120"/>
      <c r="C65" s="18"/>
    </row>
    <row r="66" spans="1:3" ht="12.75">
      <c r="A66" s="119"/>
      <c r="B66" s="120"/>
      <c r="C66" s="18"/>
    </row>
    <row r="67" spans="1:3" ht="12.75">
      <c r="A67" s="119"/>
      <c r="B67" s="120"/>
      <c r="C67" s="18"/>
    </row>
    <row r="68" spans="1:3" ht="12.75">
      <c r="A68" s="119"/>
      <c r="B68" s="120"/>
      <c r="C68" s="18"/>
    </row>
    <row r="69" spans="1:3" ht="12.75">
      <c r="A69" s="119"/>
      <c r="B69" s="120"/>
      <c r="C69" s="18"/>
    </row>
    <row r="70" spans="1:3" ht="12.75">
      <c r="A70" s="119"/>
      <c r="B70" s="120"/>
      <c r="C70" s="18"/>
    </row>
    <row r="71" spans="1:3" ht="12.75">
      <c r="A71" s="119"/>
      <c r="B71" s="120"/>
      <c r="C71" s="18"/>
    </row>
    <row r="72" spans="1:3" ht="12.75">
      <c r="A72" s="119"/>
      <c r="B72" s="120"/>
      <c r="C72" s="18"/>
    </row>
    <row r="73" spans="1:3" ht="12.75">
      <c r="A73" s="119"/>
      <c r="B73" s="120"/>
      <c r="C73" s="18"/>
    </row>
    <row r="74" spans="1:3" ht="12.75">
      <c r="A74" s="119"/>
      <c r="B74" s="120"/>
      <c r="C74" s="18"/>
    </row>
    <row r="75" spans="1:3" ht="12.75">
      <c r="A75" s="119"/>
      <c r="B75" s="120"/>
      <c r="C75" s="18"/>
    </row>
    <row r="76" spans="1:3" ht="12.75">
      <c r="A76" s="119"/>
      <c r="B76" s="120"/>
      <c r="C76" s="18"/>
    </row>
    <row r="77" spans="1:3" ht="12.75">
      <c r="A77" s="119"/>
      <c r="B77" s="120"/>
      <c r="C77" s="18"/>
    </row>
    <row r="78" spans="1:3" ht="12.75">
      <c r="A78" s="119"/>
      <c r="B78" s="120"/>
      <c r="C78" s="18"/>
    </row>
    <row r="79" spans="1:3" ht="12.75">
      <c r="A79" s="119"/>
      <c r="B79" s="120"/>
      <c r="C79" s="18"/>
    </row>
    <row r="80" spans="1:3" ht="12.75">
      <c r="A80" s="119"/>
      <c r="B80" s="120"/>
      <c r="C80" s="18"/>
    </row>
    <row r="81" spans="1:3" ht="12.75">
      <c r="A81" s="119"/>
      <c r="B81" s="120"/>
      <c r="C81" s="18"/>
    </row>
    <row r="82" spans="1:3" ht="12.75">
      <c r="A82" s="119"/>
      <c r="B82" s="120"/>
      <c r="C82" s="18"/>
    </row>
    <row r="83" spans="1:3" ht="12.75">
      <c r="A83" s="119"/>
      <c r="B83" s="120"/>
      <c r="C83" s="18"/>
    </row>
    <row r="84" spans="1:3" ht="12.75">
      <c r="A84" s="119"/>
      <c r="B84" s="120"/>
      <c r="C84" s="18"/>
    </row>
    <row r="85" spans="1:3" ht="12.75">
      <c r="A85" s="119"/>
      <c r="B85" s="120"/>
      <c r="C85" s="18"/>
    </row>
    <row r="86" spans="1:3" ht="12.75">
      <c r="A86" s="119"/>
      <c r="B86" s="120"/>
      <c r="C86" s="18"/>
    </row>
    <row r="87" spans="1:3" ht="12.75">
      <c r="A87" s="119"/>
      <c r="B87" s="120"/>
      <c r="C87" s="18"/>
    </row>
    <row r="88" spans="1:3" ht="12.75">
      <c r="A88" s="119"/>
      <c r="B88" s="120"/>
      <c r="C88" s="18"/>
    </row>
    <row r="89" spans="1:3" ht="12.75">
      <c r="A89" s="119"/>
      <c r="B89" s="120"/>
      <c r="C89" s="18"/>
    </row>
    <row r="90" spans="1:3" ht="12.75">
      <c r="A90" s="119"/>
      <c r="B90" s="120"/>
      <c r="C90" s="18"/>
    </row>
    <row r="91" spans="1:3" ht="12.75">
      <c r="A91" s="119"/>
      <c r="B91" s="120"/>
      <c r="C91" s="18"/>
    </row>
    <row r="92" spans="1:3" ht="12.75">
      <c r="A92" s="119"/>
      <c r="B92" s="120"/>
      <c r="C92" s="18"/>
    </row>
    <row r="93" spans="1:3" ht="12.75">
      <c r="A93" s="119"/>
      <c r="B93" s="120"/>
      <c r="C93" s="18"/>
    </row>
    <row r="94" spans="1:3" ht="12.75">
      <c r="A94" s="119"/>
      <c r="B94" s="120"/>
      <c r="C94" s="18"/>
    </row>
    <row r="95" spans="1:3" ht="12.75">
      <c r="A95" s="119"/>
      <c r="B95" s="120"/>
      <c r="C95" s="18"/>
    </row>
    <row r="96" spans="1:3" ht="12.75">
      <c r="A96" s="119"/>
      <c r="B96" s="120"/>
      <c r="C96" s="18"/>
    </row>
    <row r="97" spans="1:3" ht="12.75">
      <c r="A97" s="119"/>
      <c r="B97" s="120"/>
      <c r="C97" s="18"/>
    </row>
    <row r="98" spans="1:3" ht="12.75">
      <c r="A98" s="119"/>
      <c r="B98" s="120"/>
      <c r="C98" s="18"/>
    </row>
    <row r="99" spans="1:3" ht="12.75">
      <c r="A99" s="119"/>
      <c r="B99" s="120"/>
      <c r="C99" s="18"/>
    </row>
    <row r="100" spans="1:3" ht="12.75">
      <c r="A100" s="119"/>
      <c r="B100" s="120"/>
      <c r="C100" s="18"/>
    </row>
    <row r="101" spans="1:3" ht="12.75">
      <c r="A101" s="119"/>
      <c r="B101" s="120"/>
      <c r="C101" s="18"/>
    </row>
    <row r="102" spans="1:3" ht="12.75">
      <c r="A102" s="119"/>
      <c r="B102" s="120"/>
      <c r="C102" s="18"/>
    </row>
    <row r="103" spans="1:3" ht="12.75">
      <c r="A103" s="119"/>
      <c r="B103" s="120"/>
      <c r="C103" s="18"/>
    </row>
    <row r="104" spans="1:3" ht="12.75">
      <c r="A104" s="119"/>
      <c r="B104" s="120"/>
      <c r="C104" s="18"/>
    </row>
    <row r="105" spans="1:3" ht="12.75">
      <c r="A105" s="119"/>
      <c r="B105" s="120"/>
      <c r="C105" s="18"/>
    </row>
    <row r="106" spans="1:3" ht="12.75">
      <c r="A106" s="119"/>
      <c r="B106" s="120"/>
      <c r="C106" s="18"/>
    </row>
    <row r="107" spans="1:3" ht="12.75">
      <c r="A107" s="119"/>
      <c r="B107" s="120"/>
      <c r="C107" s="18"/>
    </row>
    <row r="108" spans="1:3" ht="12.75">
      <c r="A108" s="119"/>
      <c r="B108" s="120"/>
      <c r="C108" s="18"/>
    </row>
    <row r="109" spans="1:3" ht="12.75">
      <c r="A109" s="119"/>
      <c r="B109" s="120"/>
      <c r="C109" s="18"/>
    </row>
    <row r="110" spans="1:3" ht="12.75">
      <c r="A110" s="119"/>
      <c r="B110" s="120"/>
      <c r="C110" s="18"/>
    </row>
    <row r="111" spans="1:3" ht="12.75">
      <c r="A111" s="119"/>
      <c r="B111" s="120"/>
      <c r="C111" s="18"/>
    </row>
    <row r="112" spans="1:3" ht="12.75">
      <c r="A112" s="119"/>
      <c r="B112" s="120"/>
      <c r="C112" s="18"/>
    </row>
    <row r="113" spans="1:3" ht="12.75">
      <c r="A113" s="119"/>
      <c r="B113" s="120"/>
      <c r="C113" s="18"/>
    </row>
    <row r="114" spans="1:3" ht="12.75">
      <c r="A114" s="119"/>
      <c r="B114" s="120"/>
      <c r="C114" s="18"/>
    </row>
    <row r="115" spans="1:3" ht="12.75">
      <c r="A115" s="119"/>
      <c r="B115" s="120"/>
      <c r="C115" s="18"/>
    </row>
    <row r="116" spans="1:3" ht="12.75">
      <c r="A116" s="119"/>
      <c r="B116" s="120"/>
      <c r="C116" s="18"/>
    </row>
    <row r="117" spans="1:3" ht="12.75">
      <c r="A117" s="119"/>
      <c r="B117" s="120"/>
      <c r="C117" s="18"/>
    </row>
    <row r="118" spans="1:3" ht="12.75">
      <c r="A118" s="119"/>
      <c r="B118" s="120"/>
      <c r="C118" s="18"/>
    </row>
    <row r="119" spans="1:3" ht="12.75">
      <c r="A119" s="119"/>
      <c r="B119" s="120"/>
      <c r="C119" s="18"/>
    </row>
    <row r="120" spans="1:3" ht="12.75">
      <c r="A120" s="119"/>
      <c r="B120" s="120"/>
      <c r="C120" s="18"/>
    </row>
    <row r="121" spans="1:3" ht="12.75">
      <c r="A121" s="119"/>
      <c r="B121" s="120"/>
      <c r="C121" s="18"/>
    </row>
    <row r="122" spans="1:3" ht="12.75">
      <c r="A122" s="119"/>
      <c r="B122" s="120"/>
      <c r="C122" s="18"/>
    </row>
    <row r="123" spans="1:3" ht="12.75">
      <c r="A123" s="119"/>
      <c r="B123" s="120"/>
      <c r="C123" s="18"/>
    </row>
    <row r="124" spans="1:3" ht="12.75">
      <c r="A124" s="119"/>
      <c r="B124" s="120"/>
      <c r="C124" s="18"/>
    </row>
    <row r="125" spans="1:3" ht="12.75">
      <c r="A125" s="119"/>
      <c r="B125" s="120"/>
      <c r="C125" s="18"/>
    </row>
    <row r="126" spans="1:3" ht="12.75">
      <c r="A126" s="119"/>
      <c r="B126" s="120"/>
      <c r="C126" s="18"/>
    </row>
    <row r="127" spans="1:3" ht="12.75">
      <c r="A127" s="119"/>
      <c r="B127" s="120"/>
      <c r="C127" s="18"/>
    </row>
    <row r="128" spans="1:3" ht="12.75">
      <c r="A128" s="119"/>
      <c r="B128" s="120"/>
      <c r="C128" s="18"/>
    </row>
    <row r="129" spans="1:3" ht="12.75">
      <c r="A129" s="119"/>
      <c r="B129" s="120"/>
      <c r="C129" s="18"/>
    </row>
    <row r="130" spans="1:3" ht="12.75">
      <c r="A130" s="119"/>
      <c r="B130" s="120"/>
      <c r="C130" s="18"/>
    </row>
    <row r="131" spans="1:3" ht="12.75">
      <c r="A131" s="119"/>
      <c r="B131" s="120"/>
      <c r="C131" s="18"/>
    </row>
    <row r="132" spans="1:3" ht="12.75">
      <c r="A132" s="119"/>
      <c r="B132" s="120"/>
      <c r="C132" s="18"/>
    </row>
    <row r="133" spans="1:3" ht="12.75">
      <c r="A133" s="119"/>
      <c r="B133" s="120"/>
      <c r="C133" s="18"/>
    </row>
    <row r="134" spans="1:3" ht="12.75">
      <c r="A134" s="119"/>
      <c r="B134" s="120"/>
      <c r="C134" s="18"/>
    </row>
    <row r="135" spans="1:3" ht="12.75">
      <c r="A135" s="119"/>
      <c r="B135" s="120"/>
      <c r="C135" s="18"/>
    </row>
    <row r="136" spans="1:3" ht="12.75">
      <c r="A136" s="119"/>
      <c r="B136" s="120"/>
      <c r="C136" s="18"/>
    </row>
    <row r="137" spans="1:3" ht="12.75">
      <c r="A137" s="119"/>
      <c r="B137" s="120"/>
      <c r="C137" s="18"/>
    </row>
    <row r="138" spans="1:3" ht="12.75">
      <c r="A138" s="119"/>
      <c r="B138" s="120"/>
      <c r="C138" s="18"/>
    </row>
    <row r="139" spans="1:3" ht="12.75">
      <c r="A139" s="119"/>
      <c r="B139" s="120"/>
      <c r="C139" s="18"/>
    </row>
    <row r="140" spans="1:3" ht="12.75">
      <c r="A140" s="119"/>
      <c r="B140" s="120"/>
      <c r="C140" s="18"/>
    </row>
    <row r="141" spans="1:3" ht="12.75">
      <c r="A141" s="119"/>
      <c r="B141" s="120"/>
      <c r="C141" s="18"/>
    </row>
    <row r="142" spans="1:3" ht="12.75">
      <c r="A142" s="119"/>
      <c r="B142" s="120"/>
      <c r="C142" s="18"/>
    </row>
    <row r="143" spans="1:3" ht="12.75">
      <c r="A143" s="119"/>
      <c r="B143" s="120"/>
      <c r="C143" s="18"/>
    </row>
    <row r="144" spans="1:3" ht="12.75">
      <c r="A144" s="119"/>
      <c r="B144" s="120"/>
      <c r="C144" s="18"/>
    </row>
    <row r="145" spans="1:3" ht="12.75">
      <c r="A145" s="119"/>
      <c r="B145" s="120"/>
      <c r="C145" s="18"/>
    </row>
    <row r="146" spans="1:3" ht="12.75">
      <c r="A146" s="119"/>
      <c r="B146" s="120"/>
      <c r="C146" s="18"/>
    </row>
    <row r="147" spans="1:3" ht="12.75">
      <c r="A147" s="119"/>
      <c r="B147" s="120"/>
      <c r="C147" s="18"/>
    </row>
    <row r="148" spans="1:3" ht="12.75">
      <c r="A148" s="119"/>
      <c r="B148" s="120"/>
      <c r="C148" s="18"/>
    </row>
    <row r="149" spans="1:3" ht="12.75">
      <c r="A149" s="119"/>
      <c r="B149" s="120"/>
      <c r="C149" s="18"/>
    </row>
    <row r="150" spans="1:3" ht="12.75">
      <c r="A150" s="119"/>
      <c r="B150" s="120"/>
      <c r="C150" s="18"/>
    </row>
    <row r="151" spans="1:3" ht="12.75">
      <c r="A151" s="119"/>
      <c r="B151" s="120"/>
      <c r="C151" s="18"/>
    </row>
    <row r="152" spans="1:3" ht="12.75">
      <c r="A152" s="119"/>
      <c r="B152" s="120"/>
      <c r="C152" s="18"/>
    </row>
    <row r="153" spans="1:3" ht="12.75">
      <c r="A153" s="119"/>
      <c r="B153" s="120"/>
      <c r="C153" s="18"/>
    </row>
    <row r="154" spans="1:3" ht="12.75">
      <c r="A154" s="119"/>
      <c r="B154" s="120"/>
      <c r="C154" s="18"/>
    </row>
    <row r="155" spans="1:3" ht="12.75">
      <c r="A155" s="119"/>
      <c r="B155" s="120"/>
      <c r="C155" s="18"/>
    </row>
    <row r="156" spans="1:3" ht="12.75">
      <c r="A156" s="119"/>
      <c r="B156" s="120"/>
      <c r="C156" s="18"/>
    </row>
    <row r="157" spans="1:3" ht="12.75">
      <c r="A157" s="119"/>
      <c r="B157" s="120"/>
      <c r="C157" s="18"/>
    </row>
    <row r="158" spans="1:3" ht="12.75">
      <c r="A158" s="119"/>
      <c r="B158" s="120"/>
      <c r="C158" s="18"/>
    </row>
    <row r="159" spans="1:3" ht="12.75">
      <c r="A159" s="119"/>
      <c r="B159" s="120"/>
      <c r="C159" s="18"/>
    </row>
    <row r="160" spans="1:3" ht="12.75">
      <c r="A160" s="119"/>
      <c r="B160" s="120"/>
      <c r="C160" s="18"/>
    </row>
    <row r="161" spans="1:3" ht="12.75">
      <c r="A161" s="119"/>
      <c r="B161" s="120"/>
      <c r="C161" s="18"/>
    </row>
    <row r="162" spans="1:3" ht="12.75">
      <c r="A162" s="119"/>
      <c r="B162" s="120"/>
      <c r="C162" s="18"/>
    </row>
    <row r="163" spans="1:3" ht="12.75">
      <c r="A163" s="119"/>
      <c r="B163" s="120"/>
      <c r="C163" s="18"/>
    </row>
    <row r="164" spans="1:3" ht="12.75">
      <c r="A164" s="119"/>
      <c r="B164" s="120"/>
      <c r="C164" s="18"/>
    </row>
    <row r="165" spans="1:3" ht="12.75">
      <c r="A165" s="119"/>
      <c r="B165" s="120"/>
      <c r="C165" s="18"/>
    </row>
    <row r="166" spans="1:3" ht="12.75">
      <c r="A166" s="119"/>
      <c r="B166" s="120"/>
      <c r="C166" s="18"/>
    </row>
    <row r="167" spans="1:3" ht="12.75">
      <c r="A167" s="119"/>
      <c r="B167" s="120"/>
      <c r="C167" s="18"/>
    </row>
    <row r="168" spans="1:3" ht="12.75">
      <c r="A168" s="119"/>
      <c r="B168" s="120"/>
      <c r="C168" s="18"/>
    </row>
    <row r="169" spans="1:3" ht="12.75">
      <c r="A169" s="119"/>
      <c r="B169" s="120"/>
      <c r="C169" s="18"/>
    </row>
    <row r="170" spans="1:3" ht="12.75">
      <c r="A170" s="119"/>
      <c r="B170" s="120"/>
      <c r="C170" s="18"/>
    </row>
    <row r="171" spans="1:3" ht="12.75">
      <c r="A171" s="119"/>
      <c r="B171" s="120"/>
      <c r="C171" s="18"/>
    </row>
    <row r="172" spans="1:3" ht="12.75">
      <c r="A172" s="119"/>
      <c r="B172" s="120"/>
      <c r="C172" s="18"/>
    </row>
    <row r="173" spans="1:3" ht="12.75">
      <c r="A173" s="119"/>
      <c r="B173" s="120"/>
      <c r="C173" s="18"/>
    </row>
    <row r="174" spans="1:3" ht="12.75">
      <c r="A174" s="119"/>
      <c r="B174" s="120"/>
      <c r="C174" s="18"/>
    </row>
    <row r="175" spans="1:3" ht="12.75">
      <c r="A175" s="119"/>
      <c r="B175" s="120"/>
      <c r="C175" s="18"/>
    </row>
    <row r="176" spans="1:3" ht="12.75">
      <c r="A176" s="119"/>
      <c r="B176" s="120"/>
      <c r="C176" s="18"/>
    </row>
    <row r="177" spans="1:3" ht="12.75">
      <c r="A177" s="119"/>
      <c r="B177" s="120"/>
      <c r="C177" s="18"/>
    </row>
    <row r="178" spans="1:3" ht="12.75">
      <c r="A178" s="119"/>
      <c r="B178" s="120"/>
      <c r="C178" s="18"/>
    </row>
    <row r="179" spans="1:3" ht="12.75">
      <c r="A179" s="119"/>
      <c r="B179" s="120"/>
      <c r="C179" s="18"/>
    </row>
    <row r="180" spans="1:3" ht="12.75">
      <c r="A180" s="119"/>
      <c r="B180" s="120"/>
      <c r="C180" s="18"/>
    </row>
    <row r="181" spans="1:3" ht="12.75">
      <c r="A181" s="119"/>
      <c r="B181" s="120"/>
      <c r="C181" s="18"/>
    </row>
    <row r="182" spans="1:3" ht="12.75">
      <c r="A182" s="119"/>
      <c r="B182" s="120"/>
      <c r="C182" s="18"/>
    </row>
    <row r="183" spans="1:3" ht="12.75">
      <c r="A183" s="119"/>
      <c r="B183" s="120"/>
      <c r="C183" s="18"/>
    </row>
    <row r="184" spans="1:3" ht="12.75">
      <c r="A184" s="119"/>
      <c r="B184" s="120"/>
      <c r="C184" s="18"/>
    </row>
    <row r="185" spans="1:3" ht="12.75">
      <c r="A185" s="119"/>
      <c r="B185" s="120"/>
      <c r="C185" s="18"/>
    </row>
    <row r="186" spans="1:3" ht="12.75">
      <c r="A186" s="119"/>
      <c r="B186" s="120"/>
      <c r="C186" s="18"/>
    </row>
    <row r="187" spans="1:3" ht="12.75">
      <c r="A187" s="119"/>
      <c r="B187" s="120"/>
      <c r="C187" s="18"/>
    </row>
    <row r="188" spans="1:3" ht="12.75">
      <c r="A188" s="119"/>
      <c r="B188" s="120"/>
      <c r="C188" s="18"/>
    </row>
    <row r="189" spans="1:3" ht="12.75">
      <c r="A189" s="119"/>
      <c r="B189" s="120"/>
      <c r="C189" s="18"/>
    </row>
    <row r="190" spans="1:3" ht="12.75">
      <c r="A190" s="119"/>
      <c r="B190" s="120"/>
      <c r="C190" s="18"/>
    </row>
    <row r="191" spans="1:3" ht="12.75">
      <c r="A191" s="119"/>
      <c r="B191" s="120"/>
      <c r="C191" s="18"/>
    </row>
    <row r="192" spans="1:3" ht="12.75">
      <c r="A192" s="119"/>
      <c r="B192" s="120"/>
      <c r="C192" s="18"/>
    </row>
    <row r="193" spans="1:3" ht="12.75">
      <c r="A193" s="119"/>
      <c r="B193" s="120"/>
      <c r="C193" s="18"/>
    </row>
    <row r="194" spans="1:3" ht="12.75">
      <c r="A194" s="119"/>
      <c r="B194" s="120"/>
      <c r="C194" s="18"/>
    </row>
    <row r="195" spans="1:3" ht="12.75">
      <c r="A195" s="119"/>
      <c r="B195" s="120"/>
      <c r="C195" s="18"/>
    </row>
    <row r="196" spans="1:3" ht="12.75">
      <c r="A196" s="119"/>
      <c r="B196" s="120"/>
      <c r="C196" s="18"/>
    </row>
    <row r="197" spans="1:3" ht="12.75">
      <c r="A197" s="119"/>
      <c r="B197" s="120"/>
      <c r="C197" s="18"/>
    </row>
    <row r="198" spans="1:3" ht="12.75">
      <c r="A198" s="119"/>
      <c r="B198" s="120"/>
      <c r="C198" s="18"/>
    </row>
    <row r="199" spans="1:3" ht="12.75">
      <c r="A199" s="119"/>
      <c r="B199" s="120"/>
      <c r="C199" s="18"/>
    </row>
    <row r="200" spans="1:3" ht="12.75">
      <c r="A200" s="119"/>
      <c r="B200" s="120"/>
      <c r="C200" s="18"/>
    </row>
    <row r="201" spans="1:3" ht="12.75">
      <c r="A201" s="119"/>
      <c r="B201" s="120"/>
      <c r="C201" s="18"/>
    </row>
    <row r="202" spans="1:3" ht="12.75">
      <c r="A202" s="119"/>
      <c r="B202" s="120"/>
      <c r="C202" s="18"/>
    </row>
    <row r="203" spans="1:3" ht="12.75">
      <c r="A203" s="119"/>
      <c r="B203" s="120"/>
      <c r="C203" s="18"/>
    </row>
    <row r="204" spans="1:3" ht="12.75">
      <c r="A204" s="119"/>
      <c r="B204" s="120"/>
      <c r="C204" s="18"/>
    </row>
    <row r="205" spans="1:3" ht="12.75">
      <c r="A205" s="119"/>
      <c r="B205" s="120"/>
      <c r="C205" s="18"/>
    </row>
    <row r="206" spans="1:3" ht="12.75">
      <c r="A206" s="119"/>
      <c r="B206" s="120"/>
      <c r="C206" s="18"/>
    </row>
    <row r="207" spans="1:3" ht="12.75">
      <c r="A207" s="119"/>
      <c r="B207" s="120"/>
      <c r="C207" s="18"/>
    </row>
    <row r="208" spans="1:3" ht="12.75">
      <c r="A208" s="119"/>
      <c r="B208" s="120"/>
      <c r="C208" s="18"/>
    </row>
    <row r="209" spans="1:3" ht="12.75">
      <c r="A209" s="119"/>
      <c r="B209" s="120"/>
      <c r="C209" s="18"/>
    </row>
    <row r="210" spans="1:3" ht="12.75">
      <c r="A210" s="119"/>
      <c r="B210" s="120"/>
      <c r="C210" s="18"/>
    </row>
    <row r="211" spans="1:3" ht="12.75">
      <c r="A211" s="119"/>
      <c r="B211" s="120"/>
      <c r="C211" s="18"/>
    </row>
    <row r="212" spans="1:3" ht="12.75">
      <c r="A212" s="119"/>
      <c r="B212" s="120"/>
      <c r="C212" s="18"/>
    </row>
    <row r="213" spans="1:3" ht="12.75">
      <c r="A213" s="119"/>
      <c r="B213" s="120"/>
      <c r="C213" s="18"/>
    </row>
    <row r="214" spans="1:3" ht="12.75">
      <c r="A214" s="119"/>
      <c r="B214" s="120"/>
      <c r="C214" s="18"/>
    </row>
    <row r="215" spans="1:3" ht="12.75">
      <c r="A215" s="119"/>
      <c r="B215" s="120"/>
      <c r="C215" s="18"/>
    </row>
    <row r="216" spans="1:3" ht="12.75">
      <c r="A216" s="119"/>
      <c r="B216" s="120"/>
      <c r="C216" s="18"/>
    </row>
    <row r="217" spans="1:3" ht="12.75">
      <c r="A217" s="119"/>
      <c r="B217" s="120"/>
      <c r="C217" s="18"/>
    </row>
    <row r="218" spans="1:3" ht="12.75">
      <c r="A218" s="119"/>
      <c r="B218" s="120"/>
      <c r="C218" s="18"/>
    </row>
    <row r="219" spans="1:3" ht="12.75">
      <c r="A219" s="119"/>
      <c r="B219" s="120"/>
      <c r="C219" s="18"/>
    </row>
    <row r="220" spans="1:3" ht="12.75">
      <c r="A220" s="119"/>
      <c r="B220" s="120"/>
      <c r="C220" s="18"/>
    </row>
    <row r="221" spans="1:3" ht="12.75">
      <c r="A221" s="119"/>
      <c r="B221" s="120"/>
      <c r="C221" s="18"/>
    </row>
    <row r="222" spans="1:3" ht="12.75">
      <c r="A222" s="119"/>
      <c r="B222" s="120"/>
      <c r="C222" s="18"/>
    </row>
    <row r="223" spans="1:3" ht="12.75">
      <c r="A223" s="119"/>
      <c r="B223" s="120"/>
      <c r="C223" s="18"/>
    </row>
    <row r="224" spans="1:3" ht="12.75">
      <c r="A224" s="119"/>
      <c r="B224" s="120"/>
      <c r="C224" s="18"/>
    </row>
    <row r="225" spans="1:3" ht="12.75">
      <c r="A225" s="119"/>
      <c r="B225" s="120"/>
      <c r="C225" s="18"/>
    </row>
    <row r="226" spans="1:3" ht="12.75">
      <c r="A226" s="119"/>
      <c r="B226" s="120"/>
      <c r="C226" s="18"/>
    </row>
    <row r="227" spans="1:3" ht="12.75">
      <c r="A227" s="119"/>
      <c r="B227" s="120"/>
      <c r="C227" s="18"/>
    </row>
    <row r="228" spans="1:3" ht="12.75">
      <c r="A228" s="119"/>
      <c r="B228" s="120"/>
      <c r="C228" s="18"/>
    </row>
    <row r="229" spans="1:3" ht="12.75">
      <c r="A229" s="119"/>
      <c r="B229" s="120"/>
      <c r="C229" s="18"/>
    </row>
    <row r="230" spans="1:3" ht="12.75">
      <c r="A230" s="119"/>
      <c r="B230" s="120"/>
      <c r="C230" s="18"/>
    </row>
    <row r="231" spans="1:3" ht="12.75">
      <c r="A231" s="119"/>
      <c r="B231" s="120"/>
      <c r="C231" s="18"/>
    </row>
    <row r="232" spans="1:3" ht="12.75">
      <c r="A232" s="119"/>
      <c r="B232" s="120"/>
      <c r="C232" s="18"/>
    </row>
    <row r="233" spans="1:3" ht="12.75">
      <c r="A233" s="119"/>
      <c r="B233" s="120"/>
      <c r="C233" s="18"/>
    </row>
    <row r="234" spans="1:3" ht="12.75">
      <c r="A234" s="119"/>
      <c r="B234" s="120"/>
      <c r="C234" s="18"/>
    </row>
    <row r="235" spans="1:3" ht="12.75">
      <c r="A235" s="119"/>
      <c r="B235" s="120"/>
      <c r="C235" s="18"/>
    </row>
    <row r="236" spans="1:3" ht="12.75">
      <c r="A236" s="119"/>
      <c r="B236" s="120"/>
      <c r="C236" s="18"/>
    </row>
    <row r="237" spans="1:3" ht="12.75">
      <c r="A237" s="119"/>
      <c r="B237" s="120"/>
      <c r="C237" s="18"/>
    </row>
    <row r="238" spans="1:3" ht="12.75">
      <c r="A238" s="119"/>
      <c r="B238" s="120"/>
      <c r="C238" s="18"/>
    </row>
    <row r="239" spans="1:3" ht="12.75">
      <c r="A239" s="119"/>
      <c r="B239" s="120"/>
      <c r="C239" s="18"/>
    </row>
    <row r="240" spans="1:3" ht="12.75">
      <c r="A240" s="119"/>
      <c r="B240" s="120"/>
      <c r="C240" s="18"/>
    </row>
    <row r="241" spans="1:3" ht="12.75">
      <c r="A241" s="119"/>
      <c r="B241" s="120"/>
      <c r="C241" s="18"/>
    </row>
    <row r="242" spans="1:3" ht="12.75">
      <c r="A242" s="119"/>
      <c r="B242" s="120"/>
      <c r="C242" s="18"/>
    </row>
    <row r="243" spans="1:3" ht="12.75">
      <c r="A243" s="119"/>
      <c r="B243" s="120"/>
      <c r="C243" s="18"/>
    </row>
    <row r="244" spans="1:3" ht="12.75">
      <c r="A244" s="119"/>
      <c r="B244" s="120"/>
      <c r="C244" s="18"/>
    </row>
    <row r="245" spans="1:3" ht="12.75">
      <c r="A245" s="119"/>
      <c r="B245" s="120"/>
      <c r="C245" s="18"/>
    </row>
    <row r="246" spans="1:3" ht="12.75">
      <c r="A246" s="119"/>
      <c r="B246" s="120"/>
      <c r="C246" s="18"/>
    </row>
    <row r="247" spans="1:3" ht="12.75">
      <c r="A247" s="119"/>
      <c r="B247" s="120"/>
      <c r="C247" s="18"/>
    </row>
    <row r="248" spans="1:3" ht="12.75">
      <c r="A248" s="119"/>
      <c r="B248" s="120"/>
      <c r="C248" s="18"/>
    </row>
    <row r="249" spans="1:3" ht="12.75">
      <c r="A249" s="119"/>
      <c r="B249" s="120"/>
      <c r="C249" s="18"/>
    </row>
    <row r="250" spans="1:3" ht="12.75">
      <c r="A250" s="119"/>
      <c r="B250" s="120"/>
      <c r="C250" s="18"/>
    </row>
    <row r="251" spans="1:3" ht="12.75">
      <c r="A251" s="119"/>
      <c r="B251" s="120"/>
      <c r="C251" s="18"/>
    </row>
    <row r="252" spans="1:3" ht="12.75">
      <c r="A252" s="119"/>
      <c r="B252" s="120"/>
      <c r="C252" s="18"/>
    </row>
    <row r="253" spans="1:3" ht="12.75">
      <c r="A253" s="119"/>
      <c r="B253" s="120"/>
      <c r="C253" s="18"/>
    </row>
    <row r="254" spans="1:3" ht="12.75">
      <c r="A254" s="119"/>
      <c r="B254" s="120"/>
      <c r="C254" s="18"/>
    </row>
    <row r="255" spans="1:3" ht="12.75">
      <c r="A255" s="119"/>
      <c r="B255" s="120"/>
      <c r="C255" s="18"/>
    </row>
    <row r="256" spans="1:3" ht="12.75">
      <c r="A256" s="119"/>
      <c r="B256" s="120"/>
      <c r="C256" s="18"/>
    </row>
    <row r="257" spans="1:3" ht="12.75">
      <c r="A257" s="119"/>
      <c r="B257" s="120"/>
      <c r="C257" s="18"/>
    </row>
    <row r="258" spans="1:3" ht="12.75">
      <c r="A258" s="119"/>
      <c r="B258" s="120"/>
      <c r="C258" s="18"/>
    </row>
    <row r="259" spans="1:3" ht="12.75">
      <c r="A259" s="119"/>
      <c r="B259" s="120"/>
      <c r="C259" s="18"/>
    </row>
    <row r="260" spans="1:3" ht="12.75">
      <c r="A260" s="119"/>
      <c r="B260" s="120"/>
      <c r="C260" s="18"/>
    </row>
    <row r="261" spans="1:3" ht="12.75">
      <c r="A261" s="119"/>
      <c r="B261" s="120"/>
      <c r="C261" s="18"/>
    </row>
    <row r="262" spans="1:3" ht="12.75">
      <c r="A262" s="119"/>
      <c r="B262" s="120"/>
      <c r="C262" s="18"/>
    </row>
    <row r="263" spans="1:3" ht="12.75">
      <c r="A263" s="119"/>
      <c r="B263" s="120"/>
      <c r="C263" s="18"/>
    </row>
    <row r="264" spans="1:3" ht="12.75">
      <c r="A264" s="119"/>
      <c r="B264" s="120"/>
      <c r="C264" s="18"/>
    </row>
    <row r="265" spans="1:3" ht="12.75">
      <c r="A265" s="119"/>
      <c r="B265" s="120"/>
      <c r="C265" s="18"/>
    </row>
    <row r="266" spans="1:3" ht="12.75">
      <c r="A266" s="119"/>
      <c r="B266" s="120"/>
      <c r="C266" s="18"/>
    </row>
    <row r="267" spans="1:3" ht="12.75">
      <c r="A267" s="119"/>
      <c r="B267" s="120"/>
      <c r="C267" s="18"/>
    </row>
    <row r="268" spans="1:3" ht="12.75">
      <c r="A268" s="119"/>
      <c r="B268" s="120"/>
      <c r="C268" s="18"/>
    </row>
    <row r="269" spans="1:3" ht="12.75">
      <c r="A269" s="119"/>
      <c r="B269" s="120"/>
      <c r="C269" s="18"/>
    </row>
    <row r="270" spans="1:3" ht="12.75">
      <c r="A270" s="119"/>
      <c r="B270" s="120"/>
      <c r="C270" s="18"/>
    </row>
    <row r="271" spans="1:3" ht="12.75">
      <c r="A271" s="119"/>
      <c r="B271" s="120"/>
      <c r="C271" s="18"/>
    </row>
    <row r="272" spans="1:3" ht="12.75">
      <c r="A272" s="119"/>
      <c r="B272" s="120"/>
      <c r="C272" s="18"/>
    </row>
    <row r="273" spans="1:3" ht="12.75">
      <c r="A273" s="119"/>
      <c r="B273" s="120"/>
      <c r="C273" s="18"/>
    </row>
    <row r="274" spans="1:3" ht="12.75">
      <c r="A274" s="119"/>
      <c r="B274" s="120"/>
      <c r="C274" s="18"/>
    </row>
    <row r="275" spans="1:3" ht="12.75">
      <c r="A275" s="119"/>
      <c r="B275" s="120"/>
      <c r="C275" s="18"/>
    </row>
    <row r="276" spans="1:3" ht="12.75">
      <c r="A276" s="119"/>
      <c r="B276" s="120"/>
      <c r="C276" s="18"/>
    </row>
    <row r="277" spans="1:3" ht="12.75">
      <c r="A277" s="119"/>
      <c r="B277" s="120"/>
      <c r="C277" s="18"/>
    </row>
    <row r="278" spans="1:3" ht="12.75">
      <c r="A278" s="119"/>
      <c r="B278" s="120"/>
      <c r="C278" s="18"/>
    </row>
    <row r="279" spans="1:3" ht="12.75">
      <c r="A279" s="119"/>
      <c r="B279" s="120"/>
      <c r="C279" s="18"/>
    </row>
    <row r="280" spans="1:3" ht="12.75">
      <c r="A280" s="119"/>
      <c r="B280" s="120"/>
      <c r="C280" s="18"/>
    </row>
    <row r="281" spans="1:3" ht="12.75">
      <c r="A281" s="119"/>
      <c r="B281" s="120"/>
      <c r="C281" s="18"/>
    </row>
    <row r="282" spans="1:3" ht="12.75">
      <c r="A282" s="119"/>
      <c r="B282" s="120"/>
      <c r="C282" s="18"/>
    </row>
    <row r="283" spans="1:3" ht="12.75">
      <c r="A283" s="119"/>
      <c r="B283" s="120"/>
      <c r="C283" s="18"/>
    </row>
    <row r="284" spans="1:3" ht="12.75">
      <c r="A284" s="119"/>
      <c r="B284" s="120"/>
      <c r="C284" s="18"/>
    </row>
    <row r="285" spans="1:3" ht="12.75">
      <c r="A285" s="119"/>
      <c r="B285" s="120"/>
      <c r="C285" s="18"/>
    </row>
    <row r="286" spans="1:3" ht="12.75">
      <c r="A286" s="119"/>
      <c r="B286" s="120"/>
      <c r="C286" s="18"/>
    </row>
    <row r="287" spans="1:3" ht="12.75">
      <c r="A287" s="119"/>
      <c r="B287" s="120"/>
      <c r="C287" s="18"/>
    </row>
    <row r="288" spans="1:3" ht="12.75">
      <c r="A288" s="119"/>
      <c r="B288" s="120"/>
      <c r="C288" s="18"/>
    </row>
    <row r="289" spans="1:3" ht="12.75">
      <c r="A289" s="119"/>
      <c r="B289" s="120"/>
      <c r="C289" s="18"/>
    </row>
    <row r="290" spans="1:3" ht="12.75">
      <c r="A290" s="119"/>
      <c r="B290" s="120"/>
      <c r="C290" s="18"/>
    </row>
    <row r="291" spans="1:3" ht="12.75">
      <c r="A291" s="119"/>
      <c r="B291" s="120"/>
      <c r="C291" s="18"/>
    </row>
    <row r="292" spans="1:3" ht="12.75">
      <c r="A292" s="119"/>
      <c r="B292" s="120"/>
      <c r="C292" s="18"/>
    </row>
    <row r="293" spans="1:3" ht="12.75">
      <c r="A293" s="119"/>
      <c r="B293" s="120"/>
      <c r="C293" s="18"/>
    </row>
    <row r="294" spans="1:3" ht="12.75">
      <c r="A294" s="119"/>
      <c r="B294" s="120"/>
      <c r="C294" s="18"/>
    </row>
    <row r="295" spans="1:3" ht="12.75">
      <c r="A295" s="119"/>
      <c r="B295" s="120"/>
      <c r="C295" s="18"/>
    </row>
    <row r="296" spans="1:3" ht="12.75">
      <c r="A296" s="119"/>
      <c r="B296" s="120"/>
      <c r="C296" s="18"/>
    </row>
    <row r="297" spans="1:3" ht="12.75">
      <c r="A297" s="119"/>
      <c r="B297" s="120"/>
      <c r="C297" s="18"/>
    </row>
    <row r="298" spans="1:3" ht="12.75">
      <c r="A298" s="119"/>
      <c r="B298" s="120"/>
      <c r="C298" s="18"/>
    </row>
    <row r="299" spans="1:3" ht="12.75">
      <c r="A299" s="119"/>
      <c r="B299" s="120"/>
      <c r="C299" s="18"/>
    </row>
    <row r="300" spans="1:3" ht="12.75">
      <c r="A300" s="119"/>
      <c r="B300" s="120"/>
      <c r="C300" s="18"/>
    </row>
    <row r="301" spans="1:3" ht="12.75">
      <c r="A301" s="119"/>
      <c r="B301" s="120"/>
      <c r="C301" s="18"/>
    </row>
    <row r="302" spans="1:3" ht="12.75">
      <c r="A302" s="119"/>
      <c r="B302" s="120"/>
      <c r="C302" s="18"/>
    </row>
    <row r="303" spans="1:3" ht="12.75">
      <c r="A303" s="119"/>
      <c r="B303" s="120"/>
      <c r="C303" s="18"/>
    </row>
    <row r="304" spans="1:3" ht="12.75">
      <c r="A304" s="119"/>
      <c r="B304" s="120"/>
      <c r="C304" s="18"/>
    </row>
    <row r="305" spans="1:3" ht="12.75">
      <c r="A305" s="119"/>
      <c r="B305" s="120"/>
      <c r="C305" s="18"/>
    </row>
    <row r="306" spans="1:3" ht="12.75">
      <c r="A306" s="119"/>
      <c r="B306" s="120"/>
      <c r="C306" s="18"/>
    </row>
    <row r="307" spans="1:3" ht="12.75">
      <c r="A307" s="119"/>
      <c r="B307" s="120"/>
      <c r="C307" s="18"/>
    </row>
    <row r="308" spans="1:3" ht="12.75">
      <c r="A308" s="119"/>
      <c r="B308" s="120"/>
      <c r="C308" s="18"/>
    </row>
    <row r="309" spans="1:3" ht="12.75">
      <c r="A309" s="119"/>
      <c r="B309" s="120"/>
      <c r="C309" s="18"/>
    </row>
    <row r="310" spans="1:3" ht="12.75">
      <c r="A310" s="119"/>
      <c r="B310" s="120"/>
      <c r="C310" s="18"/>
    </row>
    <row r="311" spans="1:3" ht="12.75">
      <c r="A311" s="119"/>
      <c r="B311" s="120"/>
      <c r="C311" s="18"/>
    </row>
    <row r="312" spans="1:3" ht="12.75">
      <c r="A312" s="119"/>
      <c r="B312" s="120"/>
      <c r="C312" s="18"/>
    </row>
    <row r="313" spans="1:3" ht="12.75">
      <c r="A313" s="119"/>
      <c r="B313" s="120"/>
      <c r="C313" s="18"/>
    </row>
    <row r="314" spans="1:3" ht="12.75">
      <c r="A314" s="119"/>
      <c r="B314" s="120"/>
      <c r="C314" s="18"/>
    </row>
    <row r="315" spans="1:3" ht="12.75">
      <c r="A315" s="119"/>
      <c r="B315" s="120"/>
      <c r="C315" s="18"/>
    </row>
    <row r="316" spans="1:3" ht="12.75">
      <c r="A316" s="119"/>
      <c r="B316" s="120"/>
      <c r="C316" s="18"/>
    </row>
    <row r="317" spans="1:3" ht="12.75">
      <c r="A317" s="119"/>
      <c r="B317" s="120"/>
      <c r="C317" s="18"/>
    </row>
    <row r="318" spans="1:3" ht="12.75">
      <c r="A318" s="119"/>
      <c r="B318" s="120"/>
      <c r="C318" s="18"/>
    </row>
    <row r="319" spans="1:3" ht="12.75">
      <c r="A319" s="119"/>
      <c r="B319" s="120"/>
      <c r="C319" s="18"/>
    </row>
    <row r="320" spans="1:3" ht="12.75">
      <c r="A320" s="119"/>
      <c r="B320" s="120"/>
      <c r="C320" s="18"/>
    </row>
    <row r="321" spans="1:3" ht="12.75">
      <c r="A321" s="119"/>
      <c r="B321" s="120"/>
      <c r="C321" s="18"/>
    </row>
    <row r="322" spans="1:3" ht="12.75">
      <c r="A322" s="119"/>
      <c r="B322" s="120"/>
      <c r="C322" s="18"/>
    </row>
    <row r="323" spans="1:3" ht="12.75">
      <c r="A323" s="119"/>
      <c r="B323" s="120"/>
      <c r="C323" s="18"/>
    </row>
    <row r="324" spans="1:3" ht="12.75">
      <c r="A324" s="119"/>
      <c r="B324" s="120"/>
      <c r="C324" s="18"/>
    </row>
    <row r="325" spans="1:3" ht="12.75">
      <c r="A325" s="119"/>
      <c r="B325" s="120"/>
      <c r="C325" s="18"/>
    </row>
    <row r="326" spans="1:3" ht="12.75">
      <c r="A326" s="119"/>
      <c r="B326" s="120"/>
      <c r="C326" s="18"/>
    </row>
    <row r="327" spans="1:3" ht="12.75">
      <c r="A327" s="119"/>
      <c r="B327" s="120"/>
      <c r="C327" s="18"/>
    </row>
    <row r="328" spans="1:3" ht="12.75">
      <c r="A328" s="119"/>
      <c r="B328" s="120"/>
      <c r="C328" s="18"/>
    </row>
    <row r="329" spans="1:3" ht="12.75">
      <c r="A329" s="119"/>
      <c r="B329" s="120"/>
      <c r="C329" s="18"/>
    </row>
    <row r="330" spans="1:3" ht="12.75">
      <c r="A330" s="119"/>
      <c r="B330" s="120"/>
      <c r="C330" s="18"/>
    </row>
    <row r="331" spans="1:3" ht="12.75">
      <c r="A331" s="119"/>
      <c r="B331" s="120"/>
      <c r="C331" s="18"/>
    </row>
    <row r="332" spans="1:3" ht="12.75">
      <c r="A332" s="119"/>
      <c r="B332" s="120"/>
      <c r="C332" s="18"/>
    </row>
    <row r="333" spans="1:3" ht="12.75">
      <c r="A333" s="119"/>
      <c r="B333" s="120"/>
      <c r="C333" s="18"/>
    </row>
    <row r="334" spans="1:3" ht="12.75">
      <c r="A334" s="119"/>
      <c r="B334" s="120"/>
      <c r="C334" s="18"/>
    </row>
    <row r="335" spans="1:3" ht="12.75">
      <c r="A335" s="119"/>
      <c r="B335" s="120"/>
      <c r="C335" s="18"/>
    </row>
    <row r="336" spans="1:3" ht="12.75">
      <c r="A336" s="119"/>
      <c r="B336" s="120"/>
      <c r="C336" s="18"/>
    </row>
    <row r="337" spans="1:3" ht="12.75">
      <c r="A337" s="119"/>
      <c r="B337" s="120"/>
      <c r="C337" s="18"/>
    </row>
    <row r="338" spans="1:3" ht="12.75">
      <c r="A338" s="119"/>
      <c r="B338" s="120"/>
      <c r="C338" s="18"/>
    </row>
    <row r="339" spans="1:3" ht="12.75">
      <c r="A339" s="119"/>
      <c r="B339" s="120"/>
      <c r="C339" s="18"/>
    </row>
    <row r="340" spans="1:3" ht="12.75">
      <c r="A340" s="119"/>
      <c r="B340" s="120"/>
      <c r="C340" s="18"/>
    </row>
    <row r="341" spans="1:3" ht="12.75">
      <c r="A341" s="119"/>
      <c r="B341" s="120"/>
      <c r="C341" s="18"/>
    </row>
    <row r="342" spans="1:3" ht="12.75">
      <c r="A342" s="119"/>
      <c r="B342" s="120"/>
      <c r="C342" s="18"/>
    </row>
    <row r="343" spans="1:3" ht="12.75">
      <c r="A343" s="119"/>
      <c r="B343" s="120"/>
      <c r="C343" s="18"/>
    </row>
    <row r="344" spans="1:3" ht="12.75">
      <c r="A344" s="119"/>
      <c r="B344" s="120"/>
      <c r="C344" s="18"/>
    </row>
    <row r="345" spans="1:3" ht="12.75">
      <c r="A345" s="119"/>
      <c r="B345" s="120"/>
      <c r="C345" s="18"/>
    </row>
    <row r="346" spans="1:3" ht="12.75">
      <c r="A346" s="119"/>
      <c r="B346" s="120"/>
      <c r="C346" s="18"/>
    </row>
    <row r="347" spans="1:3" ht="12.75">
      <c r="A347" s="119"/>
      <c r="B347" s="120"/>
      <c r="C347" s="18"/>
    </row>
    <row r="348" spans="1:3" ht="12.75">
      <c r="A348" s="119"/>
      <c r="B348" s="120"/>
      <c r="C348" s="18"/>
    </row>
    <row r="349" spans="1:3" ht="12.75">
      <c r="A349" s="119"/>
      <c r="B349" s="120"/>
      <c r="C349" s="18"/>
    </row>
    <row r="350" spans="1:3" ht="12.75">
      <c r="A350" s="119"/>
      <c r="B350" s="120"/>
      <c r="C350" s="18"/>
    </row>
    <row r="351" spans="1:3" ht="12.75">
      <c r="A351" s="119"/>
      <c r="B351" s="120"/>
      <c r="C351" s="18"/>
    </row>
    <row r="352" spans="1:3" ht="12.75">
      <c r="A352" s="119"/>
      <c r="B352" s="120"/>
      <c r="C352" s="18"/>
    </row>
    <row r="353" spans="1:3" ht="12.75">
      <c r="A353" s="119"/>
      <c r="B353" s="120"/>
      <c r="C353" s="18"/>
    </row>
    <row r="354" spans="1:3" ht="12.75">
      <c r="A354" s="119"/>
      <c r="B354" s="120"/>
      <c r="C354" s="18"/>
    </row>
    <row r="355" spans="1:3" ht="12.75">
      <c r="A355" s="119"/>
      <c r="B355" s="120"/>
      <c r="C355" s="18"/>
    </row>
    <row r="356" spans="1:3" ht="12.75">
      <c r="A356" s="119"/>
      <c r="B356" s="120"/>
      <c r="C356" s="18"/>
    </row>
    <row r="357" spans="1:3" ht="12.75">
      <c r="A357" s="119"/>
      <c r="B357" s="120"/>
      <c r="C357" s="18"/>
    </row>
    <row r="358" spans="1:3" ht="12.75">
      <c r="A358" s="119"/>
      <c r="B358" s="120"/>
      <c r="C358" s="18"/>
    </row>
    <row r="359" spans="1:3" ht="12.75">
      <c r="A359" s="119"/>
      <c r="B359" s="120"/>
      <c r="C359" s="18"/>
    </row>
    <row r="360" spans="1:3" ht="12.75">
      <c r="A360" s="119"/>
      <c r="B360" s="120"/>
      <c r="C360" s="18"/>
    </row>
    <row r="361" spans="1:3" ht="12.75">
      <c r="A361" s="119"/>
      <c r="B361" s="120"/>
      <c r="C361" s="18"/>
    </row>
    <row r="362" spans="1:3" ht="12.75">
      <c r="A362" s="119"/>
      <c r="B362" s="120"/>
      <c r="C362" s="18"/>
    </row>
    <row r="363" spans="1:3" ht="12.75">
      <c r="A363" s="119"/>
      <c r="B363" s="120"/>
      <c r="C363" s="18"/>
    </row>
    <row r="364" spans="1:3" ht="12.75">
      <c r="A364" s="119"/>
      <c r="B364" s="120"/>
      <c r="C364" s="18"/>
    </row>
    <row r="365" spans="1:3" ht="12.75">
      <c r="A365" s="119"/>
      <c r="B365" s="120"/>
      <c r="C365" s="18"/>
    </row>
    <row r="366" spans="1:3" ht="12.75">
      <c r="A366" s="119"/>
      <c r="B366" s="120"/>
      <c r="C366" s="18"/>
    </row>
    <row r="367" spans="1:3" ht="12.75">
      <c r="A367" s="119"/>
      <c r="B367" s="120"/>
      <c r="C367" s="18"/>
    </row>
    <row r="368" spans="1:3" ht="12.75">
      <c r="A368" s="119"/>
      <c r="B368" s="120"/>
      <c r="C368" s="18"/>
    </row>
    <row r="369" spans="1:3" ht="12.75">
      <c r="A369" s="119"/>
      <c r="B369" s="120"/>
      <c r="C369" s="18"/>
    </row>
    <row r="370" spans="1:3" ht="12.75">
      <c r="A370" s="119"/>
      <c r="B370" s="120"/>
      <c r="C370" s="18"/>
    </row>
    <row r="371" spans="1:3" ht="12.75">
      <c r="A371" s="119"/>
      <c r="B371" s="120"/>
      <c r="C371" s="18"/>
    </row>
    <row r="372" spans="1:3" ht="12.75">
      <c r="A372" s="119"/>
      <c r="B372" s="120"/>
      <c r="C372" s="18"/>
    </row>
    <row r="373" spans="1:3" ht="12.75">
      <c r="A373" s="119"/>
      <c r="B373" s="120"/>
      <c r="C373" s="18"/>
    </row>
    <row r="374" spans="1:3" ht="12.75">
      <c r="A374" s="119"/>
      <c r="B374" s="120"/>
      <c r="C374" s="18"/>
    </row>
    <row r="375" spans="1:3" ht="12.75">
      <c r="A375" s="119"/>
      <c r="B375" s="120"/>
      <c r="C375" s="18"/>
    </row>
    <row r="376" spans="1:3" ht="12.75">
      <c r="A376" s="119"/>
      <c r="B376" s="120"/>
      <c r="C376" s="18"/>
    </row>
    <row r="377" spans="1:3" ht="12.75">
      <c r="A377" s="119"/>
      <c r="B377" s="120"/>
      <c r="C377" s="18"/>
    </row>
    <row r="378" spans="1:3" ht="12.75">
      <c r="A378" s="119"/>
      <c r="B378" s="120"/>
      <c r="C378" s="18"/>
    </row>
    <row r="379" spans="1:3" ht="12.75">
      <c r="A379" s="119"/>
      <c r="B379" s="120"/>
      <c r="C379" s="18"/>
    </row>
    <row r="380" spans="1:3" ht="12.75">
      <c r="A380" s="119"/>
      <c r="B380" s="120"/>
      <c r="C380" s="18"/>
    </row>
    <row r="381" spans="1:3" ht="12.75">
      <c r="A381" s="119"/>
      <c r="B381" s="120"/>
      <c r="C381" s="18"/>
    </row>
    <row r="382" spans="1:3" ht="12.75">
      <c r="A382" s="119"/>
      <c r="B382" s="120"/>
      <c r="C382" s="18"/>
    </row>
    <row r="383" spans="1:3" ht="12.75">
      <c r="A383" s="119"/>
      <c r="B383" s="120"/>
      <c r="C383" s="18"/>
    </row>
    <row r="384" spans="1:3" ht="12.75">
      <c r="A384" s="119"/>
      <c r="B384" s="120"/>
      <c r="C384" s="18"/>
    </row>
    <row r="385" spans="1:3" ht="12.75">
      <c r="A385" s="119"/>
      <c r="B385" s="120"/>
      <c r="C385" s="18"/>
    </row>
    <row r="386" spans="1:3" ht="12.75">
      <c r="A386" s="119"/>
      <c r="B386" s="120"/>
      <c r="C386" s="18"/>
    </row>
    <row r="387" spans="1:3" ht="12.75">
      <c r="A387" s="119"/>
      <c r="B387" s="120"/>
      <c r="C387" s="18"/>
    </row>
    <row r="388" spans="1:3" ht="12.75">
      <c r="A388" s="119"/>
      <c r="B388" s="120"/>
      <c r="C388" s="18"/>
    </row>
    <row r="389" spans="1:3" ht="12.75">
      <c r="A389" s="119"/>
      <c r="B389" s="120"/>
      <c r="C389" s="18"/>
    </row>
    <row r="390" spans="1:3" ht="12.75">
      <c r="A390" s="119"/>
      <c r="B390" s="120"/>
      <c r="C390" s="18"/>
    </row>
    <row r="391" spans="1:3" ht="12.75">
      <c r="A391" s="119"/>
      <c r="B391" s="120"/>
      <c r="C391" s="18"/>
    </row>
    <row r="392" spans="1:3" ht="12.75">
      <c r="A392" s="119"/>
      <c r="B392" s="120"/>
      <c r="C392" s="18"/>
    </row>
    <row r="393" spans="1:3" ht="12.75">
      <c r="A393" s="119"/>
      <c r="B393" s="120"/>
      <c r="C393" s="18"/>
    </row>
    <row r="394" spans="1:3" ht="12.75">
      <c r="A394" s="119"/>
      <c r="B394" s="120"/>
      <c r="C394" s="18"/>
    </row>
    <row r="395" spans="1:3" ht="12.75">
      <c r="A395" s="119"/>
      <c r="B395" s="120"/>
      <c r="C395" s="18"/>
    </row>
    <row r="396" spans="1:3" ht="12.75">
      <c r="A396" s="119"/>
      <c r="B396" s="120"/>
      <c r="C396" s="18"/>
    </row>
    <row r="397" spans="1:3" ht="12.75">
      <c r="A397" s="119"/>
      <c r="B397" s="120"/>
      <c r="C397" s="18"/>
    </row>
    <row r="398" spans="1:3" ht="12.75">
      <c r="A398" s="119"/>
      <c r="B398" s="120"/>
      <c r="C398" s="18"/>
    </row>
    <row r="399" spans="1:3" ht="12.75">
      <c r="A399" s="119"/>
      <c r="B399" s="120"/>
      <c r="C399" s="18"/>
    </row>
    <row r="400" spans="1:3" ht="12.75">
      <c r="A400" s="119"/>
      <c r="B400" s="120"/>
      <c r="C400" s="18"/>
    </row>
    <row r="401" spans="1:3" ht="12.75">
      <c r="A401" s="119"/>
      <c r="B401" s="120"/>
      <c r="C401" s="18"/>
    </row>
    <row r="402" spans="1:3" ht="12.75">
      <c r="A402" s="119"/>
      <c r="B402" s="120"/>
      <c r="C402" s="18"/>
    </row>
    <row r="403" spans="1:3" ht="12.75">
      <c r="A403" s="119"/>
      <c r="B403" s="120"/>
      <c r="C403" s="18"/>
    </row>
    <row r="404" spans="1:3" ht="12.75">
      <c r="A404" s="119"/>
      <c r="B404" s="120"/>
      <c r="C404" s="18"/>
    </row>
    <row r="405" spans="1:3" ht="12.75">
      <c r="A405" s="119"/>
      <c r="B405" s="120"/>
      <c r="C405" s="18"/>
    </row>
    <row r="406" spans="1:3" ht="12.75">
      <c r="A406" s="119"/>
      <c r="B406" s="120"/>
      <c r="C406" s="18"/>
    </row>
    <row r="407" spans="1:3" ht="12.75">
      <c r="A407" s="119"/>
      <c r="B407" s="120"/>
      <c r="C407" s="18"/>
    </row>
    <row r="408" spans="1:3" ht="12.75">
      <c r="A408" s="119"/>
      <c r="B408" s="120"/>
      <c r="C408" s="18"/>
    </row>
    <row r="409" spans="1:3" ht="12.75">
      <c r="A409" s="119"/>
      <c r="B409" s="120"/>
      <c r="C409" s="18"/>
    </row>
    <row r="410" spans="1:3" ht="12.75">
      <c r="A410" s="119"/>
      <c r="B410" s="120"/>
      <c r="C410" s="18"/>
    </row>
    <row r="411" spans="1:3" ht="12.75">
      <c r="A411" s="119"/>
      <c r="B411" s="120"/>
      <c r="C411" s="18"/>
    </row>
    <row r="412" spans="1:3" ht="12.75">
      <c r="A412" s="119"/>
      <c r="B412" s="120"/>
      <c r="C412" s="18"/>
    </row>
    <row r="413" spans="1:3" ht="12.75">
      <c r="A413" s="119"/>
      <c r="B413" s="120"/>
      <c r="C413" s="18"/>
    </row>
    <row r="414" spans="1:3" ht="12.75">
      <c r="A414" s="119"/>
      <c r="B414" s="120"/>
      <c r="C414" s="18"/>
    </row>
    <row r="415" spans="1:3" ht="12.75">
      <c r="A415" s="119"/>
      <c r="B415" s="120"/>
      <c r="C415" s="18"/>
    </row>
    <row r="416" spans="1:3" ht="12.75">
      <c r="A416" s="119"/>
      <c r="B416" s="120"/>
      <c r="C416" s="18"/>
    </row>
    <row r="417" spans="1:3" ht="12.75">
      <c r="A417" s="119"/>
      <c r="B417" s="120"/>
      <c r="C417" s="18"/>
    </row>
    <row r="418" spans="1:3" ht="12.75">
      <c r="A418" s="119"/>
      <c r="B418" s="120"/>
      <c r="C418" s="18"/>
    </row>
    <row r="419" spans="1:3" ht="12.75">
      <c r="A419" s="119"/>
      <c r="B419" s="120"/>
      <c r="C419" s="18"/>
    </row>
    <row r="420" spans="1:3" ht="12.75">
      <c r="A420" s="119"/>
      <c r="B420" s="120"/>
      <c r="C420" s="18"/>
    </row>
    <row r="421" spans="1:3" ht="12.75">
      <c r="A421" s="119"/>
      <c r="B421" s="120"/>
      <c r="C421" s="18"/>
    </row>
    <row r="422" spans="1:3" ht="12.75">
      <c r="A422" s="119"/>
      <c r="B422" s="120"/>
      <c r="C422" s="18"/>
    </row>
    <row r="423" spans="1:3" ht="12.75">
      <c r="A423" s="119"/>
      <c r="B423" s="120"/>
      <c r="C423" s="18"/>
    </row>
    <row r="424" spans="1:3" ht="12.75">
      <c r="A424" s="119"/>
      <c r="B424" s="120"/>
      <c r="C424" s="18"/>
    </row>
    <row r="425" spans="1:3" ht="12.75">
      <c r="A425" s="119"/>
      <c r="B425" s="120"/>
      <c r="C425" s="18"/>
    </row>
    <row r="426" spans="1:3" ht="12.75">
      <c r="A426" s="119"/>
      <c r="B426" s="120"/>
      <c r="C426" s="18"/>
    </row>
    <row r="427" spans="1:3" ht="12.75">
      <c r="A427" s="119"/>
      <c r="B427" s="120"/>
      <c r="C427" s="18"/>
    </row>
    <row r="428" spans="1:3" ht="12.75">
      <c r="A428" s="119"/>
      <c r="B428" s="120"/>
      <c r="C428" s="18"/>
    </row>
    <row r="429" spans="1:3" ht="12.75">
      <c r="A429" s="119"/>
      <c r="B429" s="120"/>
      <c r="C429" s="18"/>
    </row>
    <row r="430" spans="1:3" ht="12.75">
      <c r="A430" s="119"/>
      <c r="B430" s="120"/>
      <c r="C430" s="18"/>
    </row>
    <row r="431" spans="1:3" ht="12.75">
      <c r="A431" s="119"/>
      <c r="B431" s="120"/>
      <c r="C431" s="18"/>
    </row>
    <row r="432" spans="1:3" ht="12.75">
      <c r="A432" s="119"/>
      <c r="B432" s="120"/>
      <c r="C432" s="18"/>
    </row>
    <row r="433" spans="1:3" ht="12.75">
      <c r="A433" s="119"/>
      <c r="B433" s="120"/>
      <c r="C433" s="18"/>
    </row>
    <row r="434" spans="1:3" ht="12.75">
      <c r="A434" s="119"/>
      <c r="B434" s="120"/>
      <c r="C434" s="18"/>
    </row>
    <row r="435" spans="1:3" ht="12.75">
      <c r="A435" s="119"/>
      <c r="B435" s="120"/>
      <c r="C435" s="18"/>
    </row>
    <row r="436" spans="1:3" ht="12.75">
      <c r="A436" s="119"/>
      <c r="B436" s="120"/>
      <c r="C436" s="18"/>
    </row>
    <row r="437" spans="1:3" ht="12.75">
      <c r="A437" s="119"/>
      <c r="B437" s="120"/>
      <c r="C437" s="18"/>
    </row>
    <row r="438" spans="1:3" ht="12.75">
      <c r="A438" s="119"/>
      <c r="B438" s="120"/>
      <c r="C438" s="18"/>
    </row>
    <row r="439" spans="1:3" ht="12.75">
      <c r="A439" s="119"/>
      <c r="B439" s="120"/>
      <c r="C439" s="18"/>
    </row>
    <row r="440" spans="1:3" ht="12.75">
      <c r="A440" s="119"/>
      <c r="B440" s="120"/>
      <c r="C440" s="18"/>
    </row>
    <row r="441" spans="1:3" ht="12.75">
      <c r="A441" s="119"/>
      <c r="B441" s="120"/>
      <c r="C441" s="18"/>
    </row>
    <row r="442" spans="1:3" ht="12.75">
      <c r="A442" s="119"/>
      <c r="B442" s="120"/>
      <c r="C442" s="18"/>
    </row>
    <row r="443" spans="1:3" ht="12.75">
      <c r="A443" s="119"/>
      <c r="B443" s="120"/>
      <c r="C443" s="18"/>
    </row>
    <row r="444" spans="1:3" ht="12.75">
      <c r="A444" s="119"/>
      <c r="B444" s="120"/>
      <c r="C444" s="18"/>
    </row>
    <row r="445" spans="1:3" ht="12.75">
      <c r="A445" s="119"/>
      <c r="B445" s="120"/>
      <c r="C445" s="18"/>
    </row>
    <row r="446" spans="1:3" ht="12.75">
      <c r="A446" s="119"/>
      <c r="B446" s="120"/>
      <c r="C446" s="18"/>
    </row>
    <row r="447" spans="1:3" ht="12.75">
      <c r="A447" s="119"/>
      <c r="B447" s="120"/>
      <c r="C447" s="18"/>
    </row>
    <row r="448" spans="1:3" ht="12.75">
      <c r="A448" s="119"/>
      <c r="B448" s="120"/>
      <c r="C448" s="18"/>
    </row>
    <row r="449" spans="1:3" ht="12.75">
      <c r="A449" s="119"/>
      <c r="B449" s="120"/>
      <c r="C449" s="18"/>
    </row>
    <row r="450" spans="1:3" ht="12.75">
      <c r="A450" s="119"/>
      <c r="B450" s="120"/>
      <c r="C450" s="18"/>
    </row>
    <row r="451" spans="1:3" ht="12.75">
      <c r="A451" s="119"/>
      <c r="B451" s="120"/>
      <c r="C451" s="18"/>
    </row>
    <row r="452" spans="1:3" ht="12.75">
      <c r="A452" s="119"/>
      <c r="B452" s="120"/>
      <c r="C452" s="18"/>
    </row>
    <row r="453" spans="1:3" ht="12.75">
      <c r="A453" s="119"/>
      <c r="B453" s="120"/>
      <c r="C453" s="18"/>
    </row>
    <row r="454" spans="1:3" ht="12.75">
      <c r="A454" s="119"/>
      <c r="B454" s="120"/>
      <c r="C454" s="18"/>
    </row>
    <row r="455" spans="1:3" ht="12.75">
      <c r="A455" s="119"/>
      <c r="B455" s="120"/>
      <c r="C455" s="18"/>
    </row>
    <row r="456" spans="1:3" ht="12.75">
      <c r="A456" s="119"/>
      <c r="B456" s="120"/>
      <c r="C456" s="18"/>
    </row>
    <row r="457" spans="1:3" ht="12.75">
      <c r="A457" s="119"/>
      <c r="B457" s="120"/>
      <c r="C457" s="18"/>
    </row>
    <row r="458" spans="1:3" ht="12.75">
      <c r="A458" s="119"/>
      <c r="B458" s="120"/>
      <c r="C458" s="18"/>
    </row>
    <row r="459" spans="1:3" ht="12.75">
      <c r="A459" s="119"/>
      <c r="B459" s="120"/>
      <c r="C459" s="18"/>
    </row>
    <row r="460" spans="1:3" ht="12.75">
      <c r="A460" s="119"/>
      <c r="B460" s="120"/>
      <c r="C460" s="18"/>
    </row>
    <row r="461" spans="1:3" ht="12.75">
      <c r="A461" s="119"/>
      <c r="B461" s="120"/>
      <c r="C461" s="18"/>
    </row>
    <row r="462" spans="1:3" ht="12.75">
      <c r="A462" s="119"/>
      <c r="B462" s="120"/>
      <c r="C462" s="18"/>
    </row>
    <row r="463" spans="1:3" ht="12.75">
      <c r="A463" s="119"/>
      <c r="B463" s="120"/>
      <c r="C463" s="18"/>
    </row>
    <row r="464" spans="1:3" ht="12.75">
      <c r="A464" s="119"/>
      <c r="B464" s="120"/>
      <c r="C464" s="18"/>
    </row>
    <row r="465" spans="1:3" ht="12.75">
      <c r="A465" s="119"/>
      <c r="B465" s="120"/>
      <c r="C465" s="18"/>
    </row>
    <row r="466" spans="1:3" ht="12.75">
      <c r="A466" s="119"/>
      <c r="B466" s="120"/>
      <c r="C466" s="18"/>
    </row>
    <row r="467" spans="1:3" ht="12.75">
      <c r="A467" s="119"/>
      <c r="B467" s="120"/>
      <c r="C467" s="18"/>
    </row>
    <row r="468" spans="1:3" ht="12.75">
      <c r="A468" s="119"/>
      <c r="B468" s="120"/>
      <c r="C468" s="18"/>
    </row>
    <row r="469" spans="1:3" ht="12.75">
      <c r="A469" s="119"/>
      <c r="B469" s="120"/>
      <c r="C469" s="18"/>
    </row>
    <row r="470" spans="1:3" ht="12.75">
      <c r="A470" s="119"/>
      <c r="B470" s="120"/>
      <c r="C470" s="18"/>
    </row>
    <row r="471" spans="1:3" ht="12.75">
      <c r="A471" s="119"/>
      <c r="B471" s="120"/>
      <c r="C471" s="18"/>
    </row>
    <row r="472" spans="1:3" ht="12.75">
      <c r="A472" s="119"/>
      <c r="B472" s="120"/>
      <c r="C472" s="18"/>
    </row>
    <row r="473" spans="1:3" ht="12.75">
      <c r="A473" s="119"/>
      <c r="B473" s="120"/>
      <c r="C473" s="18"/>
    </row>
    <row r="474" spans="1:3" ht="12.75">
      <c r="A474" s="119"/>
      <c r="B474" s="120"/>
      <c r="C474" s="18"/>
    </row>
    <row r="475" spans="1:3" ht="12.75">
      <c r="A475" s="119"/>
      <c r="B475" s="120"/>
      <c r="C475" s="18"/>
    </row>
    <row r="476" spans="1:3" ht="12.75">
      <c r="A476" s="119"/>
      <c r="B476" s="120"/>
      <c r="C476" s="18"/>
    </row>
    <row r="477" spans="1:3" ht="12.75">
      <c r="A477" s="119"/>
      <c r="B477" s="120"/>
      <c r="C477" s="18"/>
    </row>
    <row r="478" spans="1:3" ht="12.75">
      <c r="A478" s="119"/>
      <c r="B478" s="120"/>
      <c r="C478" s="18"/>
    </row>
    <row r="479" spans="1:3" ht="12.75">
      <c r="A479" s="119"/>
      <c r="B479" s="120"/>
      <c r="C479" s="18"/>
    </row>
    <row r="480" spans="1:3" ht="12.75">
      <c r="A480" s="119"/>
      <c r="B480" s="120"/>
      <c r="C480" s="18"/>
    </row>
    <row r="481" spans="1:3" ht="12.75">
      <c r="A481" s="119"/>
      <c r="B481" s="120"/>
      <c r="C481" s="18"/>
    </row>
    <row r="482" spans="1:3" ht="12.75">
      <c r="A482" s="119"/>
      <c r="B482" s="120"/>
      <c r="C482" s="18"/>
    </row>
    <row r="483" spans="1:3" ht="12.75">
      <c r="A483" s="119"/>
      <c r="B483" s="120"/>
      <c r="C483" s="18"/>
    </row>
    <row r="484" spans="1:3" ht="12.75">
      <c r="A484" s="119"/>
      <c r="B484" s="120"/>
      <c r="C484" s="18"/>
    </row>
    <row r="485" spans="1:3" ht="12.75">
      <c r="A485" s="119"/>
      <c r="B485" s="120"/>
      <c r="C485" s="18"/>
    </row>
    <row r="486" spans="1:3" ht="12.75">
      <c r="A486" s="119"/>
      <c r="B486" s="120"/>
      <c r="C486" s="18"/>
    </row>
    <row r="487" spans="1:3" ht="12.75">
      <c r="A487" s="119"/>
      <c r="B487" s="120"/>
      <c r="C487" s="18"/>
    </row>
    <row r="488" spans="1:3" ht="12.75">
      <c r="A488" s="119"/>
      <c r="B488" s="120"/>
      <c r="C488" s="18"/>
    </row>
    <row r="489" spans="1:3" ht="12.75">
      <c r="A489" s="119"/>
      <c r="B489" s="120"/>
      <c r="C489" s="18"/>
    </row>
    <row r="490" spans="1:3" ht="12.75">
      <c r="A490" s="119"/>
      <c r="B490" s="120"/>
      <c r="C490" s="18"/>
    </row>
    <row r="491" spans="1:3" ht="12.75">
      <c r="A491" s="119"/>
      <c r="B491" s="120"/>
      <c r="C491" s="18"/>
    </row>
    <row r="492" spans="1:3" ht="12.75">
      <c r="A492" s="119"/>
      <c r="B492" s="120"/>
      <c r="C492" s="18"/>
    </row>
    <row r="493" spans="1:3" ht="12.75">
      <c r="A493" s="119"/>
      <c r="B493" s="120"/>
      <c r="C493" s="18"/>
    </row>
    <row r="494" spans="1:3" ht="12.75">
      <c r="A494" s="119"/>
      <c r="B494" s="120"/>
      <c r="C494" s="18"/>
    </row>
    <row r="495" spans="1:3" ht="12.75">
      <c r="A495" s="119"/>
      <c r="B495" s="120"/>
      <c r="C495" s="18"/>
    </row>
    <row r="496" spans="1:3" ht="12.75">
      <c r="A496" s="119"/>
      <c r="B496" s="120"/>
      <c r="C496" s="18"/>
    </row>
    <row r="497" spans="1:3" ht="12.75">
      <c r="A497" s="119"/>
      <c r="B497" s="120"/>
      <c r="C497" s="18"/>
    </row>
    <row r="498" spans="1:3" ht="12.75">
      <c r="A498" s="119"/>
      <c r="B498" s="120"/>
      <c r="C498" s="18"/>
    </row>
    <row r="499" spans="1:3" ht="12.75">
      <c r="A499" s="119"/>
      <c r="B499" s="120"/>
      <c r="C499" s="18"/>
    </row>
    <row r="500" spans="1:3" ht="12.75">
      <c r="A500" s="119"/>
      <c r="B500" s="120"/>
      <c r="C500" s="18"/>
    </row>
    <row r="501" spans="1:3" ht="12.75">
      <c r="A501" s="119"/>
      <c r="B501" s="120"/>
      <c r="C501" s="18"/>
    </row>
    <row r="502" spans="1:3" ht="12.75">
      <c r="A502" s="119"/>
      <c r="B502" s="120"/>
      <c r="C502" s="18"/>
    </row>
    <row r="503" spans="1:3" ht="12.75">
      <c r="A503" s="119"/>
      <c r="B503" s="120"/>
      <c r="C503" s="18"/>
    </row>
    <row r="504" spans="1:3" ht="12.75">
      <c r="A504" s="119"/>
      <c r="B504" s="120"/>
      <c r="C504" s="18"/>
    </row>
    <row r="505" spans="1:3" ht="12.75">
      <c r="A505" s="119"/>
      <c r="B505" s="120"/>
      <c r="C505" s="18"/>
    </row>
    <row r="506" spans="1:3" ht="12.75">
      <c r="A506" s="119"/>
      <c r="B506" s="120"/>
      <c r="C506" s="18"/>
    </row>
    <row r="507" spans="1:3" ht="12.75">
      <c r="A507" s="119"/>
      <c r="B507" s="120"/>
      <c r="C507" s="18"/>
    </row>
    <row r="508" spans="1:3" ht="12.75">
      <c r="A508" s="119"/>
      <c r="B508" s="120"/>
      <c r="C508" s="18"/>
    </row>
    <row r="509" spans="1:3" ht="12.75">
      <c r="A509" s="119"/>
      <c r="B509" s="120"/>
      <c r="C509" s="18"/>
    </row>
    <row r="510" spans="1:3" ht="12.75">
      <c r="A510" s="119"/>
      <c r="B510" s="120"/>
      <c r="C510" s="18"/>
    </row>
    <row r="511" spans="1:3" ht="12.75">
      <c r="A511" s="119"/>
      <c r="B511" s="120"/>
      <c r="C511" s="18"/>
    </row>
    <row r="512" spans="1:3" ht="12.75">
      <c r="A512" s="119"/>
      <c r="B512" s="120"/>
      <c r="C512" s="18"/>
    </row>
    <row r="513" spans="1:3" ht="12.75">
      <c r="A513" s="119"/>
      <c r="B513" s="120"/>
      <c r="C513" s="18"/>
    </row>
    <row r="514" spans="1:3" ht="12.75">
      <c r="A514" s="119"/>
      <c r="B514" s="120"/>
      <c r="C514" s="18"/>
    </row>
    <row r="515" spans="1:3" ht="12.75">
      <c r="A515" s="119"/>
      <c r="B515" s="120"/>
      <c r="C515" s="18"/>
    </row>
    <row r="516" spans="1:3" ht="12.75">
      <c r="A516" s="119"/>
      <c r="B516" s="120"/>
      <c r="C516" s="18"/>
    </row>
    <row r="517" spans="1:3" ht="12.75">
      <c r="A517" s="119"/>
      <c r="B517" s="120"/>
      <c r="C517" s="18"/>
    </row>
    <row r="518" spans="1:3" ht="12.75">
      <c r="A518" s="119"/>
      <c r="B518" s="120"/>
      <c r="C518" s="18"/>
    </row>
    <row r="519" spans="1:3" ht="12.75">
      <c r="A519" s="119"/>
      <c r="B519" s="120"/>
      <c r="C519" s="18"/>
    </row>
    <row r="520" spans="1:3" ht="12.75">
      <c r="A520" s="119"/>
      <c r="B520" s="120"/>
      <c r="C520" s="18"/>
    </row>
    <row r="521" spans="1:3" ht="12.75">
      <c r="A521" s="119"/>
      <c r="B521" s="120"/>
      <c r="C521" s="18"/>
    </row>
    <row r="522" spans="1:3" ht="12.75">
      <c r="A522" s="119"/>
      <c r="B522" s="120"/>
      <c r="C522" s="18"/>
    </row>
    <row r="523" spans="1:3" ht="12.75">
      <c r="A523" s="119"/>
      <c r="B523" s="120"/>
      <c r="C523" s="18"/>
    </row>
    <row r="524" spans="1:3" ht="12.75">
      <c r="A524" s="119"/>
      <c r="B524" s="120"/>
      <c r="C524" s="18"/>
    </row>
    <row r="525" spans="1:3" ht="12.75">
      <c r="A525" s="119"/>
      <c r="B525" s="120"/>
      <c r="C525" s="18"/>
    </row>
    <row r="526" spans="1:3" ht="12.75">
      <c r="A526" s="119"/>
      <c r="B526" s="120"/>
      <c r="C526" s="18"/>
    </row>
    <row r="527" spans="1:3" ht="12.75">
      <c r="A527" s="119"/>
      <c r="B527" s="120"/>
      <c r="C527" s="18"/>
    </row>
    <row r="528" spans="1:3" ht="12.75">
      <c r="A528" s="119"/>
      <c r="B528" s="120"/>
      <c r="C528" s="18"/>
    </row>
    <row r="529" spans="1:3" ht="12.75">
      <c r="A529" s="119"/>
      <c r="B529" s="120"/>
      <c r="C529" s="18"/>
    </row>
    <row r="530" spans="1:3" ht="12.75">
      <c r="A530" s="119"/>
      <c r="B530" s="120"/>
      <c r="C530" s="18"/>
    </row>
    <row r="531" spans="1:3" ht="12.75">
      <c r="A531" s="119"/>
      <c r="B531" s="120"/>
      <c r="C531" s="18"/>
    </row>
    <row r="532" spans="1:3" ht="12.75">
      <c r="A532" s="119"/>
      <c r="B532" s="120"/>
      <c r="C532" s="18"/>
    </row>
    <row r="533" spans="1:3" ht="12.75">
      <c r="A533" s="119"/>
      <c r="B533" s="120"/>
      <c r="C533" s="18"/>
    </row>
    <row r="534" spans="1:3" ht="12.75">
      <c r="A534" s="119"/>
      <c r="B534" s="120"/>
      <c r="C534" s="18"/>
    </row>
    <row r="535" spans="1:3" ht="12.75">
      <c r="A535" s="119"/>
      <c r="B535" s="120"/>
      <c r="C535" s="18"/>
    </row>
    <row r="536" spans="1:3" ht="12.75">
      <c r="A536" s="119"/>
      <c r="B536" s="120"/>
      <c r="C536" s="18"/>
    </row>
    <row r="537" spans="1:3" ht="12.75">
      <c r="A537" s="119"/>
      <c r="B537" s="120"/>
      <c r="C537" s="18"/>
    </row>
    <row r="538" spans="1:3" ht="12.75">
      <c r="A538" s="119"/>
      <c r="B538" s="120"/>
      <c r="C538" s="18"/>
    </row>
    <row r="539" spans="1:3" ht="12.75">
      <c r="A539" s="119"/>
      <c r="B539" s="120"/>
      <c r="C539" s="18"/>
    </row>
    <row r="540" spans="1:3" ht="12.75">
      <c r="A540" s="119"/>
      <c r="B540" s="120"/>
      <c r="C540" s="18"/>
    </row>
    <row r="541" spans="1:3" ht="12.75">
      <c r="A541" s="119"/>
      <c r="B541" s="120"/>
      <c r="C541" s="18"/>
    </row>
    <row r="542" spans="1:3" ht="12.75">
      <c r="A542" s="119"/>
      <c r="B542" s="120"/>
      <c r="C542" s="18"/>
    </row>
    <row r="543" spans="1:3" ht="12.75">
      <c r="A543" s="119"/>
      <c r="B543" s="120"/>
      <c r="C543" s="18"/>
    </row>
    <row r="544" spans="1:3" ht="12.75">
      <c r="A544" s="119"/>
      <c r="B544" s="120"/>
      <c r="C544" s="18"/>
    </row>
    <row r="545" spans="1:3" ht="12.75">
      <c r="A545" s="119"/>
      <c r="B545" s="120"/>
      <c r="C545" s="18"/>
    </row>
    <row r="546" spans="1:3" ht="12.75">
      <c r="A546" s="119"/>
      <c r="B546" s="120"/>
      <c r="C546" s="18"/>
    </row>
    <row r="547" spans="1:3" ht="12.75">
      <c r="A547" s="119"/>
      <c r="B547" s="120"/>
      <c r="C547" s="18"/>
    </row>
    <row r="548" spans="1:3" ht="12.75">
      <c r="A548" s="119"/>
      <c r="B548" s="120"/>
      <c r="C548" s="18"/>
    </row>
    <row r="549" spans="1:3" ht="12.75">
      <c r="A549" s="119"/>
      <c r="B549" s="120"/>
      <c r="C549" s="18"/>
    </row>
    <row r="550" spans="1:3" ht="12.75">
      <c r="A550" s="119"/>
      <c r="B550" s="120"/>
      <c r="C550" s="18"/>
    </row>
    <row r="551" spans="1:3" ht="12.75">
      <c r="A551" s="119"/>
      <c r="B551" s="120"/>
      <c r="C551" s="18"/>
    </row>
    <row r="552" spans="1:3" ht="12.75">
      <c r="A552" s="119"/>
      <c r="B552" s="120"/>
      <c r="C552" s="18"/>
    </row>
    <row r="553" spans="1:3" ht="12.75">
      <c r="A553" s="119"/>
      <c r="B553" s="120"/>
      <c r="C553" s="18"/>
    </row>
    <row r="554" spans="1:3" ht="12.75">
      <c r="A554" s="119"/>
      <c r="B554" s="120"/>
      <c r="C554" s="18"/>
    </row>
    <row r="555" spans="1:3" ht="12.75">
      <c r="A555" s="119"/>
      <c r="B555" s="120"/>
      <c r="C555" s="18"/>
    </row>
    <row r="556" spans="1:3" ht="12.75">
      <c r="A556" s="119"/>
      <c r="B556" s="120"/>
      <c r="C556" s="18"/>
    </row>
    <row r="557" spans="1:3" ht="12.75">
      <c r="A557" s="119"/>
      <c r="B557" s="120"/>
      <c r="C557" s="18"/>
    </row>
    <row r="558" spans="1:3" ht="12.75">
      <c r="A558" s="119"/>
      <c r="B558" s="120"/>
      <c r="C558" s="18"/>
    </row>
    <row r="559" spans="1:3" ht="12.75">
      <c r="A559" s="119"/>
      <c r="B559" s="120"/>
      <c r="C559" s="18"/>
    </row>
    <row r="560" spans="1:3" ht="12.75">
      <c r="A560" s="119"/>
      <c r="B560" s="120"/>
      <c r="C560" s="18"/>
    </row>
    <row r="561" spans="1:3" ht="12.75">
      <c r="A561" s="119"/>
      <c r="B561" s="120"/>
      <c r="C561" s="18"/>
    </row>
    <row r="562" spans="1:3" ht="12.75">
      <c r="A562" s="119"/>
      <c r="B562" s="120"/>
      <c r="C562" s="18"/>
    </row>
    <row r="563" spans="1:3" ht="12.75">
      <c r="A563" s="119"/>
      <c r="B563" s="120"/>
      <c r="C563" s="18"/>
    </row>
    <row r="564" spans="1:3" ht="12.75">
      <c r="A564" s="119"/>
      <c r="B564" s="120"/>
      <c r="C564" s="18"/>
    </row>
    <row r="565" spans="1:3" ht="12.75">
      <c r="A565" s="119"/>
      <c r="B565" s="120"/>
      <c r="C565" s="18"/>
    </row>
    <row r="566" spans="1:3" ht="12.75">
      <c r="A566" s="119"/>
      <c r="B566" s="120"/>
      <c r="C566" s="18"/>
    </row>
    <row r="567" spans="1:3" ht="12.75">
      <c r="A567" s="119"/>
      <c r="B567" s="120"/>
      <c r="C567" s="18"/>
    </row>
    <row r="568" spans="1:3" ht="12.75">
      <c r="A568" s="119"/>
      <c r="B568" s="120"/>
      <c r="C568" s="18"/>
    </row>
    <row r="569" spans="1:3" ht="12.75">
      <c r="A569" s="119"/>
      <c r="B569" s="120"/>
      <c r="C569" s="18"/>
    </row>
    <row r="570" spans="1:3" ht="12.75">
      <c r="A570" s="119"/>
      <c r="B570" s="120"/>
      <c r="C570" s="18"/>
    </row>
    <row r="571" spans="1:3" ht="12.75">
      <c r="A571" s="119"/>
      <c r="B571" s="120"/>
      <c r="C571" s="18"/>
    </row>
    <row r="572" spans="1:3" ht="12.75">
      <c r="A572" s="119"/>
      <c r="B572" s="120"/>
      <c r="C572" s="18"/>
    </row>
    <row r="573" spans="1:3" ht="12.75">
      <c r="A573" s="119"/>
      <c r="B573" s="120"/>
      <c r="C573" s="18"/>
    </row>
    <row r="574" spans="1:3" ht="12.75">
      <c r="A574" s="119"/>
      <c r="B574" s="120"/>
      <c r="C574" s="18"/>
    </row>
    <row r="575" spans="1:3" ht="12.75">
      <c r="A575" s="119"/>
      <c r="B575" s="120"/>
      <c r="C575" s="18"/>
    </row>
    <row r="576" spans="1:3" ht="12.75">
      <c r="A576" s="119"/>
      <c r="B576" s="120"/>
      <c r="C576" s="18"/>
    </row>
    <row r="577" spans="1:3" ht="12.75">
      <c r="A577" s="119"/>
      <c r="B577" s="120"/>
      <c r="C577" s="18"/>
    </row>
    <row r="578" spans="1:3" ht="12.75">
      <c r="A578" s="119"/>
      <c r="B578" s="120"/>
      <c r="C578" s="18"/>
    </row>
    <row r="579" spans="1:3" ht="12.75">
      <c r="A579" s="119"/>
      <c r="B579" s="120"/>
      <c r="C579" s="18"/>
    </row>
    <row r="580" spans="1:3" ht="12.75">
      <c r="A580" s="119"/>
      <c r="B580" s="120"/>
      <c r="C580" s="18"/>
    </row>
    <row r="581" spans="1:3" ht="12.75">
      <c r="A581" s="119"/>
      <c r="B581" s="120"/>
      <c r="C581" s="18"/>
    </row>
    <row r="582" spans="1:3" ht="12.75">
      <c r="A582" s="119"/>
      <c r="B582" s="120"/>
      <c r="C582" s="18"/>
    </row>
    <row r="583" spans="1:3" ht="12.75">
      <c r="A583" s="119"/>
      <c r="B583" s="120"/>
      <c r="C583" s="18"/>
    </row>
    <row r="584" spans="1:3" ht="12.75">
      <c r="A584" s="119"/>
      <c r="B584" s="120"/>
      <c r="C584" s="18"/>
    </row>
    <row r="585" spans="1:3" ht="12.75">
      <c r="A585" s="119"/>
      <c r="B585" s="120"/>
      <c r="C585" s="18"/>
    </row>
    <row r="586" spans="1:3" ht="12.75">
      <c r="A586" s="119"/>
      <c r="B586" s="120"/>
      <c r="C586" s="18"/>
    </row>
    <row r="587" spans="1:3" ht="12.75">
      <c r="A587" s="119"/>
      <c r="B587" s="120"/>
      <c r="C587" s="18"/>
    </row>
    <row r="588" spans="1:3" ht="12.75">
      <c r="A588" s="119"/>
      <c r="B588" s="120"/>
      <c r="C588" s="18"/>
    </row>
    <row r="589" spans="1:3" ht="12.75">
      <c r="A589" s="119"/>
      <c r="B589" s="120"/>
      <c r="C589" s="18"/>
    </row>
    <row r="590" spans="1:3" ht="12.75">
      <c r="A590" s="119"/>
      <c r="B590" s="120"/>
      <c r="C590" s="18"/>
    </row>
    <row r="591" spans="1:3" ht="12.75">
      <c r="A591" s="119"/>
      <c r="B591" s="120"/>
      <c r="C591" s="18"/>
    </row>
    <row r="592" spans="1:3" ht="12.75">
      <c r="A592" s="119"/>
      <c r="B592" s="120"/>
      <c r="C592" s="18"/>
    </row>
    <row r="593" spans="1:3" ht="12.75">
      <c r="A593" s="119"/>
      <c r="B593" s="120"/>
      <c r="C593" s="18"/>
    </row>
    <row r="594" spans="1:3" ht="12.75">
      <c r="A594" s="119"/>
      <c r="B594" s="120"/>
      <c r="C594" s="18"/>
    </row>
    <row r="595" spans="1:3" ht="12.75">
      <c r="A595" s="119"/>
      <c r="B595" s="120"/>
      <c r="C595" s="18"/>
    </row>
    <row r="596" spans="1:3" ht="12.75">
      <c r="A596" s="119"/>
      <c r="B596" s="120"/>
      <c r="C596" s="18"/>
    </row>
    <row r="597" spans="1:3" ht="12.75">
      <c r="A597" s="119"/>
      <c r="B597" s="120"/>
      <c r="C597" s="18"/>
    </row>
    <row r="598" spans="1:3" ht="12.75">
      <c r="A598" s="119"/>
      <c r="B598" s="120"/>
      <c r="C598" s="18"/>
    </row>
    <row r="599" spans="1:3" ht="12.75">
      <c r="A599" s="119"/>
      <c r="B599" s="120"/>
      <c r="C599" s="18"/>
    </row>
    <row r="600" spans="1:3" ht="12.75">
      <c r="A600" s="119"/>
      <c r="B600" s="120"/>
      <c r="C600" s="18"/>
    </row>
    <row r="601" spans="1:3" ht="12.75">
      <c r="A601" s="119"/>
      <c r="B601" s="120"/>
      <c r="C601" s="18"/>
    </row>
    <row r="602" spans="1:3" ht="12.75">
      <c r="A602" s="119"/>
      <c r="B602" s="120"/>
      <c r="C602" s="18"/>
    </row>
    <row r="603" spans="1:3" ht="12.75">
      <c r="A603" s="119"/>
      <c r="B603" s="120"/>
      <c r="C603" s="18"/>
    </row>
    <row r="604" spans="1:3" ht="12.75">
      <c r="A604" s="119"/>
      <c r="B604" s="120"/>
      <c r="C604" s="18"/>
    </row>
    <row r="605" spans="1:3" ht="12.75">
      <c r="A605" s="119"/>
      <c r="B605" s="120"/>
      <c r="C605" s="18"/>
    </row>
    <row r="606" spans="1:3" ht="12.75">
      <c r="A606" s="119"/>
      <c r="B606" s="120"/>
      <c r="C606" s="18"/>
    </row>
    <row r="607" spans="1:3" ht="12.75">
      <c r="A607" s="119"/>
      <c r="B607" s="120"/>
      <c r="C607" s="18"/>
    </row>
    <row r="608" spans="1:3" ht="12.75">
      <c r="A608" s="119"/>
      <c r="B608" s="120"/>
      <c r="C608" s="18"/>
    </row>
    <row r="609" spans="1:3" ht="12.75">
      <c r="A609" s="119"/>
      <c r="B609" s="120"/>
      <c r="C609" s="18"/>
    </row>
    <row r="610" spans="1:3" ht="12.75">
      <c r="A610" s="119"/>
      <c r="B610" s="120"/>
      <c r="C610" s="18"/>
    </row>
    <row r="611" spans="1:3" ht="12.75">
      <c r="A611" s="119"/>
      <c r="B611" s="120"/>
      <c r="C611" s="18"/>
    </row>
    <row r="612" spans="1:3" ht="12.75">
      <c r="A612" s="119"/>
      <c r="B612" s="120"/>
      <c r="C612" s="18"/>
    </row>
    <row r="613" spans="1:3" ht="12.75">
      <c r="A613" s="119"/>
      <c r="B613" s="120"/>
      <c r="C613" s="18"/>
    </row>
    <row r="614" spans="1:3" ht="12.75">
      <c r="A614" s="119"/>
      <c r="B614" s="120"/>
      <c r="C614" s="18"/>
    </row>
    <row r="615" spans="1:3" ht="12.75">
      <c r="A615" s="119"/>
      <c r="B615" s="120"/>
      <c r="C615" s="18"/>
    </row>
    <row r="616" spans="1:3" ht="12.75">
      <c r="A616" s="119"/>
      <c r="B616" s="120"/>
      <c r="C616" s="18"/>
    </row>
    <row r="617" spans="1:3" ht="12.75">
      <c r="A617" s="119"/>
      <c r="B617" s="120"/>
      <c r="C617" s="18"/>
    </row>
    <row r="618" spans="1:3" ht="12.75">
      <c r="A618" s="119"/>
      <c r="B618" s="120"/>
      <c r="C618" s="18"/>
    </row>
    <row r="619" spans="1:3" ht="12.75">
      <c r="A619" s="119"/>
      <c r="B619" s="120"/>
      <c r="C619" s="18"/>
    </row>
    <row r="620" spans="1:3" ht="12.75">
      <c r="A620" s="119"/>
      <c r="B620" s="120"/>
      <c r="C620" s="18"/>
    </row>
    <row r="621" spans="1:3" ht="12.75">
      <c r="A621" s="119"/>
      <c r="B621" s="120"/>
      <c r="C621" s="18"/>
    </row>
    <row r="622" spans="1:3" ht="12.75">
      <c r="A622" s="119"/>
      <c r="B622" s="120"/>
      <c r="C622" s="18"/>
    </row>
    <row r="623" spans="1:3" ht="12.75">
      <c r="A623" s="119"/>
      <c r="B623" s="120"/>
      <c r="C623" s="18"/>
    </row>
    <row r="624" spans="1:3" ht="12.75">
      <c r="A624" s="119"/>
      <c r="B624" s="120"/>
      <c r="C624" s="18"/>
    </row>
    <row r="625" spans="1:3" ht="12.75">
      <c r="A625" s="119"/>
      <c r="B625" s="120"/>
      <c r="C625" s="18"/>
    </row>
    <row r="626" spans="1:3" ht="12.75">
      <c r="A626" s="119"/>
      <c r="B626" s="120"/>
      <c r="C626" s="18"/>
    </row>
    <row r="627" spans="1:3" ht="12.75">
      <c r="A627" s="119"/>
      <c r="B627" s="120"/>
      <c r="C627" s="18"/>
    </row>
    <row r="628" spans="1:3" ht="12.75">
      <c r="A628" s="119"/>
      <c r="B628" s="120"/>
      <c r="C628" s="18"/>
    </row>
    <row r="629" spans="1:3" ht="12.75">
      <c r="A629" s="119"/>
      <c r="B629" s="120"/>
      <c r="C629" s="18"/>
    </row>
    <row r="630" spans="1:3" ht="12.75">
      <c r="A630" s="119"/>
      <c r="B630" s="120"/>
      <c r="C630" s="18"/>
    </row>
    <row r="631" spans="1:3" ht="12.75">
      <c r="A631" s="119"/>
      <c r="B631" s="120"/>
      <c r="C631" s="18"/>
    </row>
    <row r="632" spans="1:3" ht="12.75">
      <c r="A632" s="119"/>
      <c r="B632" s="120"/>
      <c r="C632" s="18"/>
    </row>
    <row r="633" spans="1:3" ht="12.75">
      <c r="A633" s="119"/>
      <c r="B633" s="120"/>
      <c r="C633" s="18"/>
    </row>
    <row r="634" spans="1:3" ht="12.75">
      <c r="A634" s="119"/>
      <c r="B634" s="120"/>
      <c r="C634" s="18"/>
    </row>
    <row r="635" spans="1:3" ht="12.75">
      <c r="A635" s="119"/>
      <c r="B635" s="120"/>
      <c r="C635" s="18"/>
    </row>
    <row r="636" spans="1:3" ht="12.75">
      <c r="A636" s="119"/>
      <c r="B636" s="120"/>
      <c r="C636" s="18"/>
    </row>
    <row r="637" spans="1:3" ht="12.75">
      <c r="A637" s="119"/>
      <c r="B637" s="120"/>
      <c r="C637" s="18"/>
    </row>
    <row r="638" spans="1:3" ht="12.75">
      <c r="A638" s="119"/>
      <c r="B638" s="120"/>
      <c r="C638" s="18"/>
    </row>
    <row r="639" spans="1:3" ht="12.75">
      <c r="A639" s="119"/>
      <c r="B639" s="120"/>
      <c r="C639" s="18"/>
    </row>
    <row r="640" spans="1:3" ht="12.75">
      <c r="A640" s="119"/>
      <c r="B640" s="120"/>
      <c r="C640" s="18"/>
    </row>
    <row r="641" spans="1:3" ht="12.75">
      <c r="A641" s="119"/>
      <c r="B641" s="120"/>
      <c r="C641" s="18"/>
    </row>
    <row r="642" spans="1:3" ht="12.75">
      <c r="A642" s="119"/>
      <c r="B642" s="120"/>
      <c r="C642" s="18"/>
    </row>
    <row r="643" spans="1:3" ht="12.75">
      <c r="A643" s="119"/>
      <c r="B643" s="120"/>
      <c r="C643" s="18"/>
    </row>
    <row r="644" spans="1:3" ht="12.75">
      <c r="A644" s="119"/>
      <c r="B644" s="120"/>
      <c r="C644" s="18"/>
    </row>
    <row r="645" spans="1:3" ht="12.75">
      <c r="A645" s="119"/>
      <c r="B645" s="120"/>
      <c r="C645" s="18"/>
    </row>
    <row r="646" spans="1:3" ht="12.75">
      <c r="A646" s="119"/>
      <c r="B646" s="120"/>
      <c r="C646" s="18"/>
    </row>
    <row r="647" spans="1:3" ht="12.75">
      <c r="A647" s="119"/>
      <c r="B647" s="120"/>
      <c r="C647" s="18"/>
    </row>
    <row r="648" spans="1:3" ht="12.75">
      <c r="A648" s="119"/>
      <c r="B648" s="120"/>
      <c r="C648" s="18"/>
    </row>
    <row r="649" spans="1:3" ht="12.75">
      <c r="A649" s="119"/>
      <c r="B649" s="120"/>
      <c r="C649" s="18"/>
    </row>
    <row r="650" spans="1:3" ht="12.75">
      <c r="A650" s="119"/>
      <c r="B650" s="120"/>
      <c r="C650" s="18"/>
    </row>
    <row r="651" spans="1:3" ht="12.75">
      <c r="A651" s="119"/>
      <c r="B651" s="120"/>
      <c r="C651" s="18"/>
    </row>
    <row r="652" spans="1:3" ht="12.75">
      <c r="A652" s="119"/>
      <c r="B652" s="120"/>
      <c r="C652" s="18"/>
    </row>
    <row r="653" spans="1:3" ht="12.75">
      <c r="A653" s="119"/>
      <c r="B653" s="120"/>
      <c r="C653" s="18"/>
    </row>
    <row r="654" spans="1:3" ht="12.75">
      <c r="A654" s="119"/>
      <c r="B654" s="120"/>
      <c r="C654" s="18"/>
    </row>
    <row r="655" spans="1:3" ht="12.75">
      <c r="A655" s="119"/>
      <c r="B655" s="120"/>
      <c r="C655" s="18"/>
    </row>
    <row r="656" spans="1:3" ht="12.75">
      <c r="A656" s="119"/>
      <c r="B656" s="120"/>
      <c r="C656" s="18"/>
    </row>
    <row r="657" spans="1:3" ht="12.75">
      <c r="A657" s="119"/>
      <c r="B657" s="120"/>
      <c r="C657" s="18"/>
    </row>
    <row r="658" spans="1:3" ht="12.75">
      <c r="A658" s="119"/>
      <c r="B658" s="120"/>
      <c r="C658" s="18"/>
    </row>
    <row r="659" spans="1:3" ht="12.75">
      <c r="A659" s="119"/>
      <c r="B659" s="120"/>
      <c r="C659" s="18"/>
    </row>
    <row r="660" spans="1:3" ht="12.75">
      <c r="A660" s="119"/>
      <c r="B660" s="120"/>
      <c r="C660" s="18"/>
    </row>
    <row r="661" spans="1:3" ht="12.75">
      <c r="A661" s="119"/>
      <c r="B661" s="120"/>
      <c r="C661" s="18"/>
    </row>
    <row r="662" spans="1:3" ht="12.75">
      <c r="A662" s="119"/>
      <c r="B662" s="120"/>
      <c r="C662" s="18"/>
    </row>
    <row r="663" spans="1:3" ht="12.75">
      <c r="A663" s="119"/>
      <c r="B663" s="120"/>
      <c r="C663" s="18"/>
    </row>
    <row r="664" spans="1:3" ht="12.75">
      <c r="A664" s="119"/>
      <c r="B664" s="120"/>
      <c r="C664" s="18"/>
    </row>
    <row r="665" spans="1:3" ht="12.75">
      <c r="A665" s="119"/>
      <c r="B665" s="120"/>
      <c r="C665" s="18"/>
    </row>
    <row r="666" spans="1:3" ht="12.75">
      <c r="A666" s="119"/>
      <c r="B666" s="120"/>
      <c r="C666" s="18"/>
    </row>
    <row r="667" spans="1:3" ht="12.75">
      <c r="A667" s="119"/>
      <c r="B667" s="120"/>
      <c r="C667" s="18"/>
    </row>
    <row r="668" spans="1:3" ht="12.75">
      <c r="A668" s="119"/>
      <c r="B668" s="120"/>
      <c r="C668" s="18"/>
    </row>
    <row r="669" spans="1:3" ht="12.75">
      <c r="A669" s="119"/>
      <c r="B669" s="120"/>
      <c r="C669" s="18"/>
    </row>
    <row r="670" spans="1:3" ht="12.75">
      <c r="A670" s="119"/>
      <c r="B670" s="120"/>
      <c r="C670" s="18"/>
    </row>
    <row r="671" spans="1:3" ht="12.75">
      <c r="A671" s="119"/>
      <c r="B671" s="120"/>
      <c r="C671" s="18"/>
    </row>
    <row r="672" spans="1:3" ht="12.75">
      <c r="A672" s="119"/>
      <c r="B672" s="120"/>
      <c r="C672" s="18"/>
    </row>
    <row r="673" spans="1:3" ht="12.75">
      <c r="A673" s="119"/>
      <c r="B673" s="120"/>
      <c r="C673" s="18"/>
    </row>
    <row r="674" spans="1:3" ht="12.75">
      <c r="A674" s="119"/>
      <c r="B674" s="120"/>
      <c r="C674" s="18"/>
    </row>
    <row r="675" spans="1:3" ht="12.75">
      <c r="A675" s="119"/>
      <c r="B675" s="120"/>
      <c r="C675" s="18"/>
    </row>
    <row r="676" spans="1:3" ht="12.75">
      <c r="A676" s="119"/>
      <c r="B676" s="120"/>
      <c r="C676" s="18"/>
    </row>
    <row r="677" spans="1:3" ht="12.75">
      <c r="A677" s="119"/>
      <c r="B677" s="120"/>
      <c r="C677" s="18"/>
    </row>
    <row r="678" spans="1:3" ht="12.75">
      <c r="A678" s="119"/>
      <c r="B678" s="120"/>
      <c r="C678" s="18"/>
    </row>
    <row r="679" spans="1:3" ht="12.75">
      <c r="A679" s="119"/>
      <c r="B679" s="120"/>
      <c r="C679" s="18"/>
    </row>
    <row r="680" spans="1:3" ht="12.75">
      <c r="A680" s="119"/>
      <c r="B680" s="120"/>
      <c r="C680" s="18"/>
    </row>
    <row r="681" spans="1:3" ht="12.75">
      <c r="A681" s="119"/>
      <c r="B681" s="120"/>
      <c r="C681" s="18"/>
    </row>
    <row r="682" spans="1:3" ht="12.75">
      <c r="A682" s="119"/>
      <c r="B682" s="120"/>
      <c r="C682" s="18"/>
    </row>
    <row r="683" spans="1:3" ht="12.75">
      <c r="A683" s="119"/>
      <c r="B683" s="120"/>
      <c r="C683" s="18"/>
    </row>
    <row r="684" spans="1:3" ht="12.75">
      <c r="A684" s="119"/>
      <c r="B684" s="120"/>
      <c r="C684" s="18"/>
    </row>
    <row r="685" spans="1:3" ht="12.75">
      <c r="A685" s="119"/>
      <c r="B685" s="120"/>
      <c r="C685" s="18"/>
    </row>
    <row r="686" spans="1:3" ht="12.75">
      <c r="A686" s="119"/>
      <c r="B686" s="120"/>
      <c r="C686" s="18"/>
    </row>
    <row r="687" spans="1:3" ht="12.75">
      <c r="A687" s="119"/>
      <c r="B687" s="120"/>
      <c r="C687" s="18"/>
    </row>
    <row r="688" spans="1:3" ht="12.75">
      <c r="A688" s="119"/>
      <c r="B688" s="120"/>
      <c r="C688" s="18"/>
    </row>
    <row r="689" spans="1:3" ht="12.75">
      <c r="A689" s="119"/>
      <c r="B689" s="120"/>
      <c r="C689" s="18"/>
    </row>
    <row r="690" spans="1:3" ht="12.75">
      <c r="A690" s="119"/>
      <c r="B690" s="120"/>
      <c r="C690" s="18"/>
    </row>
    <row r="691" spans="1:3" ht="12.75">
      <c r="A691" s="119"/>
      <c r="B691" s="120"/>
      <c r="C691" s="18"/>
    </row>
    <row r="692" spans="1:3" ht="12.75">
      <c r="A692" s="119"/>
      <c r="B692" s="120"/>
      <c r="C692" s="18"/>
    </row>
    <row r="693" spans="1:3" ht="12.75">
      <c r="A693" s="119"/>
      <c r="B693" s="120"/>
      <c r="C693" s="18"/>
    </row>
    <row r="694" spans="1:3" ht="12.75">
      <c r="A694" s="119"/>
      <c r="B694" s="120"/>
      <c r="C694" s="18"/>
    </row>
    <row r="695" spans="1:3" ht="12.75">
      <c r="A695" s="119"/>
      <c r="B695" s="120"/>
      <c r="C695" s="18"/>
    </row>
    <row r="696" spans="1:3" ht="12.75">
      <c r="A696" s="119"/>
      <c r="B696" s="120"/>
      <c r="C696" s="18"/>
    </row>
    <row r="697" spans="1:3" ht="12.75">
      <c r="A697" s="119"/>
      <c r="B697" s="120"/>
      <c r="C697" s="18"/>
    </row>
    <row r="698" spans="1:3" ht="12.75">
      <c r="A698" s="119"/>
      <c r="B698" s="120"/>
      <c r="C698" s="18"/>
    </row>
    <row r="699" spans="1:3" ht="12.75">
      <c r="A699" s="119"/>
      <c r="B699" s="120"/>
      <c r="C699" s="18"/>
    </row>
    <row r="700" spans="1:3" ht="12.75">
      <c r="A700" s="119"/>
      <c r="B700" s="120"/>
      <c r="C700" s="18"/>
    </row>
    <row r="701" spans="1:3" ht="12.75">
      <c r="A701" s="119"/>
      <c r="B701" s="120"/>
      <c r="C701" s="18"/>
    </row>
    <row r="702" spans="1:3" ht="12.75">
      <c r="A702" s="119"/>
      <c r="B702" s="120"/>
      <c r="C702" s="18"/>
    </row>
    <row r="703" spans="1:3" ht="12.75">
      <c r="A703" s="119"/>
      <c r="B703" s="120"/>
      <c r="C703" s="18"/>
    </row>
    <row r="704" spans="1:3" ht="12.75">
      <c r="A704" s="119"/>
      <c r="B704" s="120"/>
      <c r="C704" s="18"/>
    </row>
    <row r="705" spans="1:3" ht="12.75">
      <c r="A705" s="119"/>
      <c r="B705" s="120"/>
      <c r="C705" s="18"/>
    </row>
    <row r="706" spans="1:3" ht="12.75">
      <c r="A706" s="119"/>
      <c r="B706" s="120"/>
      <c r="C706" s="18"/>
    </row>
    <row r="707" spans="1:3" ht="12.75">
      <c r="A707" s="119"/>
      <c r="B707" s="120"/>
      <c r="C707" s="18"/>
    </row>
    <row r="708" spans="1:3" ht="12.75">
      <c r="A708" s="119"/>
      <c r="B708" s="120"/>
      <c r="C708" s="18"/>
    </row>
    <row r="709" spans="1:3" ht="12.75">
      <c r="A709" s="119"/>
      <c r="B709" s="120"/>
      <c r="C709" s="18"/>
    </row>
    <row r="710" spans="1:3" ht="12.75">
      <c r="A710" s="119"/>
      <c r="B710" s="120"/>
      <c r="C710" s="18"/>
    </row>
    <row r="711" spans="1:3" ht="12.75">
      <c r="A711" s="119"/>
      <c r="B711" s="120"/>
      <c r="C711" s="18"/>
    </row>
    <row r="712" spans="1:3" ht="12.75">
      <c r="A712" s="119"/>
      <c r="B712" s="120"/>
      <c r="C712" s="18"/>
    </row>
    <row r="713" spans="1:3" ht="12.75">
      <c r="A713" s="119"/>
      <c r="B713" s="120"/>
      <c r="C713" s="18"/>
    </row>
    <row r="714" spans="1:3" ht="12.75">
      <c r="A714" s="119"/>
      <c r="B714" s="120"/>
      <c r="C714" s="18"/>
    </row>
    <row r="715" spans="1:3" ht="12.75">
      <c r="A715" s="119"/>
      <c r="B715" s="120"/>
      <c r="C715" s="18"/>
    </row>
    <row r="716" spans="1:3" ht="12.75">
      <c r="A716" s="119"/>
      <c r="B716" s="120"/>
      <c r="C716" s="18"/>
    </row>
    <row r="717" spans="1:3" ht="12.75">
      <c r="A717" s="119"/>
      <c r="B717" s="120"/>
      <c r="C717" s="18"/>
    </row>
    <row r="718" spans="1:3" ht="12.75">
      <c r="A718" s="119"/>
      <c r="B718" s="120"/>
      <c r="C718" s="18"/>
    </row>
    <row r="719" spans="1:3" ht="12.75">
      <c r="A719" s="119"/>
      <c r="B719" s="120"/>
      <c r="C719" s="18"/>
    </row>
    <row r="720" spans="1:3" ht="12.75">
      <c r="A720" s="119"/>
      <c r="B720" s="120"/>
      <c r="C720" s="18"/>
    </row>
    <row r="721" spans="1:3" ht="12.75">
      <c r="A721" s="119"/>
      <c r="B721" s="120"/>
      <c r="C721" s="18"/>
    </row>
    <row r="722" spans="1:3" ht="12.75">
      <c r="A722" s="119"/>
      <c r="B722" s="120"/>
      <c r="C722" s="18"/>
    </row>
    <row r="723" spans="1:3" ht="12.75">
      <c r="A723" s="119"/>
      <c r="B723" s="120"/>
      <c r="C723" s="18"/>
    </row>
    <row r="724" spans="1:3" ht="12.75">
      <c r="A724" s="119"/>
      <c r="B724" s="120"/>
      <c r="C724" s="18"/>
    </row>
    <row r="725" spans="1:3" ht="12.75">
      <c r="A725" s="119"/>
      <c r="B725" s="120"/>
      <c r="C725" s="18"/>
    </row>
    <row r="726" spans="1:3" ht="12.75">
      <c r="A726" s="119"/>
      <c r="B726" s="120"/>
      <c r="C726" s="18"/>
    </row>
    <row r="727" spans="1:3" ht="12.75">
      <c r="A727" s="119"/>
      <c r="B727" s="120"/>
      <c r="C727" s="18"/>
    </row>
    <row r="728" spans="1:3" ht="12.75">
      <c r="A728" s="119"/>
      <c r="B728" s="120"/>
      <c r="C728" s="18"/>
    </row>
    <row r="729" spans="1:3" ht="12.75">
      <c r="A729" s="119"/>
      <c r="B729" s="120"/>
      <c r="C729" s="18"/>
    </row>
    <row r="730" spans="1:3" ht="12.75">
      <c r="A730" s="119"/>
      <c r="B730" s="120"/>
      <c r="C730" s="18"/>
    </row>
    <row r="731" spans="1:3" ht="12.75">
      <c r="A731" s="119"/>
      <c r="B731" s="120"/>
      <c r="C731" s="18"/>
    </row>
    <row r="732" spans="1:3" ht="12.75">
      <c r="A732" s="119"/>
      <c r="B732" s="120"/>
      <c r="C732" s="18"/>
    </row>
    <row r="733" spans="1:3" ht="12.75">
      <c r="A733" s="119"/>
      <c r="B733" s="120"/>
      <c r="C733" s="18"/>
    </row>
    <row r="734" spans="1:3" ht="12.75">
      <c r="A734" s="119"/>
      <c r="B734" s="120"/>
      <c r="C734" s="18"/>
    </row>
    <row r="735" spans="1:3" ht="12.75">
      <c r="A735" s="119"/>
      <c r="B735" s="120"/>
      <c r="C735" s="18"/>
    </row>
    <row r="736" spans="1:3" ht="12.75">
      <c r="A736" s="119"/>
      <c r="B736" s="120"/>
      <c r="C736" s="18"/>
    </row>
    <row r="737" spans="1:3" ht="12.75">
      <c r="A737" s="119"/>
      <c r="B737" s="120"/>
      <c r="C737" s="18"/>
    </row>
    <row r="738" spans="1:3" ht="12.75">
      <c r="A738" s="119"/>
      <c r="B738" s="120"/>
      <c r="C738" s="18"/>
    </row>
    <row r="739" spans="1:3" ht="12.75">
      <c r="A739" s="119"/>
      <c r="B739" s="120"/>
      <c r="C739" s="18"/>
    </row>
    <row r="740" spans="1:3" ht="12.75">
      <c r="A740" s="119"/>
      <c r="B740" s="120"/>
      <c r="C740" s="18"/>
    </row>
    <row r="741" spans="1:3" ht="12.75">
      <c r="A741" s="119"/>
      <c r="B741" s="120"/>
      <c r="C741" s="18"/>
    </row>
    <row r="742" spans="1:3" ht="12.75">
      <c r="A742" s="119"/>
      <c r="B742" s="120"/>
      <c r="C742" s="18"/>
    </row>
    <row r="743" spans="1:3" ht="12.75">
      <c r="A743" s="119"/>
      <c r="B743" s="120"/>
      <c r="C743" s="18"/>
    </row>
    <row r="744" spans="1:3" ht="12.75">
      <c r="A744" s="119"/>
      <c r="B744" s="120"/>
      <c r="C744" s="18"/>
    </row>
    <row r="745" spans="1:3" ht="12.75">
      <c r="A745" s="119"/>
      <c r="B745" s="120"/>
      <c r="C745" s="18"/>
    </row>
    <row r="746" spans="1:3" ht="12.75">
      <c r="A746" s="119"/>
      <c r="B746" s="120"/>
      <c r="C746" s="18"/>
    </row>
    <row r="747" spans="1:3" ht="12.75">
      <c r="A747" s="119"/>
      <c r="B747" s="120"/>
      <c r="C747" s="18"/>
    </row>
    <row r="748" spans="1:3" ht="12.75">
      <c r="A748" s="119"/>
      <c r="B748" s="120"/>
      <c r="C748" s="18"/>
    </row>
    <row r="749" spans="1:3" ht="12.75">
      <c r="A749" s="119"/>
      <c r="B749" s="120"/>
      <c r="C749" s="18"/>
    </row>
    <row r="750" spans="1:3" ht="12.75">
      <c r="A750" s="119"/>
      <c r="B750" s="120"/>
      <c r="C750" s="18"/>
    </row>
    <row r="751" spans="1:3" ht="12.75">
      <c r="A751" s="119"/>
      <c r="B751" s="120"/>
      <c r="C751" s="18"/>
    </row>
    <row r="752" spans="1:3" ht="12.75">
      <c r="A752" s="119"/>
      <c r="B752" s="120"/>
      <c r="C752" s="18"/>
    </row>
    <row r="753" spans="1:3" ht="12.75">
      <c r="A753" s="119"/>
      <c r="B753" s="120"/>
      <c r="C753" s="18"/>
    </row>
    <row r="754" spans="1:3" ht="12.75">
      <c r="A754" s="119"/>
      <c r="B754" s="120"/>
      <c r="C754" s="18"/>
    </row>
    <row r="755" spans="1:3" ht="12.75">
      <c r="A755" s="119"/>
      <c r="B755" s="120"/>
      <c r="C755" s="18"/>
    </row>
    <row r="756" spans="1:3" ht="12.75">
      <c r="A756" s="119"/>
      <c r="B756" s="120"/>
      <c r="C756" s="18"/>
    </row>
    <row r="757" spans="1:3" ht="12.75">
      <c r="A757" s="119"/>
      <c r="B757" s="120"/>
      <c r="C757" s="18"/>
    </row>
    <row r="758" spans="1:3" ht="12.75">
      <c r="A758" s="119"/>
      <c r="B758" s="120"/>
      <c r="C758" s="18"/>
    </row>
    <row r="759" spans="1:3" ht="12.75">
      <c r="A759" s="119"/>
      <c r="B759" s="120"/>
      <c r="C759" s="18"/>
    </row>
    <row r="760" spans="1:3" ht="12.75">
      <c r="A760" s="119"/>
      <c r="B760" s="120"/>
      <c r="C760" s="18"/>
    </row>
    <row r="761" spans="1:3" ht="12.75">
      <c r="A761" s="119"/>
      <c r="B761" s="120"/>
      <c r="C761" s="18"/>
    </row>
    <row r="762" spans="1:3" ht="12.75">
      <c r="A762" s="119"/>
      <c r="B762" s="120"/>
      <c r="C762" s="18"/>
    </row>
    <row r="763" spans="1:3" ht="12.75">
      <c r="A763" s="119"/>
      <c r="B763" s="120"/>
      <c r="C763" s="18"/>
    </row>
    <row r="764" spans="1:3" ht="12.75">
      <c r="A764" s="119"/>
      <c r="B764" s="120"/>
      <c r="C764" s="18"/>
    </row>
    <row r="765" spans="1:3" ht="12.75">
      <c r="A765" s="119"/>
      <c r="B765" s="120"/>
      <c r="C765" s="18"/>
    </row>
    <row r="766" spans="1:3" ht="12.75">
      <c r="A766" s="119"/>
      <c r="B766" s="120"/>
      <c r="C766" s="18"/>
    </row>
    <row r="767" spans="1:3" ht="12.75">
      <c r="A767" s="119"/>
      <c r="B767" s="120"/>
      <c r="C767" s="18"/>
    </row>
    <row r="768" spans="1:3" ht="12.75">
      <c r="A768" s="119"/>
      <c r="B768" s="120"/>
      <c r="C768" s="18"/>
    </row>
    <row r="769" spans="1:3" ht="12.75">
      <c r="A769" s="119"/>
      <c r="B769" s="120"/>
      <c r="C769" s="18"/>
    </row>
    <row r="770" spans="1:3" ht="12.75">
      <c r="A770" s="119"/>
      <c r="B770" s="120"/>
      <c r="C770" s="18"/>
    </row>
    <row r="771" spans="1:3" ht="12.75">
      <c r="A771" s="119"/>
      <c r="B771" s="120"/>
      <c r="C771" s="18"/>
    </row>
    <row r="772" spans="1:3" ht="12.75">
      <c r="A772" s="119"/>
      <c r="B772" s="120"/>
      <c r="C772" s="18"/>
    </row>
    <row r="773" spans="1:3" ht="12.75">
      <c r="A773" s="119"/>
      <c r="B773" s="120"/>
      <c r="C773" s="18"/>
    </row>
    <row r="774" spans="1:3" ht="12.75">
      <c r="A774" s="119"/>
      <c r="B774" s="120"/>
      <c r="C774" s="18"/>
    </row>
    <row r="775" spans="1:3" ht="12.75">
      <c r="A775" s="119"/>
      <c r="B775" s="120"/>
      <c r="C775" s="18"/>
    </row>
    <row r="776" spans="1:3" ht="12.75">
      <c r="A776" s="119"/>
      <c r="B776" s="120"/>
      <c r="C776" s="18"/>
    </row>
    <row r="777" spans="1:3" ht="12.75">
      <c r="A777" s="119"/>
      <c r="B777" s="120"/>
      <c r="C777" s="18"/>
    </row>
    <row r="778" spans="1:3" ht="12.75">
      <c r="A778" s="119"/>
      <c r="B778" s="120"/>
      <c r="C778" s="18"/>
    </row>
    <row r="779" spans="1:3" ht="12.75">
      <c r="A779" s="119"/>
      <c r="B779" s="120"/>
      <c r="C779" s="18"/>
    </row>
    <row r="780" spans="1:3" ht="12.75">
      <c r="A780" s="119"/>
      <c r="B780" s="120"/>
      <c r="C780" s="18"/>
    </row>
    <row r="781" spans="1:3" ht="12.75">
      <c r="A781" s="119"/>
      <c r="B781" s="120"/>
      <c r="C781" s="18"/>
    </row>
    <row r="782" spans="1:3" ht="12.75">
      <c r="A782" s="119"/>
      <c r="B782" s="120"/>
      <c r="C782" s="18"/>
    </row>
    <row r="783" spans="1:3" ht="12.75">
      <c r="A783" s="119"/>
      <c r="B783" s="120"/>
      <c r="C783" s="18"/>
    </row>
    <row r="784" spans="1:3" ht="12.75">
      <c r="A784" s="119"/>
      <c r="B784" s="120"/>
      <c r="C784" s="18"/>
    </row>
    <row r="785" spans="1:3" ht="12.75">
      <c r="A785" s="119"/>
      <c r="B785" s="120"/>
      <c r="C785" s="18"/>
    </row>
    <row r="786" spans="1:3" ht="12.75">
      <c r="A786" s="119"/>
      <c r="B786" s="120"/>
      <c r="C786" s="18"/>
    </row>
    <row r="787" spans="1:3" ht="12.75">
      <c r="A787" s="119"/>
      <c r="B787" s="120"/>
      <c r="C787" s="18"/>
    </row>
    <row r="788" spans="1:3" ht="12.75">
      <c r="A788" s="119"/>
      <c r="B788" s="120"/>
      <c r="C788" s="18"/>
    </row>
    <row r="789" spans="1:3" ht="12.75">
      <c r="A789" s="119"/>
      <c r="B789" s="120"/>
      <c r="C789" s="18"/>
    </row>
    <row r="790" spans="1:3" ht="12.75">
      <c r="A790" s="119"/>
      <c r="B790" s="120"/>
      <c r="C790" s="18"/>
    </row>
    <row r="791" spans="1:3" ht="12.75">
      <c r="A791" s="119"/>
      <c r="B791" s="120"/>
      <c r="C791" s="18"/>
    </row>
    <row r="792" spans="1:3" ht="12.75">
      <c r="A792" s="119"/>
      <c r="B792" s="120"/>
      <c r="C792" s="18"/>
    </row>
    <row r="793" spans="1:3" ht="12.75">
      <c r="A793" s="119"/>
      <c r="B793" s="120"/>
      <c r="C793" s="18"/>
    </row>
    <row r="794" spans="1:3" ht="12.75">
      <c r="A794" s="119"/>
      <c r="B794" s="120"/>
      <c r="C794" s="18"/>
    </row>
    <row r="795" spans="1:3" ht="12.75">
      <c r="A795" s="119"/>
      <c r="B795" s="120"/>
      <c r="C795" s="18"/>
    </row>
    <row r="796" spans="1:3" ht="12.75">
      <c r="A796" s="119"/>
      <c r="B796" s="120"/>
      <c r="C796" s="18"/>
    </row>
    <row r="797" spans="1:3" ht="12.75">
      <c r="A797" s="119"/>
      <c r="B797" s="120"/>
      <c r="C797" s="18"/>
    </row>
    <row r="798" spans="1:3" ht="12.75">
      <c r="A798" s="119"/>
      <c r="B798" s="120"/>
      <c r="C798" s="18"/>
    </row>
    <row r="799" spans="1:3" ht="12.75">
      <c r="A799" s="119"/>
      <c r="B799" s="120"/>
      <c r="C799" s="18"/>
    </row>
    <row r="800" spans="1:3" ht="12.75">
      <c r="A800" s="119"/>
      <c r="B800" s="120"/>
      <c r="C800" s="18"/>
    </row>
    <row r="801" spans="1:3" ht="12.75">
      <c r="A801" s="119"/>
      <c r="B801" s="120"/>
      <c r="C801" s="18"/>
    </row>
    <row r="802" spans="1:3" ht="12.75">
      <c r="A802" s="119"/>
      <c r="B802" s="120"/>
      <c r="C802" s="18"/>
    </row>
    <row r="803" spans="1:3" ht="12.75">
      <c r="A803" s="119"/>
      <c r="B803" s="120"/>
      <c r="C803" s="18"/>
    </row>
    <row r="804" spans="1:3" ht="12.75">
      <c r="A804" s="119"/>
      <c r="B804" s="120"/>
      <c r="C804" s="18"/>
    </row>
    <row r="805" spans="1:3" ht="12.75">
      <c r="A805" s="119"/>
      <c r="B805" s="120"/>
      <c r="C805" s="18"/>
    </row>
    <row r="806" spans="1:3" ht="12.75">
      <c r="A806" s="119"/>
      <c r="B806" s="120"/>
      <c r="C806" s="18"/>
    </row>
    <row r="807" spans="1:3" ht="12.75">
      <c r="A807" s="119"/>
      <c r="B807" s="120"/>
      <c r="C807" s="18"/>
    </row>
    <row r="808" spans="1:3" ht="12.75">
      <c r="A808" s="119"/>
      <c r="B808" s="120"/>
      <c r="C808" s="18"/>
    </row>
    <row r="809" spans="1:3" ht="12.75">
      <c r="A809" s="119"/>
      <c r="B809" s="120"/>
      <c r="C809" s="18"/>
    </row>
    <row r="810" spans="1:3" ht="12.75">
      <c r="A810" s="119"/>
      <c r="B810" s="120"/>
      <c r="C810" s="18"/>
    </row>
    <row r="811" spans="1:3" ht="12.75">
      <c r="A811" s="119"/>
      <c r="B811" s="120"/>
      <c r="C811" s="18"/>
    </row>
    <row r="812" spans="1:3" ht="12.75">
      <c r="A812" s="119"/>
      <c r="B812" s="120"/>
      <c r="C812" s="18"/>
    </row>
    <row r="813" spans="1:3" ht="12.75">
      <c r="A813" s="119"/>
      <c r="B813" s="120"/>
      <c r="C813" s="18"/>
    </row>
    <row r="814" spans="1:3" ht="12.75">
      <c r="A814" s="119"/>
      <c r="B814" s="120"/>
      <c r="C814" s="18"/>
    </row>
    <row r="815" spans="1:3" ht="12.75">
      <c r="A815" s="119"/>
      <c r="B815" s="120"/>
      <c r="C815" s="18"/>
    </row>
    <row r="816" spans="1:3" ht="12.75">
      <c r="A816" s="119"/>
      <c r="B816" s="120"/>
      <c r="C816" s="18"/>
    </row>
    <row r="817" spans="1:3" ht="12.75">
      <c r="A817" s="119"/>
      <c r="B817" s="120"/>
      <c r="C817" s="18"/>
    </row>
    <row r="818" spans="1:3" ht="12.75">
      <c r="A818" s="119"/>
      <c r="B818" s="120"/>
      <c r="C818" s="18"/>
    </row>
    <row r="819" spans="1:3" ht="12.75">
      <c r="A819" s="119"/>
      <c r="B819" s="120"/>
      <c r="C819" s="18"/>
    </row>
    <row r="820" spans="1:3" ht="12.75">
      <c r="A820" s="119"/>
      <c r="B820" s="120"/>
      <c r="C820" s="18"/>
    </row>
    <row r="821" spans="1:3" ht="12.75">
      <c r="A821" s="119"/>
      <c r="B821" s="120"/>
      <c r="C821" s="18"/>
    </row>
    <row r="822" spans="1:3" ht="12.75">
      <c r="A822" s="119"/>
      <c r="B822" s="120"/>
      <c r="C822" s="18"/>
    </row>
    <row r="823" spans="1:3" ht="12.75">
      <c r="A823" s="119"/>
      <c r="B823" s="120"/>
      <c r="C823" s="18"/>
    </row>
    <row r="824" spans="1:3" ht="12.75">
      <c r="A824" s="119"/>
      <c r="B824" s="120"/>
      <c r="C824" s="18"/>
    </row>
    <row r="825" spans="1:3" ht="12.75">
      <c r="A825" s="119"/>
      <c r="B825" s="120"/>
      <c r="C825" s="18"/>
    </row>
    <row r="826" spans="1:3" ht="12.75">
      <c r="A826" s="119"/>
      <c r="B826" s="120"/>
      <c r="C826" s="18"/>
    </row>
    <row r="827" spans="1:3" ht="12.75">
      <c r="A827" s="119"/>
      <c r="B827" s="120"/>
      <c r="C827" s="18"/>
    </row>
    <row r="828" spans="1:3" ht="12.75">
      <c r="A828" s="119"/>
      <c r="B828" s="120"/>
      <c r="C828" s="18"/>
    </row>
    <row r="829" spans="1:3" ht="12.75">
      <c r="A829" s="119"/>
      <c r="B829" s="120"/>
      <c r="C829" s="18"/>
    </row>
    <row r="830" spans="1:3" ht="12.75">
      <c r="A830" s="119"/>
      <c r="B830" s="120"/>
      <c r="C830" s="18"/>
    </row>
    <row r="831" spans="1:3" ht="12.75">
      <c r="A831" s="119"/>
      <c r="B831" s="120"/>
      <c r="C831" s="18"/>
    </row>
    <row r="832" spans="1:3" ht="12.75">
      <c r="A832" s="119"/>
      <c r="B832" s="120"/>
      <c r="C832" s="18"/>
    </row>
    <row r="833" spans="1:3" ht="12.75">
      <c r="A833" s="119"/>
      <c r="B833" s="120"/>
      <c r="C833" s="18"/>
    </row>
    <row r="834" spans="1:3" ht="12.75">
      <c r="A834" s="119"/>
      <c r="B834" s="120"/>
      <c r="C834" s="18"/>
    </row>
    <row r="835" spans="1:3" ht="12.75">
      <c r="A835" s="119"/>
      <c r="B835" s="120"/>
      <c r="C835" s="18"/>
    </row>
    <row r="836" spans="1:3" ht="12.75">
      <c r="A836" s="119"/>
      <c r="B836" s="120"/>
      <c r="C836" s="18"/>
    </row>
    <row r="837" spans="1:3" ht="12.75">
      <c r="A837" s="119"/>
      <c r="B837" s="120"/>
      <c r="C837" s="18"/>
    </row>
    <row r="838" spans="1:3" ht="12.75">
      <c r="A838" s="119"/>
      <c r="B838" s="120"/>
      <c r="C838" s="18"/>
    </row>
    <row r="839" spans="1:3" ht="12.75">
      <c r="A839" s="119"/>
      <c r="B839" s="120"/>
      <c r="C839" s="18"/>
    </row>
    <row r="840" spans="1:3" ht="12.75">
      <c r="A840" s="119"/>
      <c r="B840" s="120"/>
      <c r="C840" s="18"/>
    </row>
    <row r="841" spans="1:3" ht="12.75">
      <c r="A841" s="119"/>
      <c r="B841" s="120"/>
      <c r="C841" s="18"/>
    </row>
    <row r="842" spans="1:3" ht="12.75">
      <c r="A842" s="119"/>
      <c r="B842" s="120"/>
      <c r="C842" s="18"/>
    </row>
    <row r="843" spans="1:3" ht="12.75">
      <c r="A843" s="119"/>
      <c r="B843" s="120"/>
      <c r="C843" s="18"/>
    </row>
    <row r="844" spans="1:3" ht="12.75">
      <c r="A844" s="119"/>
      <c r="B844" s="120"/>
      <c r="C844" s="18"/>
    </row>
    <row r="845" spans="1:3" ht="12.75">
      <c r="A845" s="119"/>
      <c r="B845" s="120"/>
      <c r="C845" s="18"/>
    </row>
    <row r="846" spans="1:3" ht="12.75">
      <c r="A846" s="119"/>
      <c r="B846" s="120"/>
      <c r="C846" s="18"/>
    </row>
    <row r="847" spans="1:3" ht="12.75">
      <c r="A847" s="119"/>
      <c r="B847" s="120"/>
      <c r="C847" s="18"/>
    </row>
    <row r="848" spans="1:3" ht="12.75">
      <c r="A848" s="119"/>
      <c r="B848" s="120"/>
      <c r="C848" s="18"/>
    </row>
    <row r="849" spans="1:3" ht="12.75">
      <c r="A849" s="119"/>
      <c r="B849" s="120"/>
      <c r="C849" s="18"/>
    </row>
    <row r="850" spans="1:3" ht="12.75">
      <c r="A850" s="119"/>
      <c r="B850" s="120"/>
      <c r="C850" s="18"/>
    </row>
    <row r="851" spans="1:3" ht="12.75">
      <c r="A851" s="119"/>
      <c r="B851" s="120"/>
      <c r="C851" s="18"/>
    </row>
    <row r="852" spans="1:3" ht="12.75">
      <c r="A852" s="119"/>
      <c r="B852" s="120"/>
      <c r="C852" s="18"/>
    </row>
    <row r="853" spans="1:3" ht="12.75">
      <c r="A853" s="119"/>
      <c r="B853" s="120"/>
      <c r="C853" s="18"/>
    </row>
    <row r="854" spans="1:3" ht="12.75">
      <c r="A854" s="119"/>
      <c r="B854" s="120"/>
      <c r="C854" s="18"/>
    </row>
    <row r="855" spans="1:3" ht="12.75">
      <c r="A855" s="119"/>
      <c r="B855" s="120"/>
      <c r="C855" s="18"/>
    </row>
    <row r="856" spans="1:3" ht="12.75">
      <c r="A856" s="119"/>
      <c r="B856" s="120"/>
      <c r="C856" s="18"/>
    </row>
    <row r="857" spans="1:3" ht="12.75">
      <c r="A857" s="119"/>
      <c r="B857" s="120"/>
      <c r="C857" s="18"/>
    </row>
    <row r="858" spans="1:3" ht="12.75">
      <c r="A858" s="119"/>
      <c r="B858" s="120"/>
      <c r="C858" s="18"/>
    </row>
    <row r="859" spans="1:3" ht="12.75">
      <c r="A859" s="119"/>
      <c r="B859" s="120"/>
      <c r="C859" s="18"/>
    </row>
    <row r="860" spans="1:3" ht="12.75">
      <c r="A860" s="119"/>
      <c r="B860" s="120"/>
      <c r="C860" s="18"/>
    </row>
    <row r="861" spans="1:3" ht="12.75">
      <c r="A861" s="119"/>
      <c r="B861" s="120"/>
      <c r="C861" s="18"/>
    </row>
    <row r="862" spans="1:3" ht="12.75">
      <c r="A862" s="119"/>
      <c r="B862" s="120"/>
      <c r="C862" s="18"/>
    </row>
    <row r="863" spans="1:3" ht="12.75">
      <c r="A863" s="119"/>
      <c r="B863" s="120"/>
      <c r="C863" s="18"/>
    </row>
    <row r="864" spans="1:3" ht="12.75">
      <c r="A864" s="119"/>
      <c r="B864" s="120"/>
      <c r="C864" s="18"/>
    </row>
    <row r="865" spans="1:3" ht="12.75">
      <c r="A865" s="119"/>
      <c r="B865" s="120"/>
      <c r="C865" s="18"/>
    </row>
    <row r="866" spans="1:3" ht="12.75">
      <c r="A866" s="119"/>
      <c r="B866" s="120"/>
      <c r="C866" s="18"/>
    </row>
    <row r="867" spans="1:3" ht="12.75">
      <c r="A867" s="119"/>
      <c r="B867" s="120"/>
      <c r="C867" s="18"/>
    </row>
    <row r="868" spans="1:3" ht="12.75">
      <c r="A868" s="119"/>
      <c r="B868" s="120"/>
      <c r="C868" s="18"/>
    </row>
    <row r="869" spans="1:3" ht="12.75">
      <c r="A869" s="119"/>
      <c r="B869" s="120"/>
      <c r="C869" s="18"/>
    </row>
    <row r="870" spans="1:3" ht="12.75">
      <c r="A870" s="119"/>
      <c r="B870" s="120"/>
      <c r="C870" s="18"/>
    </row>
    <row r="871" spans="1:3" ht="12.75">
      <c r="A871" s="119"/>
      <c r="B871" s="120"/>
      <c r="C871" s="18"/>
    </row>
    <row r="872" spans="1:3" ht="12.75">
      <c r="A872" s="119"/>
      <c r="B872" s="120"/>
      <c r="C872" s="18"/>
    </row>
    <row r="873" spans="1:3" ht="12.75">
      <c r="A873" s="119"/>
      <c r="B873" s="120"/>
      <c r="C873" s="18"/>
    </row>
    <row r="874" spans="1:3" ht="12.75">
      <c r="A874" s="119"/>
      <c r="B874" s="120"/>
      <c r="C874" s="18"/>
    </row>
    <row r="875" spans="1:3" ht="12.75">
      <c r="A875" s="119"/>
      <c r="B875" s="120"/>
      <c r="C875" s="18"/>
    </row>
    <row r="876" spans="1:3" ht="12.75">
      <c r="A876" s="119"/>
      <c r="B876" s="120"/>
      <c r="C876" s="18"/>
    </row>
    <row r="877" spans="1:3" ht="12.75">
      <c r="A877" s="119"/>
      <c r="B877" s="120"/>
      <c r="C877" s="18"/>
    </row>
    <row r="878" spans="1:3" ht="12.75">
      <c r="A878" s="119"/>
      <c r="B878" s="120"/>
      <c r="C878" s="18"/>
    </row>
    <row r="879" spans="1:3" ht="12.75">
      <c r="A879" s="119"/>
      <c r="B879" s="120"/>
      <c r="C879" s="18"/>
    </row>
    <row r="880" spans="1:3" ht="12.75">
      <c r="A880" s="119"/>
      <c r="B880" s="120"/>
      <c r="C880" s="18"/>
    </row>
    <row r="881" spans="1:3" ht="12.75">
      <c r="A881" s="119"/>
      <c r="B881" s="120"/>
      <c r="C881" s="18"/>
    </row>
    <row r="882" spans="1:3" ht="12.75">
      <c r="A882" s="119"/>
      <c r="B882" s="120"/>
      <c r="C882" s="18"/>
    </row>
    <row r="883" spans="1:3" ht="12.75">
      <c r="A883" s="119"/>
      <c r="B883" s="120"/>
      <c r="C883" s="18"/>
    </row>
    <row r="884" spans="1:3" ht="12.75">
      <c r="A884" s="119"/>
      <c r="B884" s="120"/>
      <c r="C884" s="18"/>
    </row>
    <row r="885" spans="1:3" ht="12.75">
      <c r="A885" s="119"/>
      <c r="B885" s="120"/>
      <c r="C885" s="18"/>
    </row>
    <row r="886" spans="1:3" ht="12.75">
      <c r="A886" s="119"/>
      <c r="B886" s="120"/>
      <c r="C886" s="18"/>
    </row>
    <row r="887" spans="1:3" ht="12.75">
      <c r="A887" s="119"/>
      <c r="B887" s="120"/>
      <c r="C887" s="18"/>
    </row>
    <row r="888" spans="1:3" ht="12.75">
      <c r="A888" s="119"/>
      <c r="B888" s="120"/>
      <c r="C888" s="18"/>
    </row>
    <row r="889" spans="1:3" ht="12.75">
      <c r="A889" s="119"/>
      <c r="B889" s="120"/>
      <c r="C889" s="18"/>
    </row>
    <row r="890" spans="1:3" ht="12.75">
      <c r="A890" s="119"/>
      <c r="B890" s="120"/>
      <c r="C890" s="18"/>
    </row>
    <row r="891" spans="1:3" ht="12.75">
      <c r="A891" s="119"/>
      <c r="B891" s="120"/>
      <c r="C891" s="18"/>
    </row>
    <row r="892" spans="1:3" ht="12.75">
      <c r="A892" s="119"/>
      <c r="B892" s="120"/>
      <c r="C892" s="18"/>
    </row>
    <row r="893" spans="1:3" ht="12.75">
      <c r="A893" s="119"/>
      <c r="B893" s="120"/>
      <c r="C893" s="18"/>
    </row>
    <row r="894" spans="1:3" ht="12.75">
      <c r="A894" s="119"/>
      <c r="B894" s="120"/>
      <c r="C894" s="18"/>
    </row>
    <row r="895" spans="1:3" ht="12.75">
      <c r="A895" s="119"/>
      <c r="B895" s="120"/>
      <c r="C895" s="18"/>
    </row>
    <row r="896" spans="1:3" ht="12.75">
      <c r="A896" s="119"/>
      <c r="B896" s="120"/>
      <c r="C896" s="18"/>
    </row>
    <row r="897" spans="1:3" ht="12.75">
      <c r="A897" s="119"/>
      <c r="B897" s="120"/>
      <c r="C897" s="18"/>
    </row>
    <row r="898" spans="1:3" ht="12.75">
      <c r="A898" s="119"/>
      <c r="B898" s="120"/>
      <c r="C898" s="18"/>
    </row>
    <row r="899" spans="1:3" ht="12.75">
      <c r="A899" s="119"/>
      <c r="B899" s="120"/>
      <c r="C899" s="18"/>
    </row>
    <row r="900" spans="1:3" ht="12.75">
      <c r="A900" s="119"/>
      <c r="B900" s="120"/>
      <c r="C900" s="18"/>
    </row>
    <row r="901" spans="1:3" ht="12.75">
      <c r="A901" s="119"/>
      <c r="B901" s="120"/>
      <c r="C901" s="18"/>
    </row>
    <row r="902" spans="1:3" ht="12.75">
      <c r="A902" s="119"/>
      <c r="B902" s="120"/>
      <c r="C902" s="18"/>
    </row>
    <row r="903" spans="1:3" ht="12.75">
      <c r="A903" s="119"/>
      <c r="B903" s="120"/>
      <c r="C903" s="18"/>
    </row>
    <row r="904" spans="1:3" ht="12.75">
      <c r="A904" s="119"/>
      <c r="B904" s="120"/>
      <c r="C904" s="18"/>
    </row>
    <row r="905" spans="1:3" ht="12.75">
      <c r="A905" s="119"/>
      <c r="B905" s="120"/>
      <c r="C905" s="18"/>
    </row>
    <row r="906" spans="1:3" ht="12.75">
      <c r="A906" s="119"/>
      <c r="B906" s="120"/>
      <c r="C906" s="18"/>
    </row>
    <row r="907" spans="1:3" ht="12.75">
      <c r="A907" s="119"/>
      <c r="B907" s="120"/>
      <c r="C907" s="18"/>
    </row>
    <row r="908" spans="1:3" ht="12.75">
      <c r="A908" s="119"/>
      <c r="B908" s="120"/>
      <c r="C908" s="18"/>
    </row>
    <row r="909" spans="1:3" ht="12.75">
      <c r="A909" s="119"/>
      <c r="B909" s="120"/>
      <c r="C909" s="18"/>
    </row>
    <row r="910" spans="1:3" ht="12.75">
      <c r="A910" s="119"/>
      <c r="B910" s="120"/>
      <c r="C910" s="18"/>
    </row>
    <row r="911" spans="1:3" ht="12.75">
      <c r="A911" s="119"/>
      <c r="B911" s="120"/>
      <c r="C911" s="18"/>
    </row>
    <row r="912" spans="1:3" ht="12.75">
      <c r="A912" s="119"/>
      <c r="B912" s="120"/>
      <c r="C912" s="18"/>
    </row>
    <row r="913" spans="1:3" ht="12.75">
      <c r="A913" s="119"/>
      <c r="B913" s="120"/>
      <c r="C913" s="18"/>
    </row>
    <row r="914" spans="1:3" ht="12.75">
      <c r="A914" s="119"/>
      <c r="B914" s="120"/>
      <c r="C914" s="18"/>
    </row>
    <row r="915" spans="1:3" ht="12.75">
      <c r="A915" s="119"/>
      <c r="B915" s="120"/>
      <c r="C915" s="18"/>
    </row>
    <row r="916" spans="1:3" ht="12.75">
      <c r="A916" s="119"/>
      <c r="B916" s="120"/>
      <c r="C916" s="18"/>
    </row>
    <row r="917" spans="1:3" ht="12.75">
      <c r="A917" s="119"/>
      <c r="B917" s="120"/>
      <c r="C917" s="18"/>
    </row>
    <row r="918" spans="1:3" ht="12.75">
      <c r="A918" s="119"/>
      <c r="B918" s="120"/>
      <c r="C918" s="18"/>
    </row>
    <row r="919" spans="1:3" ht="12.75">
      <c r="A919" s="119"/>
      <c r="B919" s="120"/>
      <c r="C919" s="18"/>
    </row>
    <row r="920" spans="1:3" ht="12.75">
      <c r="A920" s="119"/>
      <c r="B920" s="120"/>
      <c r="C920" s="18"/>
    </row>
    <row r="921" spans="1:3" ht="12.75">
      <c r="A921" s="119"/>
      <c r="B921" s="120"/>
      <c r="C921" s="18"/>
    </row>
    <row r="922" spans="1:3" ht="12.75">
      <c r="A922" s="119"/>
      <c r="B922" s="120"/>
      <c r="C922" s="18"/>
    </row>
    <row r="923" spans="1:3" ht="12.75">
      <c r="A923" s="119"/>
      <c r="B923" s="120"/>
      <c r="C923" s="18"/>
    </row>
    <row r="924" spans="1:3" ht="12.75">
      <c r="A924" s="119"/>
      <c r="B924" s="120"/>
      <c r="C924" s="18"/>
    </row>
    <row r="925" spans="1:3" ht="12.75">
      <c r="A925" s="119"/>
      <c r="B925" s="120"/>
      <c r="C925" s="18"/>
    </row>
    <row r="926" spans="1:3" ht="12.75">
      <c r="A926" s="119"/>
      <c r="B926" s="120"/>
      <c r="C926" s="18"/>
    </row>
    <row r="927" spans="1:3" ht="12.75">
      <c r="A927" s="119"/>
      <c r="B927" s="120"/>
      <c r="C927" s="18"/>
    </row>
    <row r="928" spans="1:3" ht="12.75">
      <c r="A928" s="119"/>
      <c r="B928" s="120"/>
      <c r="C928" s="18"/>
    </row>
    <row r="929" spans="1:3" ht="12.75">
      <c r="A929" s="119"/>
      <c r="B929" s="120"/>
      <c r="C929" s="18"/>
    </row>
    <row r="930" spans="1:3" ht="12.75">
      <c r="A930" s="119"/>
      <c r="B930" s="120"/>
      <c r="C930" s="18"/>
    </row>
    <row r="931" spans="1:3" ht="12.75">
      <c r="A931" s="119"/>
      <c r="B931" s="120"/>
      <c r="C931" s="18"/>
    </row>
    <row r="932" spans="1:3" ht="12.75">
      <c r="A932" s="119"/>
      <c r="B932" s="120"/>
      <c r="C932" s="18"/>
    </row>
    <row r="933" spans="1:3" ht="12.75">
      <c r="A933" s="119"/>
      <c r="B933" s="120"/>
      <c r="C933" s="18"/>
    </row>
    <row r="934" spans="1:3" ht="12.75">
      <c r="A934" s="119"/>
      <c r="B934" s="120"/>
      <c r="C934" s="18"/>
    </row>
    <row r="935" spans="1:3" ht="12.75">
      <c r="A935" s="119"/>
      <c r="B935" s="120"/>
      <c r="C935" s="18"/>
    </row>
    <row r="936" spans="1:3" ht="12.75">
      <c r="A936" s="119"/>
      <c r="B936" s="120"/>
      <c r="C936" s="18"/>
    </row>
    <row r="937" spans="1:3" ht="12.75">
      <c r="A937" s="119"/>
      <c r="B937" s="120"/>
      <c r="C937" s="18"/>
    </row>
    <row r="938" spans="1:3" ht="12.75">
      <c r="A938" s="119"/>
      <c r="B938" s="120"/>
      <c r="C938" s="18"/>
    </row>
    <row r="939" spans="1:3" ht="12.75">
      <c r="A939" s="119"/>
      <c r="B939" s="120"/>
      <c r="C939" s="18"/>
    </row>
    <row r="940" spans="1:3" ht="12.75">
      <c r="A940" s="119"/>
      <c r="B940" s="120"/>
      <c r="C940" s="18"/>
    </row>
    <row r="941" spans="1:3" ht="12.75">
      <c r="A941" s="119"/>
      <c r="B941" s="120"/>
      <c r="C941" s="18"/>
    </row>
    <row r="942" spans="1:3" ht="12.75">
      <c r="A942" s="119"/>
      <c r="B942" s="120"/>
      <c r="C942" s="18"/>
    </row>
    <row r="943" spans="1:3" ht="12.75">
      <c r="A943" s="119"/>
      <c r="B943" s="120"/>
      <c r="C943" s="18"/>
    </row>
    <row r="944" spans="1:3" ht="12.75">
      <c r="A944" s="119"/>
      <c r="B944" s="120"/>
      <c r="C944" s="18"/>
    </row>
    <row r="945" spans="1:3" ht="12.75">
      <c r="A945" s="119"/>
      <c r="B945" s="120"/>
      <c r="C945" s="18"/>
    </row>
    <row r="946" spans="1:3" ht="12.75">
      <c r="A946" s="119"/>
      <c r="B946" s="120"/>
      <c r="C946" s="18"/>
    </row>
    <row r="947" spans="1:3" ht="12.75">
      <c r="A947" s="119"/>
      <c r="B947" s="120"/>
      <c r="C947" s="18"/>
    </row>
    <row r="948" spans="1:3" ht="12.75">
      <c r="A948" s="119"/>
      <c r="B948" s="120"/>
      <c r="C948" s="18"/>
    </row>
    <row r="949" spans="1:3" ht="12.75">
      <c r="A949" s="119"/>
      <c r="B949" s="120"/>
      <c r="C949" s="18"/>
    </row>
    <row r="950" spans="1:3" ht="12.75">
      <c r="A950" s="119"/>
      <c r="B950" s="120"/>
      <c r="C950" s="18"/>
    </row>
    <row r="951" spans="1:3" ht="12.75">
      <c r="A951" s="119"/>
      <c r="B951" s="120"/>
      <c r="C951" s="18"/>
    </row>
    <row r="952" spans="1:3" ht="12.75">
      <c r="A952" s="119"/>
      <c r="B952" s="120"/>
      <c r="C952" s="18"/>
    </row>
    <row r="953" spans="1:3" ht="12.75">
      <c r="A953" s="119"/>
      <c r="B953" s="120"/>
      <c r="C953" s="18"/>
    </row>
    <row r="954" spans="1:3" ht="12.75">
      <c r="A954" s="119"/>
      <c r="B954" s="120"/>
      <c r="C954" s="18"/>
    </row>
    <row r="955" spans="1:3" ht="12.75">
      <c r="A955" s="119"/>
      <c r="B955" s="120"/>
      <c r="C955" s="18"/>
    </row>
    <row r="956" spans="1:3" ht="12.75">
      <c r="A956" s="119"/>
      <c r="B956" s="120"/>
      <c r="C956" s="18"/>
    </row>
    <row r="957" spans="1:3" ht="12.75">
      <c r="A957" s="119"/>
      <c r="B957" s="120"/>
      <c r="C957" s="18"/>
    </row>
    <row r="958" spans="1:3" ht="12.75">
      <c r="A958" s="119"/>
      <c r="B958" s="120"/>
      <c r="C958" s="18"/>
    </row>
    <row r="959" spans="1:3" ht="12.75">
      <c r="A959" s="119"/>
      <c r="B959" s="120"/>
      <c r="C959" s="18"/>
    </row>
    <row r="960" spans="1:3" ht="12.75">
      <c r="A960" s="119"/>
      <c r="B960" s="120"/>
      <c r="C960" s="18"/>
    </row>
    <row r="961" spans="1:3" ht="12.75">
      <c r="A961" s="119"/>
      <c r="B961" s="120"/>
      <c r="C961" s="18"/>
    </row>
    <row r="962" spans="1:3" ht="12.75">
      <c r="A962" s="119"/>
      <c r="B962" s="120"/>
      <c r="C962" s="18"/>
    </row>
    <row r="963" spans="1:3" ht="12.75">
      <c r="A963" s="119"/>
      <c r="B963" s="120"/>
      <c r="C963" s="18"/>
    </row>
    <row r="964" spans="1:3" ht="12.75">
      <c r="A964" s="119"/>
      <c r="B964" s="120"/>
      <c r="C964" s="18"/>
    </row>
    <row r="965" spans="1:3" ht="12.75">
      <c r="A965" s="119"/>
      <c r="B965" s="120"/>
      <c r="C965" s="18"/>
    </row>
    <row r="966" spans="1:3" ht="12.75">
      <c r="A966" s="119"/>
      <c r="B966" s="120"/>
      <c r="C966" s="18"/>
    </row>
    <row r="967" spans="1:3" ht="12.75">
      <c r="A967" s="119"/>
      <c r="B967" s="120"/>
      <c r="C967" s="18"/>
    </row>
    <row r="968" spans="1:3" ht="12.75">
      <c r="A968" s="119"/>
      <c r="B968" s="120"/>
      <c r="C968" s="18"/>
    </row>
    <row r="969" spans="1:3" ht="12.75">
      <c r="A969" s="119"/>
      <c r="B969" s="120"/>
      <c r="C969" s="18"/>
    </row>
    <row r="970" spans="1:3" ht="12.75">
      <c r="A970" s="119"/>
      <c r="B970" s="120"/>
      <c r="C970" s="18"/>
    </row>
    <row r="971" spans="1:3" ht="12.75">
      <c r="A971" s="119"/>
      <c r="B971" s="120"/>
      <c r="C971" s="18"/>
    </row>
    <row r="972" spans="1:3" ht="12.75">
      <c r="A972" s="119"/>
      <c r="B972" s="120"/>
      <c r="C972" s="18"/>
    </row>
    <row r="973" spans="1:3" ht="12.75">
      <c r="A973" s="119"/>
      <c r="B973" s="120"/>
      <c r="C973" s="18"/>
    </row>
    <row r="974" spans="1:3" ht="12.75">
      <c r="A974" s="119"/>
      <c r="B974" s="120"/>
      <c r="C974" s="18"/>
    </row>
    <row r="975" spans="1:3" ht="12.75">
      <c r="A975" s="119"/>
      <c r="B975" s="120"/>
      <c r="C975" s="18"/>
    </row>
    <row r="976" spans="1:3" ht="12.75">
      <c r="A976" s="119"/>
      <c r="B976" s="120"/>
      <c r="C976" s="18"/>
    </row>
    <row r="977" spans="1:3" ht="12.75">
      <c r="A977" s="119"/>
      <c r="B977" s="120"/>
      <c r="C977" s="18"/>
    </row>
    <row r="978" spans="1:3" ht="12.75">
      <c r="A978" s="119"/>
      <c r="B978" s="120"/>
      <c r="C978" s="18"/>
    </row>
    <row r="979" spans="1:3" ht="12.75">
      <c r="A979" s="119"/>
      <c r="B979" s="120"/>
      <c r="C979" s="18"/>
    </row>
    <row r="980" spans="1:3" ht="12.75">
      <c r="A980" s="119"/>
      <c r="B980" s="120"/>
      <c r="C980" s="18"/>
    </row>
    <row r="981" spans="1:3" ht="12.75">
      <c r="A981" s="119"/>
      <c r="B981" s="120"/>
      <c r="C981" s="18"/>
    </row>
    <row r="982" spans="1:3" ht="12.75">
      <c r="A982" s="119"/>
      <c r="B982" s="120"/>
      <c r="C982" s="18"/>
    </row>
    <row r="983" spans="1:3" ht="12.75">
      <c r="A983" s="119"/>
      <c r="B983" s="120"/>
      <c r="C983" s="18"/>
    </row>
    <row r="984" spans="1:3" ht="12.75">
      <c r="A984" s="119"/>
      <c r="B984" s="120"/>
      <c r="C984" s="18"/>
    </row>
    <row r="985" spans="1:3" ht="12.75">
      <c r="A985" s="119"/>
      <c r="B985" s="120"/>
      <c r="C985" s="18"/>
    </row>
    <row r="986" spans="1:3" ht="12.75">
      <c r="A986" s="119"/>
      <c r="B986" s="120"/>
      <c r="C986" s="18"/>
    </row>
    <row r="987" spans="1:3" ht="12.75">
      <c r="A987" s="119"/>
      <c r="B987" s="120"/>
      <c r="C987" s="18"/>
    </row>
    <row r="988" spans="1:3" ht="12.75">
      <c r="A988" s="119"/>
      <c r="B988" s="120"/>
      <c r="C988" s="18"/>
    </row>
    <row r="989" spans="1:3" ht="12.75">
      <c r="A989" s="119"/>
      <c r="B989" s="120"/>
      <c r="C989" s="18"/>
    </row>
    <row r="990" spans="1:3" ht="12.75">
      <c r="A990" s="119"/>
      <c r="B990" s="120"/>
      <c r="C990" s="18"/>
    </row>
    <row r="991" spans="1:3" ht="12.75">
      <c r="A991" s="119"/>
      <c r="B991" s="120"/>
      <c r="C991" s="18"/>
    </row>
    <row r="992" spans="1:3" ht="12.75">
      <c r="A992" s="119"/>
      <c r="B992" s="120"/>
      <c r="C992" s="18"/>
    </row>
    <row r="993" spans="1:3" ht="12.75">
      <c r="A993" s="119"/>
      <c r="B993" s="120"/>
      <c r="C993" s="18"/>
    </row>
    <row r="994" spans="1:3" ht="12.75">
      <c r="A994" s="119"/>
      <c r="B994" s="120"/>
      <c r="C994" s="18"/>
    </row>
    <row r="995" spans="1:3" ht="12.75">
      <c r="A995" s="119"/>
      <c r="B995" s="120"/>
      <c r="C995" s="18"/>
    </row>
    <row r="996" spans="1:3" ht="12.75">
      <c r="A996" s="119"/>
      <c r="B996" s="120"/>
      <c r="C996" s="18"/>
    </row>
    <row r="997" spans="1:3" ht="12.75">
      <c r="A997" s="119"/>
      <c r="B997" s="120"/>
      <c r="C997" s="18"/>
    </row>
    <row r="998" spans="1:3" ht="12.75">
      <c r="A998" s="119"/>
      <c r="B998" s="120"/>
      <c r="C998" s="18"/>
    </row>
    <row r="999" spans="1:3" ht="12.75">
      <c r="A999" s="119"/>
      <c r="B999" s="120"/>
      <c r="C999" s="18"/>
    </row>
    <row r="1000" spans="1:3" ht="12.75">
      <c r="A1000" s="119"/>
      <c r="B1000" s="120"/>
      <c r="C1000" s="18"/>
    </row>
    <row r="1001" spans="1:3" ht="12.75">
      <c r="A1001" s="119"/>
      <c r="B1001" s="120"/>
      <c r="C1001" s="18"/>
    </row>
    <row r="1002" spans="1:3" ht="12.75">
      <c r="A1002" s="119"/>
      <c r="B1002" s="120"/>
      <c r="C1002" s="18"/>
    </row>
    <row r="1003" spans="1:3" ht="12.75">
      <c r="A1003" s="119"/>
      <c r="B1003" s="120"/>
      <c r="C1003" s="18"/>
    </row>
    <row r="1004" spans="1:3" ht="12.75">
      <c r="A1004" s="119"/>
      <c r="B1004" s="120"/>
      <c r="C1004" s="18"/>
    </row>
    <row r="1005" spans="1:3" ht="12.75">
      <c r="A1005" s="119"/>
      <c r="B1005" s="120"/>
      <c r="C1005" s="18"/>
    </row>
  </sheetData>
  <mergeCells count="1">
    <mergeCell ref="C6:C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1"/>
  <sheetViews>
    <sheetView workbookViewId="0">
      <pane ySplit="1" topLeftCell="A2" activePane="bottomLeft" state="frozen"/>
      <selection pane="bottomLeft" activeCell="D3" sqref="D3"/>
    </sheetView>
  </sheetViews>
  <sheetFormatPr defaultColWidth="14.46484375" defaultRowHeight="15.75" customHeight="1"/>
  <cols>
    <col min="1" max="1" width="12.33203125" customWidth="1"/>
    <col min="2" max="2" width="26.46484375" customWidth="1"/>
    <col min="3" max="3" width="67.796875" customWidth="1"/>
    <col min="4" max="4" width="66.1328125" customWidth="1"/>
    <col min="5" max="5" width="19.796875" customWidth="1"/>
  </cols>
  <sheetData>
    <row r="1" spans="1:6" ht="14.25">
      <c r="A1" s="67" t="s">
        <v>64</v>
      </c>
      <c r="B1" s="70" t="s">
        <v>1443</v>
      </c>
      <c r="C1" s="71" t="s">
        <v>1444</v>
      </c>
      <c r="D1" s="71" t="s">
        <v>1445</v>
      </c>
      <c r="E1" s="121" t="s">
        <v>1446</v>
      </c>
      <c r="F1" s="121" t="s">
        <v>1447</v>
      </c>
    </row>
    <row r="2" spans="1:6" ht="14.25">
      <c r="A2" s="74" t="s">
        <v>73</v>
      </c>
      <c r="B2" s="70" t="str">
        <f t="shared" ref="B2:B33" si="0">VLOOKUP(A2,TRUSTEDPROCESSDEFINITIONS,2, FALSE)</f>
        <v>Identity Service Provider</v>
      </c>
      <c r="C2" s="65" t="str">
        <f t="shared" ref="C2:C33" si="1">VLOOKUP(A2,TRUSTEDPROCESSDEFINITIONS,3,FALSE)</f>
        <v>General requirements for identity service provider</v>
      </c>
      <c r="D2" s="75"/>
      <c r="E2" s="122"/>
      <c r="F2" s="122"/>
    </row>
    <row r="3" spans="1:6" ht="28.5">
      <c r="A3" s="74" t="s">
        <v>78</v>
      </c>
      <c r="B3" s="70" t="str">
        <f t="shared" si="0"/>
        <v>Identity Information Determination</v>
      </c>
      <c r="C3" s="65" t="str">
        <f t="shared" si="1"/>
        <v>Identity Information Determination is the process of determining the identity context, the identity information requirements, and the identifier.</v>
      </c>
      <c r="D3" s="87"/>
      <c r="E3" s="122"/>
      <c r="F3" s="122"/>
    </row>
    <row r="4" spans="1:6" ht="42.75">
      <c r="A4" s="74" t="s">
        <v>86</v>
      </c>
      <c r="B4" s="70" t="str">
        <f t="shared" si="0"/>
        <v>Identity Evidence Determination</v>
      </c>
      <c r="C4" s="65" t="str">
        <f t="shared" si="1"/>
        <v xml:space="preserve">Identity Evidence Determination is the process of determining the acceptable evidence of identity (whether physical or electronic).
</v>
      </c>
      <c r="D4" s="87"/>
      <c r="E4" s="122"/>
      <c r="F4" s="122"/>
    </row>
    <row r="5" spans="1:6" ht="71.25">
      <c r="A5" s="74" t="s">
        <v>94</v>
      </c>
      <c r="B5" s="70" t="str">
        <f t="shared" si="0"/>
        <v>Identity Resolution</v>
      </c>
      <c r="C5" s="65" t="str">
        <f t="shared" si="1"/>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5" s="87"/>
      <c r="E5" s="122"/>
      <c r="F5" s="122"/>
    </row>
    <row r="6" spans="1:6" ht="42.75">
      <c r="A6" s="74" t="s">
        <v>102</v>
      </c>
      <c r="B6" s="70" t="str">
        <f t="shared" si="0"/>
        <v>Identity Establishment</v>
      </c>
      <c r="C6" s="65" t="str">
        <f t="shared" si="1"/>
        <v>Identity Establishment is the process of creating a record of identity of a Subject within a program/service population that may be relied on by others for subsequent programs, services, and activities.</v>
      </c>
      <c r="D6" s="87"/>
      <c r="E6" s="122"/>
      <c r="F6" s="122"/>
    </row>
    <row r="7" spans="1:6" ht="28.5">
      <c r="A7" s="74" t="s">
        <v>110</v>
      </c>
      <c r="B7" s="70" t="str">
        <f t="shared" si="0"/>
        <v>Identity Information Validation</v>
      </c>
      <c r="C7" s="65" t="str">
        <f t="shared" si="1"/>
        <v xml:space="preserve">Identity Information Validation is the process of confirming the accuracy of identity information about a Subject as established by the Issuer. </v>
      </c>
      <c r="D7" s="87"/>
      <c r="E7" s="122"/>
      <c r="F7" s="122"/>
    </row>
    <row r="8" spans="1:6" ht="42.75">
      <c r="A8" s="74" t="s">
        <v>118</v>
      </c>
      <c r="B8" s="70" t="str">
        <f t="shared" si="0"/>
        <v>Identity Verification</v>
      </c>
      <c r="C8" s="65" t="str">
        <f t="shared" si="1"/>
        <v>Identity Verification is the process of confirming that the identity information is under the control of the Subject. It should be noted that this process may use personal information or organizational information that is not related to identity.</v>
      </c>
      <c r="D8" s="87"/>
      <c r="E8" s="122"/>
      <c r="F8" s="122"/>
    </row>
    <row r="9" spans="1:6" ht="28.5">
      <c r="A9" s="74" t="s">
        <v>126</v>
      </c>
      <c r="B9" s="70" t="str">
        <f t="shared" si="0"/>
        <v>Identity Evidence Validation</v>
      </c>
      <c r="C9" s="65" t="str">
        <f t="shared" si="1"/>
        <v xml:space="preserve">Identity Evidence Validation is the process of confirming that the evidence of identity presented (whether physical or electronic) is acceptable. </v>
      </c>
      <c r="D9" s="87"/>
      <c r="E9" s="122"/>
      <c r="F9" s="122"/>
    </row>
    <row r="10" spans="1:6" ht="71.25">
      <c r="A10" s="74" t="s">
        <v>133</v>
      </c>
      <c r="B10" s="70" t="str">
        <f t="shared" si="0"/>
        <v>Identity Continuity</v>
      </c>
      <c r="C10" s="65" t="str">
        <f t="shared" si="1"/>
        <v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
</v>
      </c>
      <c r="D10" s="87"/>
      <c r="E10" s="122"/>
      <c r="F10" s="122"/>
    </row>
    <row r="11" spans="1:6" ht="28.5">
      <c r="A11" s="74" t="s">
        <v>141</v>
      </c>
      <c r="B11" s="70" t="str">
        <f t="shared" si="0"/>
        <v>Identity Maintenance</v>
      </c>
      <c r="C11" s="65" t="str">
        <f t="shared" si="1"/>
        <v>Identity Maintenance is the process of ensuring that a Subject’s identity information is accurate, complete, and up-to-date.</v>
      </c>
      <c r="D11" s="87"/>
      <c r="E11" s="122"/>
      <c r="F11" s="122"/>
    </row>
    <row r="12" spans="1:6" ht="28.5">
      <c r="A12" s="74" t="s">
        <v>148</v>
      </c>
      <c r="B12" s="70" t="str">
        <f t="shared" si="0"/>
        <v>Identity Linking</v>
      </c>
      <c r="C12" s="65" t="str">
        <f t="shared" si="1"/>
        <v>Identity Linking is the process of mapping two or more identifiers to the same Subject.</v>
      </c>
      <c r="D12" s="87"/>
      <c r="E12" s="122"/>
      <c r="F12" s="122"/>
    </row>
    <row r="13" spans="1:6" ht="14.25">
      <c r="A13" s="74" t="s">
        <v>155</v>
      </c>
      <c r="B13" s="70" t="str">
        <f t="shared" si="0"/>
        <v>Credential Service Provider</v>
      </c>
      <c r="C13" s="65" t="str">
        <f t="shared" si="1"/>
        <v>General requirements for credential service provider</v>
      </c>
      <c r="D13" s="87"/>
      <c r="E13" s="122"/>
      <c r="F13" s="122"/>
    </row>
    <row r="14" spans="1:6" ht="28.5">
      <c r="A14" s="74" t="s">
        <v>165</v>
      </c>
      <c r="B14" s="70" t="str">
        <f t="shared" si="0"/>
        <v>Credential Issuance</v>
      </c>
      <c r="C14" s="65" t="str">
        <f t="shared" si="1"/>
        <v>Credential Issuance is the process of creating a Credential from a set of Claims and assigning the Credential to a Holder.</v>
      </c>
      <c r="D14" s="87"/>
      <c r="E14" s="122"/>
      <c r="F14" s="122"/>
    </row>
    <row r="15" spans="1:6" ht="28.5">
      <c r="A15" s="74" t="s">
        <v>158</v>
      </c>
      <c r="B15" s="70" t="str">
        <f t="shared" si="0"/>
        <v>Credential-Identity Binding</v>
      </c>
      <c r="C15" s="65" t="str">
        <f t="shared" si="1"/>
        <v>Credential-Identity Binding is the process of asserting one or more Claims about one or more Subjects.</v>
      </c>
      <c r="D15" s="87"/>
      <c r="E15" s="122"/>
      <c r="F15" s="122"/>
    </row>
    <row r="16" spans="1:6" ht="99.75">
      <c r="A16" s="74" t="s">
        <v>172</v>
      </c>
      <c r="B16" s="70" t="str">
        <f t="shared" si="0"/>
        <v>Credential-Authenticator Binding</v>
      </c>
      <c r="C16" s="65" t="str">
        <f t="shared" si="1"/>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16" s="87"/>
      <c r="E16" s="122"/>
      <c r="F16" s="122"/>
    </row>
    <row r="17" spans="1:6" ht="42.75">
      <c r="A17" s="74" t="s">
        <v>179</v>
      </c>
      <c r="B17" s="70" t="str">
        <f t="shared" si="0"/>
        <v>Credential Validation</v>
      </c>
      <c r="C17" s="65" t="str">
        <f t="shared" si="1"/>
        <v>Credential Validation is the process of verifying that the issued credential is valid (e.g., not tampered with, corrupted, modified, suspended, or revoked). The validity of the issued credential can be used to generate a level of assurance.</v>
      </c>
      <c r="D17" s="87"/>
      <c r="E17" s="122"/>
      <c r="F17" s="122"/>
    </row>
    <row r="18" spans="1:6" ht="71.25">
      <c r="A18" s="74" t="s">
        <v>186</v>
      </c>
      <c r="B18" s="70" t="str">
        <f t="shared" si="0"/>
        <v>Credential Verification</v>
      </c>
      <c r="C18" s="65"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18" s="87"/>
      <c r="E18" s="122"/>
      <c r="F18" s="122"/>
    </row>
    <row r="19" spans="1:6" ht="28.5">
      <c r="A19" s="74" t="s">
        <v>193</v>
      </c>
      <c r="B19" s="70" t="str">
        <f t="shared" si="0"/>
        <v>Credential Maintenance</v>
      </c>
      <c r="C19" s="65" t="str">
        <f t="shared" si="1"/>
        <v>Credential Maintenance is the process of updating the credential attributes (e.g., expiry date, scope of service, permissions) of an issued credential.</v>
      </c>
      <c r="D19" s="87"/>
      <c r="E19" s="122"/>
      <c r="F19" s="122"/>
    </row>
    <row r="20" spans="1:6" ht="28.5">
      <c r="A20" s="74" t="s">
        <v>198</v>
      </c>
      <c r="B20" s="70" t="str">
        <f t="shared" si="0"/>
        <v>Credential Suspension</v>
      </c>
      <c r="C20" s="65" t="str">
        <f t="shared" si="1"/>
        <v xml:space="preserve">Credential Suspension is the process of transforming an issued credential into a suspended credential by flagging the issued credential as temporarily unusable. </v>
      </c>
      <c r="D20" s="87"/>
      <c r="E20" s="122"/>
      <c r="F20" s="122"/>
    </row>
    <row r="21" spans="1:6" ht="28.5">
      <c r="A21" s="74" t="s">
        <v>205</v>
      </c>
      <c r="B21" s="70" t="str">
        <f t="shared" si="0"/>
        <v>Credential Recovery</v>
      </c>
      <c r="C21" s="65" t="str">
        <f t="shared" si="1"/>
        <v>Credential Recovery is the process of transforming a suspended credential back to a usable state (i.e., an issued credential).</v>
      </c>
      <c r="D21" s="87"/>
      <c r="E21" s="122"/>
      <c r="F21" s="122"/>
    </row>
    <row r="22" spans="1:6" ht="28.5">
      <c r="A22" s="74" t="s">
        <v>212</v>
      </c>
      <c r="B22" s="70" t="str">
        <f t="shared" si="0"/>
        <v>Credential Revocation</v>
      </c>
      <c r="C22" s="65" t="str">
        <f t="shared" si="1"/>
        <v>Credential Revocation is the process of ensuring that an issued credential is permanently flagged as unusable.</v>
      </c>
      <c r="D22" s="87"/>
      <c r="E22" s="122"/>
      <c r="F22" s="122"/>
    </row>
    <row r="23" spans="1:6" ht="28.5">
      <c r="A23" s="74" t="s">
        <v>219</v>
      </c>
      <c r="B23" s="70" t="str">
        <f t="shared" si="0"/>
        <v>Notice and Consent Service Provider</v>
      </c>
      <c r="C23" s="65" t="str">
        <f t="shared" si="1"/>
        <v>General requirements for Notice and Consent Service Provider</v>
      </c>
      <c r="D23" s="87"/>
      <c r="E23" s="122"/>
      <c r="F23" s="122"/>
    </row>
    <row r="24" spans="1:6" ht="142.5">
      <c r="A24" s="74" t="s">
        <v>222</v>
      </c>
      <c r="B24" s="70" t="str">
        <f t="shared" si="0"/>
        <v>Notice Formulation</v>
      </c>
      <c r="C24" s="65" t="str">
        <f t="shared" si="1"/>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D24" s="87"/>
      <c r="E24" s="122"/>
      <c r="F24" s="122"/>
    </row>
    <row r="25" spans="1:6" ht="14.25">
      <c r="A25" s="74" t="s">
        <v>229</v>
      </c>
      <c r="B25" s="70" t="str">
        <f t="shared" si="0"/>
        <v>Notice Presentation</v>
      </c>
      <c r="C25" s="65" t="str">
        <f t="shared" si="1"/>
        <v>Notice Presentation is the process of presenting a notice statement to a person.</v>
      </c>
      <c r="D25" s="87"/>
      <c r="E25" s="122"/>
      <c r="F25" s="122"/>
    </row>
    <row r="26" spans="1:6" ht="42.75">
      <c r="A26" s="74" t="s">
        <v>234</v>
      </c>
      <c r="B26" s="70" t="str">
        <f t="shared" si="0"/>
        <v>Consent Request</v>
      </c>
      <c r="C26" s="65" t="str">
        <f t="shared" si="1"/>
        <v>Consent Request is the process of asking a person to agree to provide consent (“Yes”) or decline to provide consent (“No”) based on the contents of a presented notice statement, resulting in either a “yes” or “no” consent decision.</v>
      </c>
      <c r="D26" s="87"/>
      <c r="E26" s="122"/>
      <c r="F26" s="122"/>
    </row>
    <row r="27" spans="1:6" ht="99.75">
      <c r="A27" s="74" t="s">
        <v>241</v>
      </c>
      <c r="B27" s="70" t="str">
        <f t="shared" si="0"/>
        <v>Consent Registration</v>
      </c>
      <c r="C27" s="65" t="str">
        <f t="shared" si="1"/>
        <v>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27" s="87"/>
      <c r="E27" s="122"/>
      <c r="F27" s="122"/>
    </row>
    <row r="28" spans="1:6" ht="28.5">
      <c r="A28" s="74" t="s">
        <v>248</v>
      </c>
      <c r="B28" s="70" t="str">
        <f t="shared" si="0"/>
        <v>Consent Review</v>
      </c>
      <c r="C28" s="65" t="str">
        <f t="shared" si="1"/>
        <v>Consent Review is the process of making the details of a stored consent decision visible to the person who provided the consent.</v>
      </c>
      <c r="D28" s="87"/>
      <c r="E28" s="122"/>
      <c r="F28" s="122"/>
    </row>
    <row r="29" spans="1:6" ht="28.5">
      <c r="A29" s="74" t="s">
        <v>255</v>
      </c>
      <c r="B29" s="70" t="str">
        <f t="shared" si="0"/>
        <v>Consent Renewal</v>
      </c>
      <c r="C29" s="65" t="str">
        <f t="shared" si="1"/>
        <v>Consent Renewal is the process of extending the validity of a “yes” consent decision by means of increasing an expiration date limit.</v>
      </c>
      <c r="D29" s="87"/>
      <c r="E29" s="122"/>
      <c r="F29" s="122"/>
    </row>
    <row r="30" spans="1:6" ht="28.5">
      <c r="A30" s="74" t="s">
        <v>262</v>
      </c>
      <c r="B30" s="70" t="str">
        <f t="shared" si="0"/>
        <v>Consent Expiration</v>
      </c>
      <c r="C30" s="65" t="str">
        <f t="shared" si="1"/>
        <v>Consent Expiration is the process of suspending the validity of a “yes” consent decision as a result of exceeding an expiration date limit.</v>
      </c>
      <c r="D30" s="87"/>
      <c r="E30" s="122"/>
      <c r="F30" s="122"/>
    </row>
    <row r="31" spans="1:6" ht="42.75">
      <c r="A31" s="74" t="s">
        <v>269</v>
      </c>
      <c r="B31" s="70" t="str">
        <f t="shared" si="0"/>
        <v>Consent Revocation</v>
      </c>
      <c r="C31" s="65" t="str">
        <f t="shared" si="1"/>
        <v>Consent Revocation is the process of suspending the validity of a “yes” consent decision as a result of an explicit withdrawal of consent by the person (i.e., a “yes” consent decision is converted into a “no” consent decision).</v>
      </c>
      <c r="D31" s="87"/>
      <c r="E31" s="122"/>
      <c r="F31" s="122"/>
    </row>
    <row r="32" spans="1:6" ht="14.25">
      <c r="A32" s="74" t="s">
        <v>276</v>
      </c>
      <c r="B32" s="70" t="str">
        <f t="shared" si="0"/>
        <v>Signature Creation</v>
      </c>
      <c r="C32" s="65" t="str">
        <f t="shared" si="1"/>
        <v>Signature Creation is the process of creating a signature.</v>
      </c>
      <c r="D32" s="87"/>
      <c r="E32" s="122"/>
      <c r="F32" s="122"/>
    </row>
    <row r="33" spans="1:6" ht="14.25">
      <c r="A33" s="74" t="s">
        <v>281</v>
      </c>
      <c r="B33" s="70" t="str">
        <f t="shared" si="0"/>
        <v>Signature Checking</v>
      </c>
      <c r="C33" s="65" t="str">
        <f t="shared" si="1"/>
        <v xml:space="preserve">Signature Checking is the process of confirming that the signature is valid.  </v>
      </c>
      <c r="D33" s="87"/>
      <c r="E33" s="122"/>
      <c r="F33" s="122"/>
    </row>
    <row r="34" spans="1:6" ht="14.25">
      <c r="A34" s="85"/>
      <c r="B34" s="86"/>
      <c r="C34" s="87"/>
      <c r="D34" s="87"/>
      <c r="E34" s="122"/>
      <c r="F34" s="122"/>
    </row>
    <row r="35" spans="1:6" ht="12.75"/>
    <row r="36" spans="1:6" ht="12.75"/>
    <row r="37" spans="1:6" ht="12.75"/>
    <row r="38" spans="1:6" ht="12.75"/>
    <row r="39" spans="1:6" ht="12.75"/>
    <row r="40" spans="1:6" ht="12.75"/>
    <row r="41" spans="1:6" ht="12.75"/>
    <row r="42" spans="1:6" ht="12.75"/>
    <row r="43" spans="1:6" ht="12.75"/>
    <row r="44" spans="1:6" ht="12.75"/>
    <row r="45" spans="1:6" ht="12.75"/>
    <row r="46" spans="1:6" ht="12.75"/>
    <row r="47" spans="1:6" ht="12.75"/>
    <row r="48" spans="1:6"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ySplit="2" topLeftCell="A3" activePane="bottomLeft" state="frozen"/>
      <selection pane="bottomLeft" activeCell="C22" sqref="C22"/>
    </sheetView>
  </sheetViews>
  <sheetFormatPr defaultColWidth="14.46484375" defaultRowHeight="15.75" customHeight="1"/>
  <cols>
    <col min="1" max="1" width="22" customWidth="1"/>
    <col min="2" max="2" width="36.6640625" customWidth="1"/>
    <col min="3" max="3" width="47" customWidth="1"/>
  </cols>
  <sheetData>
    <row r="1" spans="1:26" ht="15.75" customHeight="1">
      <c r="A1" s="295" t="s">
        <v>1448</v>
      </c>
      <c r="B1" s="268"/>
      <c r="C1" s="123" t="s">
        <v>1449</v>
      </c>
    </row>
    <row r="2" spans="1:26" ht="15.75" customHeight="1">
      <c r="A2" s="67" t="s">
        <v>64</v>
      </c>
      <c r="B2" s="70" t="s">
        <v>65</v>
      </c>
      <c r="C2" s="71" t="s">
        <v>66</v>
      </c>
      <c r="D2" s="71" t="s">
        <v>67</v>
      </c>
      <c r="E2" s="71" t="s">
        <v>68</v>
      </c>
      <c r="F2" s="71"/>
      <c r="G2" s="72"/>
      <c r="H2" s="72"/>
      <c r="I2" s="69"/>
      <c r="J2" s="69"/>
      <c r="K2" s="69"/>
      <c r="L2" s="69"/>
      <c r="M2" s="69"/>
      <c r="N2" s="69"/>
      <c r="O2" s="69"/>
      <c r="P2" s="69"/>
      <c r="Q2" s="69"/>
      <c r="R2" s="69"/>
      <c r="S2" s="69"/>
      <c r="T2" s="69"/>
      <c r="U2" s="69"/>
      <c r="V2" s="69"/>
      <c r="W2" s="69"/>
      <c r="X2" s="69"/>
      <c r="Y2" s="69"/>
      <c r="Z2" s="69"/>
    </row>
    <row r="3" spans="1:26" ht="14.25">
      <c r="A3" s="74" t="s">
        <v>73</v>
      </c>
      <c r="B3" s="124" t="str">
        <f ca="1">IFERROR(__xludf.DUMMYFUNCTION("googletranslate(vlookup(A3,TRUSTEDPROCESSDEFINITIONS,2, FALSE),""en"",target_lang)"),"Identity Service Provider")</f>
        <v>Identity Service Provider</v>
      </c>
      <c r="C3" s="18" t="str">
        <f ca="1">IFERROR(__xludf.DUMMYFUNCTION("googletranslate(vlookup(A3,TRUSTEDPROCESSDEFINITIONS,3, FALSE),""en"",target_lang)"),"Algemene eisen voor identity provider")</f>
        <v>Algemene eisen voor identity provider</v>
      </c>
    </row>
    <row r="4" spans="1:26" ht="38.25">
      <c r="A4" s="74" t="s">
        <v>78</v>
      </c>
      <c r="B4" s="124" t="str">
        <f ca="1">IFERROR(__xludf.DUMMYFUNCTION("googletranslate(vlookup(A4,TRUSTEDPROCESSDEFINITIONS,2, FALSE),""en"",target_lang)"),"Identiteit Informatie Bepaling")</f>
        <v>Identiteit Informatie Bepaling</v>
      </c>
      <c r="C4" s="18" t="str">
        <f ca="1">IFERROR(__xludf.DUMMYFUNCTION("googletranslate(vlookup(A4,TRUSTEDPROCESSDEFINITIONS,3, FALSE),""en"",target_lang)"),"Identiteit informatie bepaling is het proces van het bepalen van de identiteit context, de identiteitsinformatie vereisten en de identificator.")</f>
        <v>Identiteit informatie bepaling is het proces van het bepalen van de identiteit context, de identiteitsinformatie vereisten en de identificator.</v>
      </c>
    </row>
    <row r="5" spans="1:26" ht="51">
      <c r="A5" s="74" t="s">
        <v>86</v>
      </c>
      <c r="B5" s="124" t="str">
        <f ca="1">IFERROR(__xludf.DUMMYFUNCTION("googletranslate(vlookup(A5,TRUSTEDPROCESSDEFINITIONS,2, FALSE),""en"",target_lang)"),"Identiteit Evidence Bepaling")</f>
        <v>Identiteit Evidence Bepaling</v>
      </c>
      <c r="C5" s="18" t="str">
        <f ca="1">IFERROR(__xludf.DUMMYFUNCTION("googletranslate(vlookup(A5,TRUSTEDPROCESSDEFINITIONS,3, FALSE),""en"",target_lang)"),"Identiteit bewijskrachtbepaling is het proces van het bepalen van de aanvaardbare bewijs van identiteit (fysiek of elektronisch).
")</f>
        <v xml:space="preserve">Identiteit bewijskrachtbepaling is het proces van het bepalen van de aanvaardbare bewijs van identiteit (fysiek of elektronisch).
</v>
      </c>
    </row>
    <row r="6" spans="1:26" ht="102">
      <c r="A6" s="74" t="s">
        <v>94</v>
      </c>
      <c r="B6" s="124" t="str">
        <f ca="1">IFERROR(__xludf.DUMMYFUNCTION("googletranslate(vlookup(A6,TRUSTEDPROCESSDEFINITIONS,2, FALSE),""en"",target_lang)"),"Identity Resolution")</f>
        <v>Identity Resolution</v>
      </c>
      <c r="C6" s="18" t="str">
        <f ca="1">IFERROR(__xludf.DUMMYFUNCTION("googletranslate(vlookup(A6,TRUSTEDPROCESSDEFINITIONS,3, FALSE),""en"",target_lang)"),"Identity Resolution is het proces van vaststelling van de uniciteit van een onderwerp binnen een programma / dienst bevolking door het gebruik van identiteitsgegevens. Een programma of dienst bepaalt zijn identiteit resolutie eisen op het gebied van ident"&amp;"iteit attributen; dat is, specificeert het aantal identiteit attributen die nodig is om de identiteit resolutie binnen de bevolking bereiken.")</f>
        <v>Identity Resolution is het proces van vaststelling van de uniciteit van een onderwerp binnen een programma / dienst bevolking door het gebruik van identiteitsgegevens. Een programma of dienst bepaalt zijn identiteit resolutie eisen op het gebied van identiteit attributen; dat is, specificeert het aantal identiteit attributen die nodig is om de identiteit resolutie binnen de bevolking bereiken.</v>
      </c>
    </row>
    <row r="7" spans="1:26" ht="63.75">
      <c r="A7" s="74" t="s">
        <v>102</v>
      </c>
      <c r="B7" s="124" t="str">
        <f ca="1">IFERROR(__xludf.DUMMYFUNCTION("googletranslate(vlookup(A7,TRUSTEDPROCESSDEFINITIONS,2, FALSE),""en"",target_lang)"),"Identity Oprichting")</f>
        <v>Identity Oprichting</v>
      </c>
      <c r="C7" s="18" t="str">
        <f ca="1">IFERROR(__xludf.DUMMYFUNCTION("googletranslate(vlookup(A7,TRUSTEDPROCESSDEFINITIONS,3, FALSE),""en"",target_lang)"),"Identiteit Establishment is het proces van het creëren van een record van de identiteit van een onderwerp binnen een programma / dienst bevolking die kan worden gebruikt door anderen voor de volgende programma's, diensten en activiteiten.")</f>
        <v>Identiteit Establishment is het proces van het creëren van een record van de identiteit van een onderwerp binnen een programma / dienst bevolking die kan worden gebruikt door anderen voor de volgende programma's, diensten en activiteiten.</v>
      </c>
    </row>
    <row r="8" spans="1:26" ht="51">
      <c r="A8" s="74" t="s">
        <v>110</v>
      </c>
      <c r="B8" s="124" t="str">
        <f ca="1">IFERROR(__xludf.DUMMYFUNCTION("googletranslate(vlookup(A8,TRUSTEDPROCESSDEFINITIONS,2, FALSE),""en"",target_lang)"),"Identiteit Informatie Validation")</f>
        <v>Identiteit Informatie Validation</v>
      </c>
      <c r="C8" s="18" t="str">
        <f ca="1">IFERROR(__xludf.DUMMYFUNCTION("googletranslate(vlookup(A8,TRUSTEDPROCESSDEFINITIONS,3, FALSE),""en"",target_lang)"),"Identiteit Informatie Validatie is het proces van bevestiging van de juistheid van de identiteit van informatie over een onderwerp, zoals vastgesteld door de Emittent.")</f>
        <v>Identiteit Informatie Validatie is het proces van bevestiging van de juistheid van de identiteit van informatie over een onderwerp, zoals vastgesteld door de Emittent.</v>
      </c>
    </row>
    <row r="9" spans="1:26" ht="76.5">
      <c r="A9" s="74" t="s">
        <v>118</v>
      </c>
      <c r="B9" s="124" t="str">
        <f ca="1">IFERROR(__xludf.DUMMYFUNCTION("googletranslate(vlookup(A9,TRUSTEDPROCESSDEFINITIONS,2, FALSE),""en"",target_lang)"),"identiteit verificatie")</f>
        <v>identiteit verificatie</v>
      </c>
      <c r="C9" s="18" t="str">
        <f ca="1">IFERROR(__xludf.DUMMYFUNCTION("googletranslate(vlookup(A9,TRUSTEDPROCESSDEFINITIONS,3, FALSE),""en"",target_lang)"),"Identiteit Verificatie is het proces waarbij bevestigd wordt dat de identiteit informatie is onder de controle van het onderwerp. Opgemerkt dient te worden dat dit proces persoonlijke informatie of organisatorische informatie die niet gerelateerd is aan i"&amp;"dentiteit kan gebruiken.")</f>
        <v>Identiteit Verificatie is het proces waarbij bevestigd wordt dat de identiteit informatie is onder de controle van het onderwerp. Opgemerkt dient te worden dat dit proces persoonlijke informatie of organisatorische informatie die niet gerelateerd is aan identiteit kan gebruiken.</v>
      </c>
    </row>
    <row r="10" spans="1:26" ht="38.25">
      <c r="A10" s="74" t="s">
        <v>126</v>
      </c>
      <c r="B10" s="124" t="str">
        <f ca="1">IFERROR(__xludf.DUMMYFUNCTION("googletranslate(vlookup(A10,TRUSTEDPROCESSDEFINITIONS,2, FALSE),""en"",target_lang)"),"Identiteit Bewijs Validatie")</f>
        <v>Identiteit Bewijs Validatie</v>
      </c>
      <c r="C10" s="18" t="str">
        <f ca="1">IFERROR(__xludf.DUMMYFUNCTION("googletranslate(vlookup(A10,TRUSTEDPROCESSDEFINITIONS,3, FALSE),""en"",target_lang)"),"Identiteit Bewijs Validatie is het proces van het bevestigen dat het bewijs van identiteit gepresenteerd (fysiek of elektronisch) is aanvaardbaar.")</f>
        <v>Identiteit Bewijs Validatie is het proces van het bevestigen dat het bewijs van identiteit gepresenteerd (fysiek of elektronisch) is aanvaardbaar.</v>
      </c>
    </row>
    <row r="11" spans="1:26" ht="89.25">
      <c r="A11" s="74" t="s">
        <v>133</v>
      </c>
      <c r="B11" s="124" t="str">
        <f ca="1">IFERROR(__xludf.DUMMYFUNCTION("googletranslate(vlookup(A11,TRUSTEDPROCESSDEFINITIONS,2, FALSE),""en"",target_lang)"),"identiteit Continuïteit")</f>
        <v>identiteit Continuïteit</v>
      </c>
      <c r="C11" s="18" t="str">
        <f ca="1">IFERROR(__xludf.DUMMYFUNCTION("googletranslate(vlookup(A11,TRUSTEDPROCESSDEFINITIONS,3, FALSE),""en"",target_lang)"),"Continuïteit identiteit is het proces van dynamische bevestigd dat de patiënt een continue aanwezigheid in de tijd (d.w.z. “echte presence”). Dit proces kan worden gebruikt om ervoor te zorgen dat er geen kwaadaardige of frauduleuze activiteiten (heden of"&amp;" verleden) en aan het adres van de identiteit spoofing zorgen.
")</f>
        <v xml:space="preserve">Continuïteit identiteit is het proces van dynamische bevestigd dat de patiënt een continue aanwezigheid in de tijd (d.w.z. “echte presence”). Dit proces kan worden gebruikt om ervoor te zorgen dat er geen kwaadaardige of frauduleuze activiteiten (heden of verleden) en aan het adres van de identiteit spoofing zorgen.
</v>
      </c>
    </row>
    <row r="12" spans="1:26" ht="38.25">
      <c r="A12" s="74" t="s">
        <v>141</v>
      </c>
      <c r="B12" s="124" t="str">
        <f ca="1">IFERROR(__xludf.DUMMYFUNCTION("googletranslate(vlookup(A12,TRUSTEDPROCESSDEFINITIONS,2, FALSE),""en"",target_lang)"),"identiteit Onderhoud")</f>
        <v>identiteit Onderhoud</v>
      </c>
      <c r="C12" s="18" t="str">
        <f ca="1">IFERROR(__xludf.DUMMYFUNCTION("googletranslate(vlookup(A12,TRUSTEDPROCESSDEFINITIONS,3, FALSE),""en"",target_lang)"),"Identiteit Onderhoud is het proces om ervoor te zorgen dat de identiteitsgegevens van een persoon juist, volledig en up-to-date is.")</f>
        <v>Identiteit Onderhoud is het proces om ervoor te zorgen dat de identiteitsgegevens van een persoon juist, volledig en up-to-date is.</v>
      </c>
    </row>
    <row r="13" spans="1:26" ht="38.25">
      <c r="A13" s="74" t="s">
        <v>148</v>
      </c>
      <c r="B13" s="124" t="str">
        <f ca="1">IFERROR(__xludf.DUMMYFUNCTION("googletranslate(vlookup(A13,TRUSTEDPROCESSDEFINITIONS,2, FALSE),""en"",target_lang)"),"identiteit Linking")</f>
        <v>identiteit Linking</v>
      </c>
      <c r="C13" s="18" t="str">
        <f ca="1">IFERROR(__xludf.DUMMYFUNCTION("googletranslate(vlookup(A13,TRUSTEDPROCESSDEFINITIONS,3, FALSE),""en"",target_lang)"),"Identiteit Koppelen is het proces van het in kaart brengen van twee of meer identificatiemiddelen hetzelfde onderwerp.")</f>
        <v>Identiteit Koppelen is het proces van het in kaart brengen van twee of meer identificatiemiddelen hetzelfde onderwerp.</v>
      </c>
    </row>
    <row r="14" spans="1:26" ht="14.25">
      <c r="A14" s="74" t="s">
        <v>155</v>
      </c>
      <c r="B14" s="124" t="str">
        <f ca="1">IFERROR(__xludf.DUMMYFUNCTION("googletranslate(vlookup(A14,TRUSTEDPROCESSDEFINITIONS,2, FALSE),""en"",target_lang)"),"Credential Service Provider")</f>
        <v>Credential Service Provider</v>
      </c>
      <c r="C14" s="18" t="str">
        <f ca="1">IFERROR(__xludf.DUMMYFUNCTION("googletranslate(vlookup(A14,TRUSTEDPROCESSDEFINITIONS,3, FALSE),""en"",target_lang)"),"Algemene eisen voor credential service provider")</f>
        <v>Algemene eisen voor credential service provider</v>
      </c>
    </row>
    <row r="15" spans="1:26" ht="38.25">
      <c r="A15" s="74" t="s">
        <v>165</v>
      </c>
      <c r="B15" s="124" t="str">
        <f ca="1">IFERROR(__xludf.DUMMYFUNCTION("googletranslate(vlookup(A15,TRUSTEDPROCESSDEFINITIONS,2, FALSE),""en"",target_lang)"),"Uitgiftesystemen")</f>
        <v>Uitgiftesystemen</v>
      </c>
      <c r="C15" s="18" t="str">
        <f ca="1">IFERROR(__xludf.DUMMYFUNCTION("googletranslate(vlookup(A15,TRUSTEDPROCESSDEFINITIONS,3, FALSE),""en"",target_lang)"),"Uitgiftesystemen is het proces om een ​​geloofsbrief van een reeks conclusies en toewijzen van de credential aan een houder.")</f>
        <v>Uitgiftesystemen is het proces om een ​​geloofsbrief van een reeks conclusies en toewijzen van de credential aan een houder.</v>
      </c>
    </row>
    <row r="16" spans="1:26" ht="38.25">
      <c r="A16" s="74" t="s">
        <v>158</v>
      </c>
      <c r="B16" s="124" t="str">
        <f ca="1">IFERROR(__xludf.DUMMYFUNCTION("googletranslate(vlookup(A16,TRUSTEDPROCESSDEFINITIONS,2, FALSE),""en"",target_lang)"),"Credential-Identity Binding")</f>
        <v>Credential-Identity Binding</v>
      </c>
      <c r="C16" s="18" t="str">
        <f ca="1">IFERROR(__xludf.DUMMYFUNCTION("googletranslate(vlookup(A16,TRUSTEDPROCESSDEFINITIONS,3, FALSE),""en"",target_lang)"),"Referentiegegevens identiteit Binding is het proces beweren een of meer conclusies over een of meer onderwerpen.")</f>
        <v>Referentiegegevens identiteit Binding is het proces beweren een of meer conclusies over een of meer onderwerpen.</v>
      </c>
    </row>
    <row r="17" spans="1:3" ht="165.75">
      <c r="A17" s="74" t="s">
        <v>172</v>
      </c>
      <c r="B17" s="124" t="str">
        <f ca="1">IFERROR(__xludf.DUMMYFUNCTION("googletranslate(vlookup(A17,TRUSTEDPROCESSDEFINITIONS,2, FALSE),""en"",target_lang)"),"Credential-Authenticator Binding")</f>
        <v>Credential-Authenticator Binding</v>
      </c>
      <c r="C17" s="18" t="str">
        <f ca="1">IFERROR(__xludf.DUMMYFUNCTION("googletranslate(vlookup(A17,TRUSTEDPROCESSDEFINITIONS,3, FALSE),""en"",target_lang)"),"Referentiegegevens Authenticator Binding is het proces van het koppelen van een credential afgegeven aan een houder met één of meer authenticatiemiddelen. Deze werkwijze omvat ook verificator levenscyclus activiteiten zoals suspendeermiddelen authenticati"&amp;"emiddelen (door een vergeten wachtwoord of een blokkering als gevolg van opeenvolgende mislukte verificaties, inactiviteit of verdachte activiteit), verwijderen van authenticatiemiddelen bindende nieuwe authenticators en bijwerken van authenticatiemiddele"&amp;"n (bijvoorbeeld het veranderen van een wachtwoord, het bijwerken van de veiligheid vragen en antwoorden, met een nieuwe foto gezicht genomen).")</f>
        <v>Referentiegegevens Authenticator Binding is het proces van het koppelen van een credential afgegeven aan een houder met één of meer authenticatiemiddelen. Deze werkwijze omvat ook verificator levenscyclus activiteiten zoals suspendeermiddelen authenticatiemiddelen (door een vergeten wachtwoord of een blokkering als gevolg van opeenvolgende mislukte verificaties, inactiviteit of verdachte activiteit), verwijderen van authenticatiemiddelen bindende nieuwe authenticators en bijwerken van authenticatiemiddelen (bijvoorbeeld het veranderen van een wachtwoord, het bijwerken van de veiligheid vragen en antwoorden, met een nieuwe foto gezicht genomen).</v>
      </c>
    </row>
    <row r="18" spans="1:3" ht="76.5">
      <c r="A18" s="74" t="s">
        <v>179</v>
      </c>
      <c r="B18" s="124" t="str">
        <f ca="1">IFERROR(__xludf.DUMMYFUNCTION("googletranslate(vlookup(A18,TRUSTEDPROCESSDEFINITIONS,2, FALSE),""en"",target_lang)"),"Credential Validation")</f>
        <v>Credential Validation</v>
      </c>
      <c r="C18" s="18" t="str">
        <f ca="1">IFERROR(__xludf.DUMMYFUNCTION("googletranslate(vlookup(A18,TRUSTEDPROCESSDEFINITIONS,3, FALSE),""en"",target_lang)"),"Credential Validatie is het proces gecontroleerd of de afgegeven referenties geldig is (bijvoorbeeld niet geknoeid, beschadigd, gewijzigd, geschorst of ingetrokken). De geldigheid van de uitgegeven credential kan worden gebruikt om een ​​niveau van zekerh"&amp;"eid te genereren.")</f>
        <v>Credential Validatie is het proces gecontroleerd of de afgegeven referenties geldig is (bijvoorbeeld niet geknoeid, beschadigd, gewijzigd, geschorst of ingetrokken). De geldigheid van de uitgegeven credential kan worden gebruikt om een ​​niveau van zekerheid te genereren.</v>
      </c>
    </row>
    <row r="19" spans="1:3" ht="102">
      <c r="A19" s="74" t="s">
        <v>186</v>
      </c>
      <c r="B19" s="124" t="str">
        <f ca="1">IFERROR(__xludf.DUMMYFUNCTION("googletranslate(vlookup(A19,TRUSTEDPROCESSDEFINITIONS,2, FALSE),""en"",target_lang)"),"Credential Verification")</f>
        <v>Credential Verification</v>
      </c>
      <c r="C19" s="18" t="str">
        <f ca="1">IFERROR(__xludf.DUMMYFUNCTION("googletranslate(vlookup(A19,TRUSTEDPROCESSDEFINITIONS,3, FALSE),""en"",target_lang)"),"Credential Verificatie is het proces waarbij wordt gecontroleerd of een houder heeft over een afgegeven certificaat. Controle van een afgegeven referenties wordt gecontroleerd door middel van één of meer authenticatiemiddelen. De mate van controle over he"&amp;"t geplaatste referenties kunnen worden gebruikt om een ​​mate van zekerheid genereren.
")</f>
        <v xml:space="preserve">Credential Verificatie is het proces waarbij wordt gecontroleerd of een houder heeft over een afgegeven certificaat. Controle van een afgegeven referenties wordt gecontroleerd door middel van één of meer authenticatiemiddelen. De mate van controle over het geplaatste referenties kunnen worden gebruikt om een ​​mate van zekerheid genereren.
</v>
      </c>
    </row>
    <row r="20" spans="1:3" ht="38.25">
      <c r="A20" s="74" t="s">
        <v>193</v>
      </c>
      <c r="B20" s="124" t="str">
        <f ca="1">IFERROR(__xludf.DUMMYFUNCTION("googletranslate(vlookup(A20,TRUSTEDPROCESSDEFINITIONS,2, FALSE),""en"",target_lang)"),"Credential Onderhoud")</f>
        <v>Credential Onderhoud</v>
      </c>
      <c r="C20" s="18" t="str">
        <f ca="1">IFERROR(__xludf.DUMMYFUNCTION("googletranslate(vlookup(A20,TRUSTEDPROCESSDEFINITIONS,3, FALSE),""en"",target_lang)"),"Credential onderhoud is het bijwerken van de referentie attributen (bijvoorbeeld vervaldatum inhoud van de dienst, toestemmingen) van een afgegeven certificaat.")</f>
        <v>Credential onderhoud is het bijwerken van de referentie attributen (bijvoorbeeld vervaldatum inhoud van de dienst, toestemmingen) van een afgegeven certificaat.</v>
      </c>
    </row>
    <row r="21" spans="1:3" ht="51">
      <c r="A21" s="74" t="s">
        <v>198</v>
      </c>
      <c r="B21" s="124" t="str">
        <f ca="1">IFERROR(__xludf.DUMMYFUNCTION("googletranslate(vlookup(A21,TRUSTEDPROCESSDEFINITIONS,2, FALSE),""en"",target_lang)"),"Credential Suspension")</f>
        <v>Credential Suspension</v>
      </c>
      <c r="C21" s="18" t="str">
        <f ca="1">IFERROR(__xludf.DUMMYFUNCTION("googletranslate(vlookup(A21,TRUSTEDPROCESSDEFINITIONS,3, FALSE),""en"",target_lang)"),"Credential Suspension is het proces waarbij een afgegeven referenties in een gesuspendeerde credential markeren door de afgegeven referenties als tijdelijk onbruikbaar.")</f>
        <v>Credential Suspension is het proces waarbij een afgegeven referenties in een gesuspendeerde credential markeren door de afgegeven referenties als tijdelijk onbruikbaar.</v>
      </c>
    </row>
    <row r="22" spans="1:3" ht="38.25">
      <c r="A22" s="74" t="s">
        <v>205</v>
      </c>
      <c r="B22" s="124" t="str">
        <f ca="1">IFERROR(__xludf.DUMMYFUNCTION("googletranslate(vlookup(A22,TRUSTEDPROCESSDEFINITIONS,2, FALSE),""en"",target_lang)"),"Credential Recovery")</f>
        <v>Credential Recovery</v>
      </c>
      <c r="C22" s="18" t="str">
        <f ca="1">IFERROR(__xludf.DUMMYFUNCTION("googletranslate(vlookup(A22,TRUSTEDPROCESSDEFINITIONS,3, FALSE),""en"",target_lang)"),"Credential Herstel is het proces waarbij een gesuspendeerde credential naar een bruikbare toestand (d.w.z. een afgegeven referenties).")</f>
        <v>Credential Herstel is het proces waarbij een gesuspendeerde credential naar een bruikbare toestand (d.w.z. een afgegeven referenties).</v>
      </c>
    </row>
    <row r="23" spans="1:3" ht="38.25">
      <c r="A23" s="74" t="s">
        <v>212</v>
      </c>
      <c r="B23" s="124" t="str">
        <f ca="1">IFERROR(__xludf.DUMMYFUNCTION("googletranslate(vlookup(A23,TRUSTEDPROCESSDEFINITIONS,2, FALSE),""en"",target_lang)"),"Credential Intrekking")</f>
        <v>Credential Intrekking</v>
      </c>
      <c r="C23" s="18" t="str">
        <f ca="1">IFERROR(__xludf.DUMMYFUNCTION("googletranslate(vlookup(A23,TRUSTEDPROCESSDEFINITIONS,3, FALSE),""en"",target_lang)"),"Credential Intrekking is het garanderen dat een afgegeven referenties permanent gemarkeerd als onbruikbaar.")</f>
        <v>Credential Intrekking is het garanderen dat een afgegeven referenties permanent gemarkeerd als onbruikbaar.</v>
      </c>
    </row>
    <row r="24" spans="1:3" ht="25.5">
      <c r="A24" s="74" t="s">
        <v>219</v>
      </c>
      <c r="B24" s="124" t="str">
        <f ca="1">IFERROR(__xludf.DUMMYFUNCTION("googletranslate(vlookup(A24,TRUSTEDPROCESSDEFINITIONS,2, FALSE),""en"",target_lang)"),"Notice and Consent Service Provider")</f>
        <v>Notice and Consent Service Provider</v>
      </c>
      <c r="C24" s="18" t="str">
        <f ca="1">IFERROR(__xludf.DUMMYFUNCTION("googletranslate(vlookup(A24,TRUSTEDPROCESSDEFINITIONS,3, FALSE),""en"",target_lang)"),"Algemene eisen voor Notice and Consent Service Provider")</f>
        <v>Algemene eisen voor Notice and Consent Service Provider</v>
      </c>
    </row>
    <row r="25" spans="1:3" ht="216.75">
      <c r="A25" s="74" t="s">
        <v>222</v>
      </c>
      <c r="B25" s="124" t="str">
        <f ca="1">IFERROR(__xludf.DUMMYFUNCTION("googletranslate(vlookup(A25,TRUSTEDPROCESSDEFINITIONS,2, FALSE),""en"",target_lang)"),"kennisgeving Formulering")</f>
        <v>kennisgeving Formulering</v>
      </c>
      <c r="C25" s="18" t="str">
        <f ca="1">IFERROR(__xludf.DUMMYFUNCTION("googletranslate(vlookup(A25,TRUSTEDPROCESSDEFINITIONS,3, FALSE),""en"",target_lang)"),"Kennisgeving Formulering is het proces van het produceren van een bericht verklaring die beschrijft welke persoonlijke gegevens wordt of kan zijn, verzameld; met welke partijen de persoonlijke informatie wordt gedeeld en wat voor soort persoonlijke inform"&amp;"atie wordt gedeeld (zoals bekend ten tijde van de presentatie); voor welke doeleinden persoonlijke informatie wordt verzameld, gebruikt of bekendgemaakt het risico van schade en andere gevolgen als gevolg van het verzamelen, gebruiken, of de openbaarmakin"&amp;"g; hoe de persoonlijke informatie zal worden behandeld en beveiligd; de termijn voor de aankondiging van de verklaring van toepassing is; en onder wiens bevoegdheid of autoriteit die het bericht verklaring wordt afgegeven. Dit proces moet in overeenstemmi"&amp;"ng met de eisen van rechtsbescherming die wet- en regelgeving worden uitgevoerd.")</f>
        <v>Kennisgeving Formulering is het proces van het produceren van een bericht verklaring die beschrijft welke persoonlijke gegevens wordt of kan zijn, verzameld; met welke partijen de persoonlijke informatie wordt gedeeld en wat voor soort persoonlijke informatie wordt gedeeld (zoals bekend ten tijde van de presentatie); voor welke doeleinden persoonlijke informatie wordt verzameld, gebruikt of bekendgemaakt het risico van schade en andere gevolgen als gevolg van het verzamelen, gebruiken, of de openbaarmaking; hoe de persoonlijke informatie zal worden behandeld en beveiligd; de termijn voor de aankondiging van de verklaring van toepassing is; en onder wiens bevoegdheid of autoriteit die het bericht verklaring wordt afgegeven. Dit proces moet in overeenstemming met de eisen van rechtsbescherming die wet- en regelgeving worden uitgevoerd.</v>
      </c>
    </row>
    <row r="26" spans="1:3" ht="38.25">
      <c r="A26" s="74" t="s">
        <v>229</v>
      </c>
      <c r="B26" s="124" t="str">
        <f ca="1">IFERROR(__xludf.DUMMYFUNCTION("googletranslate(vlookup(A26,TRUSTEDPROCESSDEFINITIONS,2, FALSE),""en"",target_lang)"),"kennisgeving Presentatie")</f>
        <v>kennisgeving Presentatie</v>
      </c>
      <c r="C26" s="18" t="str">
        <f ca="1">IFERROR(__xludf.DUMMYFUNCTION("googletranslate(vlookup(A26,TRUSTEDPROCESSDEFINITIONS,3, FALSE),""en"",target_lang)"),"Kennisgeving Presentatie is het proces van de presentatie van een mededeling verklaring aan een persoon.")</f>
        <v>Kennisgeving Presentatie is het proces van de presentatie van een mededeling verklaring aan een persoon.</v>
      </c>
    </row>
    <row r="27" spans="1:3" ht="76.5">
      <c r="A27" s="74" t="s">
        <v>234</v>
      </c>
      <c r="B27" s="124" t="str">
        <f ca="1">IFERROR(__xludf.DUMMYFUNCTION("googletranslate(vlookup(A27,TRUSTEDPROCESSDEFINITIONS,2, FALSE),""en"",target_lang)"),"toestemming aanvragen")</f>
        <v>toestemming aanvragen</v>
      </c>
      <c r="C27" s="18" t="str">
        <f ca="1">IFERROR(__xludf.DUMMYFUNCTION("googletranslate(vlookup(A27,TRUSTEDPROCESSDEFINITIONS,3, FALSE),""en"",target_lang)"),"Toestemming Request is het proces van het stellen van een persoon in te stemmen met toestemming te geven ( “Ja”) of weigeren om toestemming te ( “Nee”) om op basis van de inhoud van een gepresenteerde mededeling statement, wat resulteert in ofwel een “ja”"&amp;" of “nee” toestemming beslissing.")</f>
        <v>Toestemming Request is het proces van het stellen van een persoon in te stemmen met toestemming te geven ( “Ja”) of weigeren om toestemming te ( “Nee”) om op basis van de inhoud van een gepresenteerde mededeling statement, wat resulteert in ofwel een “ja” of “nee” toestemming beslissing.</v>
      </c>
    </row>
    <row r="28" spans="1:3" ht="153">
      <c r="A28" s="74" t="s">
        <v>241</v>
      </c>
      <c r="B28" s="124" t="str">
        <f ca="1">IFERROR(__xludf.DUMMYFUNCTION("googletranslate(vlookup(A28,TRUSTEDPROCESSDEFINITIONS,2, FALSE),""en"",target_lang)"),"toestemming Registratie")</f>
        <v>toestemming Registratie</v>
      </c>
      <c r="C28" s="18" t="str">
        <f ca="1">IFERROR(__xludf.DUMMYFUNCTION("googletranslate(vlookup(A28,TRUSTEDPROCESSDEFINITIONS,3, FALSE),""en"",target_lang)"),"Toestemming Registratie is het proces van aanhoudende een bericht statement en de daarmee samenhangende instemming het besluit van de persoon, de opslag. Daarnaast is informatie over de persoon, de versie van de aankondiging verklaring dat werd gepresente"&amp;"erd, de datum en het tijdstip dat de opzeggingstermijn verklaring werd gepresenteerd, en, indien van toepassing, de vervaldatum van de toestemming, besluit kan worden opgeslagen. Zodra de toestemming informatie is opgeslagen, een melding op de instemming "&amp;"beslissing genomen wordt afgegeven aan de betrokken partijen om de toestemming beslissing.")</f>
        <v>Toestemming Registratie is het proces van aanhoudende een bericht statement en de daarmee samenhangende instemming het besluit van de persoon, de opslag. Daarnaast is informatie over de persoon, de versie van de aankondiging verklaring dat werd gepresenteerd, de datum en het tijdstip dat de opzeggingstermijn verklaring werd gepresenteerd, en, indien van toepassing, de vervaldatum van de toestemming, besluit kan worden opgeslagen. Zodra de toestemming informatie is opgeslagen, een melding op de instemming beslissing genomen wordt afgegeven aan de betrokken partijen om de toestemming beslissing.</v>
      </c>
    </row>
    <row r="29" spans="1:3" ht="38.25">
      <c r="A29" s="74" t="s">
        <v>248</v>
      </c>
      <c r="B29" s="124" t="str">
        <f ca="1">IFERROR(__xludf.DUMMYFUNCTION("googletranslate(vlookup(A29,TRUSTEDPROCESSDEFINITIONS,2, FALSE),""en"",target_lang)"),"toestemming beoordeling")</f>
        <v>toestemming beoordeling</v>
      </c>
      <c r="C29" s="18" t="str">
        <f ca="1">IFERROR(__xludf.DUMMYFUNCTION("googletranslate(vlookup(A29,TRUSTEDPROCESSDEFINITIONS,3, FALSE),""en"",target_lang)"),"Toestemming Review is het proces van het maken van de details van een opgeslagen toestemming beslissing zichtbaar voor de persoon die de toestemming verstrekt.")</f>
        <v>Toestemming Review is het proces van het maken van de details van een opgeslagen toestemming beslissing zichtbaar voor de persoon die de toestemming verstrekt.</v>
      </c>
    </row>
    <row r="30" spans="1:3" ht="51">
      <c r="A30" s="74" t="s">
        <v>255</v>
      </c>
      <c r="B30" s="124" t="str">
        <f ca="1">IFERROR(__xludf.DUMMYFUNCTION("googletranslate(vlookup(A30,TRUSTEDPROCESSDEFINITIONS,2, FALSE),""en"",target_lang)"),"toestemming Vernieuwing")</f>
        <v>toestemming Vernieuwing</v>
      </c>
      <c r="C30" s="18" t="str">
        <f ca="1">IFERROR(__xludf.DUMMYFUNCTION("googletranslate(vlookup(A30,TRUSTEDPROCESSDEFINITIONS,3, FALSE),""en"",target_lang)"),"Toestemming Vernieuwing is het proces van verlenging van de geldigheidsduur van een “ja” toestemming beslissing door middel van het verhogen van een vervaldatum limiet.")</f>
        <v>Toestemming Vernieuwing is het proces van verlenging van de geldigheidsduur van een “ja” toestemming beslissing door middel van het verhogen van een vervaldatum limiet.</v>
      </c>
    </row>
    <row r="31" spans="1:3" ht="51">
      <c r="A31" s="74" t="s">
        <v>262</v>
      </c>
      <c r="B31" s="124" t="str">
        <f ca="1">IFERROR(__xludf.DUMMYFUNCTION("googletranslate(vlookup(A31,TRUSTEDPROCESSDEFINITIONS,2, FALSE),""en"",target_lang)"),"toestemming Vervaldatum")</f>
        <v>toestemming Vervaldatum</v>
      </c>
      <c r="C31" s="18" t="str">
        <f ca="1">IFERROR(__xludf.DUMMYFUNCTION("googletranslate(vlookup(A31,TRUSTEDPROCESSDEFINITIONS,3, FALSE),""en"",target_lang)"),"Toestemming Vervaldatum is het proces van schorsing van de geldigheid van een “ja” toestemming beslissing als gevolg van het overschrijden van een vervaldatum limiet.")</f>
        <v>Toestemming Vervaldatum is het proces van schorsing van de geldigheid van een “ja” toestemming beslissing als gevolg van het overschrijden van een vervaldatum limiet.</v>
      </c>
    </row>
    <row r="32" spans="1:3" ht="76.5">
      <c r="A32" s="74" t="s">
        <v>269</v>
      </c>
      <c r="B32" s="124" t="str">
        <f ca="1">IFERROR(__xludf.DUMMYFUNCTION("googletranslate(vlookup(A32,TRUSTEDPROCESSDEFINITIONS,2, FALSE),""en"",target_lang)"),"toestemming Revocation")</f>
        <v>toestemming Revocation</v>
      </c>
      <c r="C32" s="18" t="str">
        <f ca="1">IFERROR(__xludf.DUMMYFUNCTION("googletranslate(vlookup(A32,TRUSTEDPROCESSDEFINITIONS,3, FALSE),""en"",target_lang)"),"Intrekking toestemming is het proces van opschorting van de geldigheid van een “ja” toestemming beslissing als gevolg van een expliciete intrekking van de toestemming van de persoon (d.w.z. een “ja” vergunningsbesluit wordt omgezet in een “nee” toestemmin"&amp;"g beschikking).")</f>
        <v>Intrekking toestemming is het proces van opschorting van de geldigheid van een “ja” toestemming beslissing als gevolg van een expliciete intrekking van de toestemming van de persoon (d.w.z. een “ja” vergunningsbesluit wordt omgezet in een “nee” toestemming beschikking).</v>
      </c>
    </row>
    <row r="33" spans="1:3" ht="25.5">
      <c r="A33" s="74" t="s">
        <v>276</v>
      </c>
      <c r="B33" s="124" t="str">
        <f ca="1">IFERROR(__xludf.DUMMYFUNCTION("googletranslate(vlookup(A33,TRUSTEDPROCESSDEFINITIONS,2, FALSE),""en"",target_lang)"),"het aanmaken van handtekeningen")</f>
        <v>het aanmaken van handtekeningen</v>
      </c>
      <c r="C33" s="18" t="str">
        <f ca="1">IFERROR(__xludf.DUMMYFUNCTION("googletranslate(vlookup(A33,TRUSTEDPROCESSDEFINITIONS,3, FALSE),""en"",target_lang)"),"Het aanmaken van handtekeningen is het proces van het creëren van een handtekening.")</f>
        <v>Het aanmaken van handtekeningen is het proces van het creëren van een handtekening.</v>
      </c>
    </row>
    <row r="34" spans="1:3" ht="25.5">
      <c r="A34" s="74" t="s">
        <v>281</v>
      </c>
      <c r="B34" s="124" t="str">
        <f ca="1">IFERROR(__xludf.DUMMYFUNCTION("googletranslate(vlookup(A34,TRUSTEDPROCESSDEFINITIONS,2, FALSE),""en"",target_lang)"),"handtekening controleren")</f>
        <v>handtekening controleren</v>
      </c>
      <c r="C34" s="18" t="str">
        <f ca="1">IFERROR(__xludf.DUMMYFUNCTION("googletranslate(vlookup(A34,TRUSTEDPROCESSDEFINITIONS,3, FALSE),""en"",target_lang)"),"Signature Controle is het proces van het bevestigen dat de handtekening geldig is.")</f>
        <v>Signature Controle is het proces van het bevestigen dat de handtekening geldig is.</v>
      </c>
    </row>
    <row r="35" spans="1:3" ht="15.75" customHeight="1">
      <c r="B35" s="125"/>
      <c r="C35" s="18"/>
    </row>
    <row r="36" spans="1:3" ht="15.75" customHeight="1">
      <c r="B36" s="125"/>
      <c r="C36" s="18"/>
    </row>
    <row r="37" spans="1:3" ht="15.75" customHeight="1">
      <c r="B37" s="125"/>
      <c r="C37" s="18"/>
    </row>
    <row r="38" spans="1:3" ht="15.75" customHeight="1">
      <c r="B38" s="125"/>
      <c r="C38" s="18"/>
    </row>
    <row r="39" spans="1:3" ht="15.75" customHeight="1">
      <c r="B39" s="125"/>
      <c r="C39" s="18"/>
    </row>
    <row r="40" spans="1:3" ht="15.75" customHeight="1">
      <c r="B40" s="125"/>
      <c r="C40" s="18"/>
    </row>
    <row r="41" spans="1:3" ht="15.75" customHeight="1">
      <c r="B41" s="125"/>
      <c r="C41" s="18"/>
    </row>
    <row r="42" spans="1:3" ht="15.75" customHeight="1">
      <c r="B42" s="125"/>
      <c r="C42" s="18"/>
    </row>
    <row r="43" spans="1:3" ht="12.75">
      <c r="B43" s="125"/>
      <c r="C43" s="18"/>
    </row>
    <row r="44" spans="1:3" ht="12.75">
      <c r="B44" s="125"/>
      <c r="C44" s="18"/>
    </row>
    <row r="45" spans="1:3" ht="12.75">
      <c r="B45" s="125"/>
      <c r="C45" s="18"/>
    </row>
    <row r="46" spans="1:3" ht="12.75">
      <c r="B46" s="125"/>
      <c r="C46" s="18"/>
    </row>
    <row r="47" spans="1:3" ht="12.75">
      <c r="B47" s="125"/>
      <c r="C47" s="18"/>
    </row>
    <row r="48" spans="1:3" ht="12.75">
      <c r="B48" s="125"/>
      <c r="C48" s="18"/>
    </row>
    <row r="49" spans="2:3" ht="12.75">
      <c r="B49" s="125"/>
      <c r="C49" s="18"/>
    </row>
    <row r="50" spans="2:3" ht="12.75">
      <c r="B50" s="125"/>
      <c r="C50" s="18"/>
    </row>
    <row r="51" spans="2:3" ht="12.75">
      <c r="B51" s="125"/>
      <c r="C51" s="18"/>
    </row>
    <row r="52" spans="2:3" ht="12.75">
      <c r="B52" s="125"/>
      <c r="C52" s="18"/>
    </row>
    <row r="53" spans="2:3" ht="12.75">
      <c r="B53" s="125"/>
      <c r="C53" s="18"/>
    </row>
    <row r="54" spans="2:3" ht="12.75">
      <c r="B54" s="125"/>
      <c r="C54" s="18"/>
    </row>
    <row r="55" spans="2:3" ht="12.75">
      <c r="B55" s="125"/>
      <c r="C55" s="18"/>
    </row>
    <row r="56" spans="2:3" ht="12.75">
      <c r="B56" s="125"/>
      <c r="C56" s="18"/>
    </row>
    <row r="57" spans="2:3" ht="12.75">
      <c r="B57" s="125"/>
      <c r="C57" s="18"/>
    </row>
    <row r="58" spans="2:3" ht="12.75">
      <c r="B58" s="125"/>
      <c r="C58" s="18"/>
    </row>
    <row r="59" spans="2:3" ht="12.75">
      <c r="B59" s="125"/>
      <c r="C59" s="18"/>
    </row>
    <row r="60" spans="2:3" ht="12.75">
      <c r="B60" s="125"/>
      <c r="C60" s="18"/>
    </row>
    <row r="61" spans="2:3" ht="12.75">
      <c r="B61" s="125"/>
      <c r="C61" s="18"/>
    </row>
    <row r="62" spans="2:3" ht="12.75">
      <c r="B62" s="125"/>
      <c r="C62" s="18"/>
    </row>
    <row r="63" spans="2:3" ht="12.75">
      <c r="B63" s="125"/>
      <c r="C63" s="18"/>
    </row>
    <row r="64" spans="2:3" ht="12.75">
      <c r="B64" s="125"/>
      <c r="C64" s="18"/>
    </row>
    <row r="65" spans="2:3" ht="12.75">
      <c r="B65" s="125"/>
      <c r="C65" s="18"/>
    </row>
    <row r="66" spans="2:3" ht="12.75">
      <c r="B66" s="125"/>
      <c r="C66" s="18"/>
    </row>
    <row r="67" spans="2:3" ht="12.75">
      <c r="B67" s="125"/>
      <c r="C67" s="18"/>
    </row>
    <row r="68" spans="2:3" ht="12.75">
      <c r="B68" s="125"/>
      <c r="C68" s="18"/>
    </row>
    <row r="69" spans="2:3" ht="12.75">
      <c r="B69" s="125"/>
      <c r="C69" s="18"/>
    </row>
    <row r="70" spans="2:3" ht="12.75">
      <c r="B70" s="125"/>
      <c r="C70" s="18"/>
    </row>
    <row r="71" spans="2:3" ht="12.75">
      <c r="B71" s="125"/>
      <c r="C71" s="18"/>
    </row>
    <row r="72" spans="2:3" ht="12.75">
      <c r="B72" s="125"/>
      <c r="C72" s="18"/>
    </row>
    <row r="73" spans="2:3" ht="12.75">
      <c r="B73" s="125"/>
      <c r="C73" s="18"/>
    </row>
    <row r="74" spans="2:3" ht="12.75">
      <c r="B74" s="125"/>
      <c r="C74" s="18"/>
    </row>
    <row r="75" spans="2:3" ht="12.75">
      <c r="B75" s="125"/>
      <c r="C75" s="18"/>
    </row>
    <row r="76" spans="2:3" ht="12.75">
      <c r="B76" s="125"/>
      <c r="C76" s="18"/>
    </row>
    <row r="77" spans="2:3" ht="12.75">
      <c r="B77" s="125"/>
      <c r="C77" s="18"/>
    </row>
    <row r="78" spans="2:3" ht="12.75">
      <c r="B78" s="125"/>
      <c r="C78" s="18"/>
    </row>
    <row r="79" spans="2:3" ht="12.75">
      <c r="B79" s="125"/>
      <c r="C79" s="18"/>
    </row>
    <row r="80" spans="2:3" ht="12.75">
      <c r="B80" s="125"/>
      <c r="C80" s="18"/>
    </row>
    <row r="81" spans="2:3" ht="12.75">
      <c r="B81" s="125"/>
      <c r="C81" s="18"/>
    </row>
    <row r="82" spans="2:3" ht="12.75">
      <c r="B82" s="125"/>
      <c r="C82" s="18"/>
    </row>
    <row r="83" spans="2:3" ht="12.75">
      <c r="B83" s="125"/>
      <c r="C83" s="18"/>
    </row>
    <row r="84" spans="2:3" ht="12.75">
      <c r="B84" s="125"/>
      <c r="C84" s="18"/>
    </row>
    <row r="85" spans="2:3" ht="12.75">
      <c r="B85" s="125"/>
      <c r="C85" s="18"/>
    </row>
    <row r="86" spans="2:3" ht="12.75">
      <c r="B86" s="125"/>
      <c r="C86" s="18"/>
    </row>
    <row r="87" spans="2:3" ht="12.75">
      <c r="B87" s="125"/>
      <c r="C87" s="18"/>
    </row>
    <row r="88" spans="2:3" ht="12.75">
      <c r="B88" s="125"/>
      <c r="C88" s="18"/>
    </row>
    <row r="89" spans="2:3" ht="12.75">
      <c r="B89" s="125"/>
      <c r="C89" s="18"/>
    </row>
    <row r="90" spans="2:3" ht="12.75">
      <c r="B90" s="125"/>
      <c r="C90" s="18"/>
    </row>
    <row r="91" spans="2:3" ht="12.75">
      <c r="B91" s="125"/>
      <c r="C91" s="18"/>
    </row>
    <row r="92" spans="2:3" ht="12.75">
      <c r="B92" s="125"/>
      <c r="C92" s="18"/>
    </row>
    <row r="93" spans="2:3" ht="12.75">
      <c r="B93" s="125"/>
      <c r="C93" s="18"/>
    </row>
    <row r="94" spans="2:3" ht="12.75">
      <c r="B94" s="125"/>
      <c r="C94" s="18"/>
    </row>
    <row r="95" spans="2:3" ht="12.75">
      <c r="B95" s="125"/>
      <c r="C95" s="18"/>
    </row>
    <row r="96" spans="2:3" ht="12.75">
      <c r="B96" s="125"/>
      <c r="C96" s="18"/>
    </row>
    <row r="97" spans="2:3" ht="12.75">
      <c r="B97" s="125"/>
      <c r="C97" s="18"/>
    </row>
    <row r="98" spans="2:3" ht="12.75">
      <c r="B98" s="125"/>
      <c r="C98" s="18"/>
    </row>
    <row r="99" spans="2:3" ht="12.75">
      <c r="B99" s="125"/>
      <c r="C99" s="18"/>
    </row>
    <row r="100" spans="2:3" ht="12.75">
      <c r="B100" s="125"/>
      <c r="C100" s="18"/>
    </row>
    <row r="101" spans="2:3" ht="12.75">
      <c r="B101" s="125"/>
      <c r="C101" s="18"/>
    </row>
    <row r="102" spans="2:3" ht="12.75">
      <c r="B102" s="125"/>
      <c r="C102" s="18"/>
    </row>
    <row r="103" spans="2:3" ht="12.75">
      <c r="B103" s="125"/>
      <c r="C103" s="18"/>
    </row>
    <row r="104" spans="2:3" ht="12.75">
      <c r="B104" s="125"/>
      <c r="C104" s="18"/>
    </row>
    <row r="105" spans="2:3" ht="12.75">
      <c r="B105" s="125"/>
      <c r="C105" s="18"/>
    </row>
    <row r="106" spans="2:3" ht="12.75">
      <c r="B106" s="125"/>
      <c r="C106" s="18"/>
    </row>
    <row r="107" spans="2:3" ht="12.75">
      <c r="B107" s="125"/>
      <c r="C107" s="18"/>
    </row>
    <row r="108" spans="2:3" ht="12.75">
      <c r="B108" s="125"/>
      <c r="C108" s="18"/>
    </row>
    <row r="109" spans="2:3" ht="12.75">
      <c r="B109" s="125"/>
      <c r="C109" s="18"/>
    </row>
    <row r="110" spans="2:3" ht="12.75">
      <c r="B110" s="125"/>
      <c r="C110" s="18"/>
    </row>
    <row r="111" spans="2:3" ht="12.75">
      <c r="B111" s="125"/>
      <c r="C111" s="18"/>
    </row>
    <row r="112" spans="2:3" ht="12.75">
      <c r="B112" s="125"/>
      <c r="C112" s="18"/>
    </row>
    <row r="113" spans="2:3" ht="12.75">
      <c r="B113" s="125"/>
      <c r="C113" s="18"/>
    </row>
    <row r="114" spans="2:3" ht="12.75">
      <c r="B114" s="125"/>
      <c r="C114" s="18"/>
    </row>
    <row r="115" spans="2:3" ht="12.75">
      <c r="B115" s="125"/>
      <c r="C115" s="18"/>
    </row>
    <row r="116" spans="2:3" ht="12.75">
      <c r="B116" s="125"/>
      <c r="C116" s="18"/>
    </row>
    <row r="117" spans="2:3" ht="12.75">
      <c r="B117" s="125"/>
      <c r="C117" s="18"/>
    </row>
    <row r="118" spans="2:3" ht="12.75">
      <c r="B118" s="125"/>
      <c r="C118" s="18"/>
    </row>
    <row r="119" spans="2:3" ht="12.75">
      <c r="B119" s="125"/>
      <c r="C119" s="18"/>
    </row>
    <row r="120" spans="2:3" ht="12.75">
      <c r="B120" s="125"/>
      <c r="C120" s="18"/>
    </row>
    <row r="121" spans="2:3" ht="12.75">
      <c r="B121" s="125"/>
      <c r="C121" s="18"/>
    </row>
    <row r="122" spans="2:3" ht="12.75">
      <c r="B122" s="125"/>
      <c r="C122" s="18"/>
    </row>
    <row r="123" spans="2:3" ht="12.75">
      <c r="B123" s="125"/>
      <c r="C123" s="18"/>
    </row>
    <row r="124" spans="2:3" ht="12.75">
      <c r="B124" s="125"/>
      <c r="C124" s="18"/>
    </row>
    <row r="125" spans="2:3" ht="12.75">
      <c r="B125" s="125"/>
      <c r="C125" s="18"/>
    </row>
    <row r="126" spans="2:3" ht="12.75">
      <c r="B126" s="125"/>
      <c r="C126" s="18"/>
    </row>
    <row r="127" spans="2:3" ht="12.75">
      <c r="B127" s="125"/>
      <c r="C127" s="18"/>
    </row>
    <row r="128" spans="2:3" ht="12.75">
      <c r="B128" s="125"/>
      <c r="C128" s="18"/>
    </row>
    <row r="129" spans="2:3" ht="12.75">
      <c r="B129" s="125"/>
      <c r="C129" s="18"/>
    </row>
    <row r="130" spans="2:3" ht="12.75">
      <c r="B130" s="125"/>
      <c r="C130" s="18"/>
    </row>
    <row r="131" spans="2:3" ht="12.75">
      <c r="B131" s="125"/>
      <c r="C131" s="18"/>
    </row>
    <row r="132" spans="2:3" ht="12.75">
      <c r="B132" s="125"/>
      <c r="C132" s="18"/>
    </row>
    <row r="133" spans="2:3" ht="12.75">
      <c r="B133" s="125"/>
      <c r="C133" s="18"/>
    </row>
    <row r="134" spans="2:3" ht="12.75">
      <c r="B134" s="125"/>
      <c r="C134" s="18"/>
    </row>
    <row r="135" spans="2:3" ht="12.75">
      <c r="B135" s="125"/>
      <c r="C135" s="18"/>
    </row>
    <row r="136" spans="2:3" ht="12.75">
      <c r="B136" s="125"/>
      <c r="C136" s="18"/>
    </row>
    <row r="137" spans="2:3" ht="12.75">
      <c r="B137" s="125"/>
      <c r="C137" s="18"/>
    </row>
    <row r="138" spans="2:3" ht="12.75">
      <c r="B138" s="125"/>
      <c r="C138" s="18"/>
    </row>
    <row r="139" spans="2:3" ht="12.75">
      <c r="B139" s="125"/>
      <c r="C139" s="18"/>
    </row>
    <row r="140" spans="2:3" ht="12.75">
      <c r="B140" s="125"/>
      <c r="C140" s="18"/>
    </row>
    <row r="141" spans="2:3" ht="12.75">
      <c r="B141" s="125"/>
      <c r="C141" s="18"/>
    </row>
    <row r="142" spans="2:3" ht="12.75">
      <c r="B142" s="125"/>
      <c r="C142" s="18"/>
    </row>
    <row r="143" spans="2:3" ht="12.75">
      <c r="B143" s="125"/>
      <c r="C143" s="18"/>
    </row>
    <row r="144" spans="2:3" ht="12.75">
      <c r="B144" s="125"/>
      <c r="C144" s="18"/>
    </row>
    <row r="145" spans="2:3" ht="12.75">
      <c r="B145" s="125"/>
      <c r="C145" s="18"/>
    </row>
    <row r="146" spans="2:3" ht="12.75">
      <c r="B146" s="125"/>
      <c r="C146" s="18"/>
    </row>
    <row r="147" spans="2:3" ht="12.75">
      <c r="B147" s="125"/>
      <c r="C147" s="18"/>
    </row>
    <row r="148" spans="2:3" ht="12.75">
      <c r="B148" s="125"/>
      <c r="C148" s="18"/>
    </row>
    <row r="149" spans="2:3" ht="12.75">
      <c r="B149" s="125"/>
      <c r="C149" s="18"/>
    </row>
    <row r="150" spans="2:3" ht="12.75">
      <c r="B150" s="125"/>
      <c r="C150" s="18"/>
    </row>
    <row r="151" spans="2:3" ht="12.75">
      <c r="B151" s="125"/>
      <c r="C151" s="18"/>
    </row>
    <row r="152" spans="2:3" ht="12.75">
      <c r="B152" s="125"/>
      <c r="C152" s="18"/>
    </row>
    <row r="153" spans="2:3" ht="12.75">
      <c r="B153" s="125"/>
      <c r="C153" s="18"/>
    </row>
    <row r="154" spans="2:3" ht="12.75">
      <c r="B154" s="125"/>
      <c r="C154" s="18"/>
    </row>
    <row r="155" spans="2:3" ht="12.75">
      <c r="B155" s="125"/>
      <c r="C155" s="18"/>
    </row>
    <row r="156" spans="2:3" ht="12.75">
      <c r="B156" s="125"/>
      <c r="C156" s="18"/>
    </row>
    <row r="157" spans="2:3" ht="12.75">
      <c r="B157" s="125"/>
      <c r="C157" s="18"/>
    </row>
    <row r="158" spans="2:3" ht="12.75">
      <c r="B158" s="125"/>
      <c r="C158" s="18"/>
    </row>
    <row r="159" spans="2:3" ht="12.75">
      <c r="B159" s="125"/>
      <c r="C159" s="18"/>
    </row>
    <row r="160" spans="2:3" ht="12.75">
      <c r="B160" s="125"/>
      <c r="C160" s="18"/>
    </row>
    <row r="161" spans="2:3" ht="12.75">
      <c r="B161" s="125"/>
      <c r="C161" s="18"/>
    </row>
    <row r="162" spans="2:3" ht="12.75">
      <c r="B162" s="125"/>
      <c r="C162" s="18"/>
    </row>
    <row r="163" spans="2:3" ht="12.75">
      <c r="B163" s="125"/>
      <c r="C163" s="18"/>
    </row>
    <row r="164" spans="2:3" ht="12.75">
      <c r="B164" s="125"/>
      <c r="C164" s="18"/>
    </row>
    <row r="165" spans="2:3" ht="12.75">
      <c r="B165" s="125"/>
      <c r="C165" s="18"/>
    </row>
    <row r="166" spans="2:3" ht="12.75">
      <c r="B166" s="125"/>
      <c r="C166" s="18"/>
    </row>
    <row r="167" spans="2:3" ht="12.75">
      <c r="B167" s="125"/>
      <c r="C167" s="18"/>
    </row>
    <row r="168" spans="2:3" ht="12.75">
      <c r="B168" s="125"/>
      <c r="C168" s="18"/>
    </row>
    <row r="169" spans="2:3" ht="12.75">
      <c r="B169" s="125"/>
      <c r="C169" s="18"/>
    </row>
    <row r="170" spans="2:3" ht="12.75">
      <c r="B170" s="125"/>
      <c r="C170" s="18"/>
    </row>
    <row r="171" spans="2:3" ht="12.75">
      <c r="B171" s="125"/>
      <c r="C171" s="18"/>
    </row>
    <row r="172" spans="2:3" ht="12.75">
      <c r="B172" s="125"/>
      <c r="C172" s="18"/>
    </row>
    <row r="173" spans="2:3" ht="12.75">
      <c r="B173" s="125"/>
      <c r="C173" s="18"/>
    </row>
    <row r="174" spans="2:3" ht="12.75">
      <c r="B174" s="125"/>
      <c r="C174" s="18"/>
    </row>
    <row r="175" spans="2:3" ht="12.75">
      <c r="B175" s="125"/>
      <c r="C175" s="18"/>
    </row>
    <row r="176" spans="2:3" ht="12.75">
      <c r="B176" s="125"/>
      <c r="C176" s="18"/>
    </row>
    <row r="177" spans="2:3" ht="12.75">
      <c r="B177" s="125"/>
      <c r="C177" s="18"/>
    </row>
    <row r="178" spans="2:3" ht="12.75">
      <c r="B178" s="125"/>
      <c r="C178" s="18"/>
    </row>
    <row r="179" spans="2:3" ht="12.75">
      <c r="B179" s="125"/>
      <c r="C179" s="18"/>
    </row>
    <row r="180" spans="2:3" ht="12.75">
      <c r="B180" s="125"/>
      <c r="C180" s="18"/>
    </row>
    <row r="181" spans="2:3" ht="12.75">
      <c r="B181" s="125"/>
      <c r="C181" s="18"/>
    </row>
    <row r="182" spans="2:3" ht="12.75">
      <c r="B182" s="125"/>
      <c r="C182" s="18"/>
    </row>
    <row r="183" spans="2:3" ht="12.75">
      <c r="B183" s="125"/>
      <c r="C183" s="18"/>
    </row>
    <row r="184" spans="2:3" ht="12.75">
      <c r="B184" s="125"/>
      <c r="C184" s="18"/>
    </row>
    <row r="185" spans="2:3" ht="12.75">
      <c r="B185" s="125"/>
      <c r="C185" s="18"/>
    </row>
    <row r="186" spans="2:3" ht="12.75">
      <c r="B186" s="125"/>
      <c r="C186" s="18"/>
    </row>
    <row r="187" spans="2:3" ht="12.75">
      <c r="B187" s="125"/>
      <c r="C187" s="18"/>
    </row>
    <row r="188" spans="2:3" ht="12.75">
      <c r="B188" s="125"/>
      <c r="C188" s="18"/>
    </row>
    <row r="189" spans="2:3" ht="12.75">
      <c r="B189" s="125"/>
      <c r="C189" s="18"/>
    </row>
    <row r="190" spans="2:3" ht="12.75">
      <c r="B190" s="125"/>
      <c r="C190" s="18"/>
    </row>
    <row r="191" spans="2:3" ht="12.75">
      <c r="B191" s="125"/>
      <c r="C191" s="18"/>
    </row>
    <row r="192" spans="2:3" ht="12.75">
      <c r="B192" s="125"/>
      <c r="C192" s="18"/>
    </row>
    <row r="193" spans="2:3" ht="12.75">
      <c r="B193" s="125"/>
      <c r="C193" s="18"/>
    </row>
    <row r="194" spans="2:3" ht="12.75">
      <c r="B194" s="125"/>
      <c r="C194" s="18"/>
    </row>
    <row r="195" spans="2:3" ht="12.75">
      <c r="B195" s="125"/>
      <c r="C195" s="18"/>
    </row>
    <row r="196" spans="2:3" ht="12.75">
      <c r="B196" s="125"/>
      <c r="C196" s="18"/>
    </row>
    <row r="197" spans="2:3" ht="12.75">
      <c r="B197" s="125"/>
      <c r="C197" s="18"/>
    </row>
    <row r="198" spans="2:3" ht="12.75">
      <c r="B198" s="125"/>
      <c r="C198" s="18"/>
    </row>
    <row r="199" spans="2:3" ht="12.75">
      <c r="B199" s="125"/>
      <c r="C199" s="18"/>
    </row>
    <row r="200" spans="2:3" ht="12.75">
      <c r="B200" s="125"/>
      <c r="C200" s="18"/>
    </row>
    <row r="201" spans="2:3" ht="12.75">
      <c r="B201" s="125"/>
      <c r="C201" s="18"/>
    </row>
    <row r="202" spans="2:3" ht="12.75">
      <c r="B202" s="125"/>
      <c r="C202" s="18"/>
    </row>
    <row r="203" spans="2:3" ht="12.75">
      <c r="B203" s="125"/>
      <c r="C203" s="18"/>
    </row>
    <row r="204" spans="2:3" ht="12.75">
      <c r="B204" s="125"/>
      <c r="C204" s="18"/>
    </row>
    <row r="205" spans="2:3" ht="12.75">
      <c r="B205" s="125"/>
      <c r="C205" s="18"/>
    </row>
    <row r="206" spans="2:3" ht="12.75">
      <c r="B206" s="125"/>
      <c r="C206" s="18"/>
    </row>
    <row r="207" spans="2:3" ht="12.75">
      <c r="B207" s="125"/>
      <c r="C207" s="18"/>
    </row>
    <row r="208" spans="2:3" ht="12.75">
      <c r="B208" s="125"/>
      <c r="C208" s="18"/>
    </row>
    <row r="209" spans="2:3" ht="12.75">
      <c r="B209" s="125"/>
      <c r="C209" s="18"/>
    </row>
    <row r="210" spans="2:3" ht="12.75">
      <c r="B210" s="125"/>
      <c r="C210" s="18"/>
    </row>
    <row r="211" spans="2:3" ht="12.75">
      <c r="B211" s="125"/>
      <c r="C211" s="18"/>
    </row>
    <row r="212" spans="2:3" ht="12.75">
      <c r="B212" s="125"/>
      <c r="C212" s="18"/>
    </row>
    <row r="213" spans="2:3" ht="12.75">
      <c r="B213" s="125"/>
      <c r="C213" s="18"/>
    </row>
    <row r="214" spans="2:3" ht="12.75">
      <c r="B214" s="125"/>
      <c r="C214" s="18"/>
    </row>
    <row r="215" spans="2:3" ht="12.75">
      <c r="B215" s="125"/>
      <c r="C215" s="18"/>
    </row>
    <row r="216" spans="2:3" ht="12.75">
      <c r="B216" s="125"/>
      <c r="C216" s="18"/>
    </row>
    <row r="217" spans="2:3" ht="12.75">
      <c r="B217" s="125"/>
      <c r="C217" s="18"/>
    </row>
    <row r="218" spans="2:3" ht="12.75">
      <c r="B218" s="125"/>
      <c r="C218" s="18"/>
    </row>
    <row r="219" spans="2:3" ht="12.75">
      <c r="B219" s="125"/>
      <c r="C219" s="18"/>
    </row>
    <row r="220" spans="2:3" ht="12.75">
      <c r="B220" s="125"/>
      <c r="C220" s="18"/>
    </row>
    <row r="221" spans="2:3" ht="12.75">
      <c r="B221" s="125"/>
      <c r="C221" s="18"/>
    </row>
    <row r="222" spans="2:3" ht="12.75">
      <c r="B222" s="125"/>
      <c r="C222" s="18"/>
    </row>
    <row r="223" spans="2:3" ht="12.75">
      <c r="B223" s="125"/>
      <c r="C223" s="18"/>
    </row>
    <row r="224" spans="2:3" ht="12.75">
      <c r="B224" s="125"/>
      <c r="C224" s="18"/>
    </row>
    <row r="225" spans="2:3" ht="12.75">
      <c r="B225" s="125"/>
      <c r="C225" s="18"/>
    </row>
    <row r="226" spans="2:3" ht="12.75">
      <c r="B226" s="125"/>
      <c r="C226" s="18"/>
    </row>
    <row r="227" spans="2:3" ht="12.75">
      <c r="B227" s="125"/>
      <c r="C227" s="18"/>
    </row>
    <row r="228" spans="2:3" ht="12.75">
      <c r="B228" s="125"/>
      <c r="C228" s="18"/>
    </row>
    <row r="229" spans="2:3" ht="12.75">
      <c r="B229" s="125"/>
      <c r="C229" s="18"/>
    </row>
    <row r="230" spans="2:3" ht="12.75">
      <c r="B230" s="125"/>
      <c r="C230" s="18"/>
    </row>
    <row r="231" spans="2:3" ht="12.75">
      <c r="B231" s="125"/>
      <c r="C231" s="18"/>
    </row>
    <row r="232" spans="2:3" ht="12.75">
      <c r="B232" s="125"/>
      <c r="C232" s="18"/>
    </row>
    <row r="233" spans="2:3" ht="12.75">
      <c r="B233" s="125"/>
      <c r="C233" s="18"/>
    </row>
    <row r="234" spans="2:3" ht="12.75">
      <c r="B234" s="125"/>
      <c r="C234" s="18"/>
    </row>
    <row r="235" spans="2:3" ht="12.75">
      <c r="B235" s="125"/>
      <c r="C235" s="18"/>
    </row>
    <row r="236" spans="2:3" ht="12.75">
      <c r="B236" s="125"/>
      <c r="C236" s="18"/>
    </row>
    <row r="237" spans="2:3" ht="12.75">
      <c r="B237" s="125"/>
      <c r="C237" s="18"/>
    </row>
    <row r="238" spans="2:3" ht="12.75">
      <c r="B238" s="125"/>
      <c r="C238" s="18"/>
    </row>
    <row r="239" spans="2:3" ht="12.75">
      <c r="B239" s="125"/>
      <c r="C239" s="18"/>
    </row>
    <row r="240" spans="2:3" ht="12.75">
      <c r="B240" s="125"/>
      <c r="C240" s="18"/>
    </row>
    <row r="241" spans="2:3" ht="12.75">
      <c r="B241" s="125"/>
      <c r="C241" s="18"/>
    </row>
    <row r="242" spans="2:3" ht="12.75">
      <c r="B242" s="125"/>
      <c r="C242" s="18"/>
    </row>
    <row r="243" spans="2:3" ht="12.75">
      <c r="B243" s="125"/>
      <c r="C243" s="18"/>
    </row>
    <row r="244" spans="2:3" ht="12.75">
      <c r="B244" s="125"/>
      <c r="C244" s="18"/>
    </row>
    <row r="245" spans="2:3" ht="12.75">
      <c r="B245" s="125"/>
      <c r="C245" s="18"/>
    </row>
    <row r="246" spans="2:3" ht="12.75">
      <c r="B246" s="125"/>
      <c r="C246" s="18"/>
    </row>
    <row r="247" spans="2:3" ht="12.75">
      <c r="B247" s="125"/>
      <c r="C247" s="18"/>
    </row>
    <row r="248" spans="2:3" ht="12.75">
      <c r="B248" s="125"/>
      <c r="C248" s="18"/>
    </row>
    <row r="249" spans="2:3" ht="12.75">
      <c r="B249" s="125"/>
      <c r="C249" s="18"/>
    </row>
    <row r="250" spans="2:3" ht="12.75">
      <c r="B250" s="125"/>
      <c r="C250" s="18"/>
    </row>
    <row r="251" spans="2:3" ht="12.75">
      <c r="B251" s="125"/>
      <c r="C251" s="18"/>
    </row>
    <row r="252" spans="2:3" ht="12.75">
      <c r="B252" s="125"/>
      <c r="C252" s="18"/>
    </row>
    <row r="253" spans="2:3" ht="12.75">
      <c r="B253" s="125"/>
      <c r="C253" s="18"/>
    </row>
    <row r="254" spans="2:3" ht="12.75">
      <c r="B254" s="125"/>
      <c r="C254" s="18"/>
    </row>
    <row r="255" spans="2:3" ht="12.75">
      <c r="B255" s="125"/>
      <c r="C255" s="18"/>
    </row>
    <row r="256" spans="2:3" ht="12.75">
      <c r="B256" s="125"/>
      <c r="C256" s="18"/>
    </row>
    <row r="257" spans="2:3" ht="12.75">
      <c r="B257" s="125"/>
      <c r="C257" s="18"/>
    </row>
    <row r="258" spans="2:3" ht="12.75">
      <c r="B258" s="125"/>
      <c r="C258" s="18"/>
    </row>
    <row r="259" spans="2:3" ht="12.75">
      <c r="B259" s="125"/>
      <c r="C259" s="18"/>
    </row>
    <row r="260" spans="2:3" ht="12.75">
      <c r="B260" s="125"/>
      <c r="C260" s="18"/>
    </row>
    <row r="261" spans="2:3" ht="12.75">
      <c r="B261" s="125"/>
      <c r="C261" s="18"/>
    </row>
    <row r="262" spans="2:3" ht="12.75">
      <c r="B262" s="125"/>
      <c r="C262" s="18"/>
    </row>
    <row r="263" spans="2:3" ht="12.75">
      <c r="B263" s="125"/>
      <c r="C263" s="18"/>
    </row>
    <row r="264" spans="2:3" ht="12.75">
      <c r="B264" s="125"/>
      <c r="C264" s="18"/>
    </row>
    <row r="265" spans="2:3" ht="12.75">
      <c r="B265" s="125"/>
      <c r="C265" s="18"/>
    </row>
    <row r="266" spans="2:3" ht="12.75">
      <c r="B266" s="125"/>
      <c r="C266" s="18"/>
    </row>
    <row r="267" spans="2:3" ht="12.75">
      <c r="B267" s="125"/>
      <c r="C267" s="18"/>
    </row>
    <row r="268" spans="2:3" ht="12.75">
      <c r="B268" s="125"/>
      <c r="C268" s="18"/>
    </row>
    <row r="269" spans="2:3" ht="12.75">
      <c r="B269" s="125"/>
      <c r="C269" s="18"/>
    </row>
    <row r="270" spans="2:3" ht="12.75">
      <c r="B270" s="125"/>
      <c r="C270" s="18"/>
    </row>
    <row r="271" spans="2:3" ht="12.75">
      <c r="B271" s="125"/>
      <c r="C271" s="18"/>
    </row>
    <row r="272" spans="2:3" ht="12.75">
      <c r="B272" s="125"/>
      <c r="C272" s="18"/>
    </row>
    <row r="273" spans="2:3" ht="12.75">
      <c r="B273" s="125"/>
      <c r="C273" s="18"/>
    </row>
    <row r="274" spans="2:3" ht="12.75">
      <c r="B274" s="125"/>
      <c r="C274" s="18"/>
    </row>
    <row r="275" spans="2:3" ht="12.75">
      <c r="B275" s="125"/>
      <c r="C275" s="18"/>
    </row>
    <row r="276" spans="2:3" ht="12.75">
      <c r="B276" s="125"/>
      <c r="C276" s="18"/>
    </row>
    <row r="277" spans="2:3" ht="12.75">
      <c r="B277" s="125"/>
      <c r="C277" s="18"/>
    </row>
    <row r="278" spans="2:3" ht="12.75">
      <c r="B278" s="125"/>
      <c r="C278" s="18"/>
    </row>
    <row r="279" spans="2:3" ht="12.75">
      <c r="B279" s="125"/>
      <c r="C279" s="18"/>
    </row>
    <row r="280" spans="2:3" ht="12.75">
      <c r="B280" s="125"/>
      <c r="C280" s="18"/>
    </row>
    <row r="281" spans="2:3" ht="12.75">
      <c r="B281" s="125"/>
      <c r="C281" s="18"/>
    </row>
    <row r="282" spans="2:3" ht="12.75">
      <c r="B282" s="125"/>
      <c r="C282" s="18"/>
    </row>
    <row r="283" spans="2:3" ht="12.75">
      <c r="B283" s="125"/>
      <c r="C283" s="18"/>
    </row>
    <row r="284" spans="2:3" ht="12.75">
      <c r="B284" s="125"/>
      <c r="C284" s="18"/>
    </row>
    <row r="285" spans="2:3" ht="12.75">
      <c r="B285" s="125"/>
      <c r="C285" s="18"/>
    </row>
    <row r="286" spans="2:3" ht="12.75">
      <c r="B286" s="125"/>
      <c r="C286" s="18"/>
    </row>
    <row r="287" spans="2:3" ht="12.75">
      <c r="B287" s="125"/>
      <c r="C287" s="18"/>
    </row>
    <row r="288" spans="2:3" ht="12.75">
      <c r="B288" s="125"/>
      <c r="C288" s="18"/>
    </row>
    <row r="289" spans="2:3" ht="12.75">
      <c r="B289" s="125"/>
      <c r="C289" s="18"/>
    </row>
    <row r="290" spans="2:3" ht="12.75">
      <c r="B290" s="125"/>
      <c r="C290" s="18"/>
    </row>
    <row r="291" spans="2:3" ht="12.75">
      <c r="B291" s="125"/>
      <c r="C291" s="18"/>
    </row>
    <row r="292" spans="2:3" ht="12.75">
      <c r="B292" s="125"/>
      <c r="C292" s="18"/>
    </row>
    <row r="293" spans="2:3" ht="12.75">
      <c r="B293" s="125"/>
      <c r="C293" s="18"/>
    </row>
    <row r="294" spans="2:3" ht="12.75">
      <c r="B294" s="125"/>
      <c r="C294" s="18"/>
    </row>
    <row r="295" spans="2:3" ht="12.75">
      <c r="B295" s="125"/>
      <c r="C295" s="18"/>
    </row>
    <row r="296" spans="2:3" ht="12.75">
      <c r="B296" s="125"/>
      <c r="C296" s="18"/>
    </row>
    <row r="297" spans="2:3" ht="12.75">
      <c r="B297" s="125"/>
      <c r="C297" s="18"/>
    </row>
    <row r="298" spans="2:3" ht="12.75">
      <c r="B298" s="125"/>
      <c r="C298" s="18"/>
    </row>
    <row r="299" spans="2:3" ht="12.75">
      <c r="B299" s="125"/>
      <c r="C299" s="18"/>
    </row>
    <row r="300" spans="2:3" ht="12.75">
      <c r="B300" s="125"/>
      <c r="C300" s="18"/>
    </row>
    <row r="301" spans="2:3" ht="12.75">
      <c r="B301" s="125"/>
      <c r="C301" s="18"/>
    </row>
    <row r="302" spans="2:3" ht="12.75">
      <c r="B302" s="125"/>
      <c r="C302" s="18"/>
    </row>
    <row r="303" spans="2:3" ht="12.75">
      <c r="B303" s="125"/>
      <c r="C303" s="18"/>
    </row>
    <row r="304" spans="2:3" ht="12.75">
      <c r="B304" s="125"/>
      <c r="C304" s="18"/>
    </row>
    <row r="305" spans="2:3" ht="12.75">
      <c r="B305" s="125"/>
      <c r="C305" s="18"/>
    </row>
    <row r="306" spans="2:3" ht="12.75">
      <c r="B306" s="125"/>
      <c r="C306" s="18"/>
    </row>
    <row r="307" spans="2:3" ht="12.75">
      <c r="B307" s="125"/>
      <c r="C307" s="18"/>
    </row>
    <row r="308" spans="2:3" ht="12.75">
      <c r="B308" s="125"/>
      <c r="C308" s="18"/>
    </row>
    <row r="309" spans="2:3" ht="12.75">
      <c r="B309" s="125"/>
      <c r="C309" s="18"/>
    </row>
    <row r="310" spans="2:3" ht="12.75">
      <c r="B310" s="125"/>
      <c r="C310" s="18"/>
    </row>
    <row r="311" spans="2:3" ht="12.75">
      <c r="B311" s="125"/>
      <c r="C311" s="18"/>
    </row>
    <row r="312" spans="2:3" ht="12.75">
      <c r="B312" s="125"/>
      <c r="C312" s="18"/>
    </row>
    <row r="313" spans="2:3" ht="12.75">
      <c r="B313" s="125"/>
      <c r="C313" s="18"/>
    </row>
    <row r="314" spans="2:3" ht="12.75">
      <c r="B314" s="125"/>
      <c r="C314" s="18"/>
    </row>
    <row r="315" spans="2:3" ht="12.75">
      <c r="B315" s="125"/>
      <c r="C315" s="18"/>
    </row>
    <row r="316" spans="2:3" ht="12.75">
      <c r="B316" s="125"/>
      <c r="C316" s="18"/>
    </row>
    <row r="317" spans="2:3" ht="12.75">
      <c r="B317" s="125"/>
      <c r="C317" s="18"/>
    </row>
    <row r="318" spans="2:3" ht="12.75">
      <c r="B318" s="125"/>
      <c r="C318" s="18"/>
    </row>
    <row r="319" spans="2:3" ht="12.75">
      <c r="B319" s="125"/>
      <c r="C319" s="18"/>
    </row>
    <row r="320" spans="2:3" ht="12.75">
      <c r="B320" s="125"/>
      <c r="C320" s="18"/>
    </row>
    <row r="321" spans="2:3" ht="12.75">
      <c r="B321" s="125"/>
      <c r="C321" s="18"/>
    </row>
    <row r="322" spans="2:3" ht="12.75">
      <c r="B322" s="125"/>
      <c r="C322" s="18"/>
    </row>
    <row r="323" spans="2:3" ht="12.75">
      <c r="B323" s="125"/>
      <c r="C323" s="18"/>
    </row>
    <row r="324" spans="2:3" ht="12.75">
      <c r="B324" s="125"/>
      <c r="C324" s="18"/>
    </row>
    <row r="325" spans="2:3" ht="12.75">
      <c r="B325" s="125"/>
      <c r="C325" s="18"/>
    </row>
    <row r="326" spans="2:3" ht="12.75">
      <c r="B326" s="125"/>
      <c r="C326" s="18"/>
    </row>
    <row r="327" spans="2:3" ht="12.75">
      <c r="B327" s="125"/>
      <c r="C327" s="18"/>
    </row>
    <row r="328" spans="2:3" ht="12.75">
      <c r="B328" s="125"/>
      <c r="C328" s="18"/>
    </row>
    <row r="329" spans="2:3" ht="12.75">
      <c r="B329" s="125"/>
      <c r="C329" s="18"/>
    </row>
    <row r="330" spans="2:3" ht="12.75">
      <c r="B330" s="125"/>
      <c r="C330" s="18"/>
    </row>
    <row r="331" spans="2:3" ht="12.75">
      <c r="B331" s="125"/>
      <c r="C331" s="18"/>
    </row>
    <row r="332" spans="2:3" ht="12.75">
      <c r="B332" s="125"/>
      <c r="C332" s="18"/>
    </row>
    <row r="333" spans="2:3" ht="12.75">
      <c r="B333" s="125"/>
      <c r="C333" s="18"/>
    </row>
    <row r="334" spans="2:3" ht="12.75">
      <c r="B334" s="125"/>
      <c r="C334" s="18"/>
    </row>
    <row r="335" spans="2:3" ht="12.75">
      <c r="B335" s="125"/>
      <c r="C335" s="18"/>
    </row>
    <row r="336" spans="2:3" ht="12.75">
      <c r="B336" s="125"/>
      <c r="C336" s="18"/>
    </row>
    <row r="337" spans="2:3" ht="12.75">
      <c r="B337" s="125"/>
      <c r="C337" s="18"/>
    </row>
    <row r="338" spans="2:3" ht="12.75">
      <c r="B338" s="125"/>
      <c r="C338" s="18"/>
    </row>
    <row r="339" spans="2:3" ht="12.75">
      <c r="B339" s="125"/>
      <c r="C339" s="18"/>
    </row>
    <row r="340" spans="2:3" ht="12.75">
      <c r="B340" s="125"/>
      <c r="C340" s="18"/>
    </row>
    <row r="341" spans="2:3" ht="12.75">
      <c r="B341" s="125"/>
      <c r="C341" s="18"/>
    </row>
    <row r="342" spans="2:3" ht="12.75">
      <c r="B342" s="125"/>
      <c r="C342" s="18"/>
    </row>
    <row r="343" spans="2:3" ht="12.75">
      <c r="B343" s="125"/>
      <c r="C343" s="18"/>
    </row>
    <row r="344" spans="2:3" ht="12.75">
      <c r="B344" s="125"/>
      <c r="C344" s="18"/>
    </row>
    <row r="345" spans="2:3" ht="12.75">
      <c r="B345" s="125"/>
      <c r="C345" s="18"/>
    </row>
    <row r="346" spans="2:3" ht="12.75">
      <c r="B346" s="125"/>
      <c r="C346" s="18"/>
    </row>
    <row r="347" spans="2:3" ht="12.75">
      <c r="B347" s="125"/>
      <c r="C347" s="18"/>
    </row>
    <row r="348" spans="2:3" ht="12.75">
      <c r="B348" s="125"/>
      <c r="C348" s="18"/>
    </row>
    <row r="349" spans="2:3" ht="12.75">
      <c r="B349" s="125"/>
      <c r="C349" s="18"/>
    </row>
    <row r="350" spans="2:3" ht="12.75">
      <c r="B350" s="125"/>
      <c r="C350" s="18"/>
    </row>
    <row r="351" spans="2:3" ht="12.75">
      <c r="B351" s="125"/>
      <c r="C351" s="18"/>
    </row>
    <row r="352" spans="2:3" ht="12.75">
      <c r="B352" s="125"/>
      <c r="C352" s="18"/>
    </row>
    <row r="353" spans="2:3" ht="12.75">
      <c r="B353" s="125"/>
      <c r="C353" s="18"/>
    </row>
    <row r="354" spans="2:3" ht="12.75">
      <c r="B354" s="125"/>
      <c r="C354" s="18"/>
    </row>
    <row r="355" spans="2:3" ht="12.75">
      <c r="B355" s="125"/>
      <c r="C355" s="18"/>
    </row>
    <row r="356" spans="2:3" ht="12.75">
      <c r="B356" s="125"/>
      <c r="C356" s="18"/>
    </row>
    <row r="357" spans="2:3" ht="12.75">
      <c r="B357" s="125"/>
      <c r="C357" s="18"/>
    </row>
    <row r="358" spans="2:3" ht="12.75">
      <c r="B358" s="125"/>
      <c r="C358" s="18"/>
    </row>
    <row r="359" spans="2:3" ht="12.75">
      <c r="B359" s="125"/>
      <c r="C359" s="18"/>
    </row>
    <row r="360" spans="2:3" ht="12.75">
      <c r="B360" s="125"/>
      <c r="C360" s="18"/>
    </row>
    <row r="361" spans="2:3" ht="12.75">
      <c r="B361" s="125"/>
      <c r="C361" s="18"/>
    </row>
    <row r="362" spans="2:3" ht="12.75">
      <c r="B362" s="125"/>
      <c r="C362" s="18"/>
    </row>
    <row r="363" spans="2:3" ht="12.75">
      <c r="B363" s="125"/>
      <c r="C363" s="18"/>
    </row>
    <row r="364" spans="2:3" ht="12.75">
      <c r="B364" s="125"/>
      <c r="C364" s="18"/>
    </row>
    <row r="365" spans="2:3" ht="12.75">
      <c r="B365" s="125"/>
      <c r="C365" s="18"/>
    </row>
    <row r="366" spans="2:3" ht="12.75">
      <c r="B366" s="125"/>
      <c r="C366" s="18"/>
    </row>
    <row r="367" spans="2:3" ht="12.75">
      <c r="B367" s="125"/>
      <c r="C367" s="18"/>
    </row>
    <row r="368" spans="2:3" ht="12.75">
      <c r="B368" s="125"/>
      <c r="C368" s="18"/>
    </row>
    <row r="369" spans="2:3" ht="12.75">
      <c r="B369" s="125"/>
      <c r="C369" s="18"/>
    </row>
    <row r="370" spans="2:3" ht="12.75">
      <c r="B370" s="125"/>
      <c r="C370" s="18"/>
    </row>
    <row r="371" spans="2:3" ht="12.75">
      <c r="B371" s="125"/>
      <c r="C371" s="18"/>
    </row>
    <row r="372" spans="2:3" ht="12.75">
      <c r="B372" s="125"/>
      <c r="C372" s="18"/>
    </row>
    <row r="373" spans="2:3" ht="12.75">
      <c r="B373" s="125"/>
      <c r="C373" s="18"/>
    </row>
    <row r="374" spans="2:3" ht="12.75">
      <c r="B374" s="125"/>
      <c r="C374" s="18"/>
    </row>
    <row r="375" spans="2:3" ht="12.75">
      <c r="B375" s="125"/>
      <c r="C375" s="18"/>
    </row>
    <row r="376" spans="2:3" ht="12.75">
      <c r="B376" s="125"/>
      <c r="C376" s="18"/>
    </row>
    <row r="377" spans="2:3" ht="12.75">
      <c r="B377" s="125"/>
      <c r="C377" s="18"/>
    </row>
    <row r="378" spans="2:3" ht="12.75">
      <c r="B378" s="125"/>
      <c r="C378" s="18"/>
    </row>
    <row r="379" spans="2:3" ht="12.75">
      <c r="B379" s="125"/>
      <c r="C379" s="18"/>
    </row>
    <row r="380" spans="2:3" ht="12.75">
      <c r="B380" s="125"/>
      <c r="C380" s="18"/>
    </row>
    <row r="381" spans="2:3" ht="12.75">
      <c r="B381" s="125"/>
      <c r="C381" s="18"/>
    </row>
    <row r="382" spans="2:3" ht="12.75">
      <c r="B382" s="125"/>
      <c r="C382" s="18"/>
    </row>
    <row r="383" spans="2:3" ht="12.75">
      <c r="B383" s="125"/>
      <c r="C383" s="18"/>
    </row>
    <row r="384" spans="2:3" ht="12.75">
      <c r="B384" s="125"/>
      <c r="C384" s="18"/>
    </row>
    <row r="385" spans="2:3" ht="12.75">
      <c r="B385" s="125"/>
      <c r="C385" s="18"/>
    </row>
    <row r="386" spans="2:3" ht="12.75">
      <c r="B386" s="125"/>
      <c r="C386" s="18"/>
    </row>
    <row r="387" spans="2:3" ht="12.75">
      <c r="B387" s="125"/>
      <c r="C387" s="18"/>
    </row>
    <row r="388" spans="2:3" ht="12.75">
      <c r="B388" s="125"/>
      <c r="C388" s="18"/>
    </row>
    <row r="389" spans="2:3" ht="12.75">
      <c r="B389" s="125"/>
      <c r="C389" s="18"/>
    </row>
    <row r="390" spans="2:3" ht="12.75">
      <c r="B390" s="125"/>
      <c r="C390" s="18"/>
    </row>
    <row r="391" spans="2:3" ht="12.75">
      <c r="B391" s="125"/>
      <c r="C391" s="18"/>
    </row>
    <row r="392" spans="2:3" ht="12.75">
      <c r="B392" s="125"/>
      <c r="C392" s="18"/>
    </row>
    <row r="393" spans="2:3" ht="12.75">
      <c r="B393" s="125"/>
      <c r="C393" s="18"/>
    </row>
    <row r="394" spans="2:3" ht="12.75">
      <c r="B394" s="125"/>
      <c r="C394" s="18"/>
    </row>
    <row r="395" spans="2:3" ht="12.75">
      <c r="B395" s="125"/>
      <c r="C395" s="18"/>
    </row>
    <row r="396" spans="2:3" ht="12.75">
      <c r="B396" s="125"/>
      <c r="C396" s="18"/>
    </row>
    <row r="397" spans="2:3" ht="12.75">
      <c r="B397" s="125"/>
      <c r="C397" s="18"/>
    </row>
    <row r="398" spans="2:3" ht="12.75">
      <c r="B398" s="125"/>
      <c r="C398" s="18"/>
    </row>
    <row r="399" spans="2:3" ht="12.75">
      <c r="B399" s="125"/>
      <c r="C399" s="18"/>
    </row>
    <row r="400" spans="2:3" ht="12.75">
      <c r="B400" s="125"/>
      <c r="C400" s="18"/>
    </row>
    <row r="401" spans="2:3" ht="12.75">
      <c r="B401" s="125"/>
      <c r="C401" s="18"/>
    </row>
    <row r="402" spans="2:3" ht="12.75">
      <c r="B402" s="125"/>
      <c r="C402" s="18"/>
    </row>
    <row r="403" spans="2:3" ht="12.75">
      <c r="B403" s="125"/>
      <c r="C403" s="18"/>
    </row>
    <row r="404" spans="2:3" ht="12.75">
      <c r="B404" s="125"/>
      <c r="C404" s="18"/>
    </row>
    <row r="405" spans="2:3" ht="12.75">
      <c r="B405" s="125"/>
      <c r="C405" s="18"/>
    </row>
    <row r="406" spans="2:3" ht="12.75">
      <c r="B406" s="125"/>
      <c r="C406" s="18"/>
    </row>
    <row r="407" spans="2:3" ht="12.75">
      <c r="B407" s="125"/>
      <c r="C407" s="18"/>
    </row>
    <row r="408" spans="2:3" ht="12.75">
      <c r="B408" s="125"/>
      <c r="C408" s="18"/>
    </row>
    <row r="409" spans="2:3" ht="12.75">
      <c r="B409" s="125"/>
      <c r="C409" s="18"/>
    </row>
    <row r="410" spans="2:3" ht="12.75">
      <c r="B410" s="125"/>
      <c r="C410" s="18"/>
    </row>
    <row r="411" spans="2:3" ht="12.75">
      <c r="B411" s="125"/>
      <c r="C411" s="18"/>
    </row>
    <row r="412" spans="2:3" ht="12.75">
      <c r="B412" s="125"/>
      <c r="C412" s="18"/>
    </row>
    <row r="413" spans="2:3" ht="12.75">
      <c r="B413" s="125"/>
      <c r="C413" s="18"/>
    </row>
    <row r="414" spans="2:3" ht="12.75">
      <c r="B414" s="125"/>
      <c r="C414" s="18"/>
    </row>
    <row r="415" spans="2:3" ht="12.75">
      <c r="B415" s="125"/>
      <c r="C415" s="18"/>
    </row>
    <row r="416" spans="2:3" ht="12.75">
      <c r="B416" s="125"/>
      <c r="C416" s="18"/>
    </row>
    <row r="417" spans="2:3" ht="12.75">
      <c r="B417" s="125"/>
      <c r="C417" s="18"/>
    </row>
    <row r="418" spans="2:3" ht="12.75">
      <c r="B418" s="125"/>
      <c r="C418" s="18"/>
    </row>
    <row r="419" spans="2:3" ht="12.75">
      <c r="B419" s="125"/>
      <c r="C419" s="18"/>
    </row>
    <row r="420" spans="2:3" ht="12.75">
      <c r="B420" s="125"/>
      <c r="C420" s="18"/>
    </row>
    <row r="421" spans="2:3" ht="12.75">
      <c r="B421" s="125"/>
      <c r="C421" s="18"/>
    </row>
    <row r="422" spans="2:3" ht="12.75">
      <c r="B422" s="125"/>
      <c r="C422" s="18"/>
    </row>
    <row r="423" spans="2:3" ht="12.75">
      <c r="B423" s="125"/>
      <c r="C423" s="18"/>
    </row>
    <row r="424" spans="2:3" ht="12.75">
      <c r="B424" s="125"/>
      <c r="C424" s="18"/>
    </row>
    <row r="425" spans="2:3" ht="12.75">
      <c r="B425" s="125"/>
      <c r="C425" s="18"/>
    </row>
    <row r="426" spans="2:3" ht="12.75">
      <c r="B426" s="125"/>
      <c r="C426" s="18"/>
    </row>
    <row r="427" spans="2:3" ht="12.75">
      <c r="B427" s="125"/>
      <c r="C427" s="18"/>
    </row>
    <row r="428" spans="2:3" ht="12.75">
      <c r="B428" s="125"/>
      <c r="C428" s="18"/>
    </row>
    <row r="429" spans="2:3" ht="12.75">
      <c r="B429" s="125"/>
      <c r="C429" s="18"/>
    </row>
    <row r="430" spans="2:3" ht="12.75">
      <c r="B430" s="125"/>
      <c r="C430" s="18"/>
    </row>
    <row r="431" spans="2:3" ht="12.75">
      <c r="B431" s="125"/>
      <c r="C431" s="18"/>
    </row>
    <row r="432" spans="2:3" ht="12.75">
      <c r="B432" s="125"/>
      <c r="C432" s="18"/>
    </row>
    <row r="433" spans="2:3" ht="12.75">
      <c r="B433" s="125"/>
      <c r="C433" s="18"/>
    </row>
    <row r="434" spans="2:3" ht="12.75">
      <c r="B434" s="125"/>
      <c r="C434" s="18"/>
    </row>
    <row r="435" spans="2:3" ht="12.75">
      <c r="B435" s="125"/>
      <c r="C435" s="18"/>
    </row>
    <row r="436" spans="2:3" ht="12.75">
      <c r="B436" s="125"/>
      <c r="C436" s="18"/>
    </row>
    <row r="437" spans="2:3" ht="12.75">
      <c r="B437" s="125"/>
      <c r="C437" s="18"/>
    </row>
    <row r="438" spans="2:3" ht="12.75">
      <c r="B438" s="125"/>
      <c r="C438" s="18"/>
    </row>
    <row r="439" spans="2:3" ht="12.75">
      <c r="B439" s="125"/>
      <c r="C439" s="18"/>
    </row>
    <row r="440" spans="2:3" ht="12.75">
      <c r="B440" s="125"/>
      <c r="C440" s="18"/>
    </row>
    <row r="441" spans="2:3" ht="12.75">
      <c r="B441" s="125"/>
      <c r="C441" s="18"/>
    </row>
    <row r="442" spans="2:3" ht="12.75">
      <c r="B442" s="125"/>
      <c r="C442" s="18"/>
    </row>
    <row r="443" spans="2:3" ht="12.75">
      <c r="B443" s="125"/>
      <c r="C443" s="18"/>
    </row>
    <row r="444" spans="2:3" ht="12.75">
      <c r="B444" s="125"/>
      <c r="C444" s="18"/>
    </row>
    <row r="445" spans="2:3" ht="12.75">
      <c r="B445" s="125"/>
      <c r="C445" s="18"/>
    </row>
    <row r="446" spans="2:3" ht="12.75">
      <c r="B446" s="125"/>
      <c r="C446" s="18"/>
    </row>
    <row r="447" spans="2:3" ht="12.75">
      <c r="B447" s="125"/>
      <c r="C447" s="18"/>
    </row>
    <row r="448" spans="2:3" ht="12.75">
      <c r="B448" s="125"/>
      <c r="C448" s="18"/>
    </row>
    <row r="449" spans="2:3" ht="12.75">
      <c r="B449" s="125"/>
      <c r="C449" s="18"/>
    </row>
    <row r="450" spans="2:3" ht="12.75">
      <c r="B450" s="125"/>
      <c r="C450" s="18"/>
    </row>
    <row r="451" spans="2:3" ht="12.75">
      <c r="B451" s="125"/>
      <c r="C451" s="18"/>
    </row>
    <row r="452" spans="2:3" ht="12.75">
      <c r="B452" s="125"/>
      <c r="C452" s="18"/>
    </row>
    <row r="453" spans="2:3" ht="12.75">
      <c r="B453" s="125"/>
      <c r="C453" s="18"/>
    </row>
    <row r="454" spans="2:3" ht="12.75">
      <c r="B454" s="125"/>
      <c r="C454" s="18"/>
    </row>
    <row r="455" spans="2:3" ht="12.75">
      <c r="B455" s="125"/>
      <c r="C455" s="18"/>
    </row>
    <row r="456" spans="2:3" ht="12.75">
      <c r="B456" s="125"/>
      <c r="C456" s="18"/>
    </row>
    <row r="457" spans="2:3" ht="12.75">
      <c r="B457" s="125"/>
      <c r="C457" s="18"/>
    </row>
    <row r="458" spans="2:3" ht="12.75">
      <c r="B458" s="125"/>
      <c r="C458" s="18"/>
    </row>
    <row r="459" spans="2:3" ht="12.75">
      <c r="B459" s="125"/>
      <c r="C459" s="18"/>
    </row>
    <row r="460" spans="2:3" ht="12.75">
      <c r="B460" s="125"/>
      <c r="C460" s="18"/>
    </row>
    <row r="461" spans="2:3" ht="12.75">
      <c r="B461" s="125"/>
      <c r="C461" s="18"/>
    </row>
    <row r="462" spans="2:3" ht="12.75">
      <c r="B462" s="125"/>
      <c r="C462" s="18"/>
    </row>
    <row r="463" spans="2:3" ht="12.75">
      <c r="B463" s="125"/>
      <c r="C463" s="18"/>
    </row>
    <row r="464" spans="2:3" ht="12.75">
      <c r="B464" s="125"/>
      <c r="C464" s="18"/>
    </row>
    <row r="465" spans="2:3" ht="12.75">
      <c r="B465" s="125"/>
      <c r="C465" s="18"/>
    </row>
    <row r="466" spans="2:3" ht="12.75">
      <c r="B466" s="125"/>
      <c r="C466" s="18"/>
    </row>
    <row r="467" spans="2:3" ht="12.75">
      <c r="B467" s="125"/>
      <c r="C467" s="18"/>
    </row>
    <row r="468" spans="2:3" ht="12.75">
      <c r="B468" s="125"/>
      <c r="C468" s="18"/>
    </row>
    <row r="469" spans="2:3" ht="12.75">
      <c r="B469" s="125"/>
      <c r="C469" s="18"/>
    </row>
    <row r="470" spans="2:3" ht="12.75">
      <c r="B470" s="125"/>
      <c r="C470" s="18"/>
    </row>
    <row r="471" spans="2:3" ht="12.75">
      <c r="B471" s="125"/>
      <c r="C471" s="18"/>
    </row>
    <row r="472" spans="2:3" ht="12.75">
      <c r="B472" s="125"/>
      <c r="C472" s="18"/>
    </row>
    <row r="473" spans="2:3" ht="12.75">
      <c r="B473" s="125"/>
      <c r="C473" s="18"/>
    </row>
    <row r="474" spans="2:3" ht="12.75">
      <c r="B474" s="125"/>
      <c r="C474" s="18"/>
    </row>
    <row r="475" spans="2:3" ht="12.75">
      <c r="B475" s="125"/>
      <c r="C475" s="18"/>
    </row>
    <row r="476" spans="2:3" ht="12.75">
      <c r="B476" s="125"/>
      <c r="C476" s="18"/>
    </row>
    <row r="477" spans="2:3" ht="12.75">
      <c r="B477" s="125"/>
      <c r="C477" s="18"/>
    </row>
    <row r="478" spans="2:3" ht="12.75">
      <c r="B478" s="125"/>
      <c r="C478" s="18"/>
    </row>
    <row r="479" spans="2:3" ht="12.75">
      <c r="B479" s="125"/>
      <c r="C479" s="18"/>
    </row>
    <row r="480" spans="2:3" ht="12.75">
      <c r="B480" s="125"/>
      <c r="C480" s="18"/>
    </row>
    <row r="481" spans="2:3" ht="12.75">
      <c r="B481" s="125"/>
      <c r="C481" s="18"/>
    </row>
    <row r="482" spans="2:3" ht="12.75">
      <c r="B482" s="125"/>
      <c r="C482" s="18"/>
    </row>
    <row r="483" spans="2:3" ht="12.75">
      <c r="B483" s="125"/>
      <c r="C483" s="18"/>
    </row>
    <row r="484" spans="2:3" ht="12.75">
      <c r="B484" s="125"/>
      <c r="C484" s="18"/>
    </row>
    <row r="485" spans="2:3" ht="12.75">
      <c r="B485" s="125"/>
      <c r="C485" s="18"/>
    </row>
    <row r="486" spans="2:3" ht="12.75">
      <c r="B486" s="125"/>
      <c r="C486" s="18"/>
    </row>
    <row r="487" spans="2:3" ht="12.75">
      <c r="B487" s="125"/>
      <c r="C487" s="18"/>
    </row>
    <row r="488" spans="2:3" ht="12.75">
      <c r="B488" s="125"/>
      <c r="C488" s="18"/>
    </row>
    <row r="489" spans="2:3" ht="12.75">
      <c r="B489" s="125"/>
      <c r="C489" s="18"/>
    </row>
    <row r="490" spans="2:3" ht="12.75">
      <c r="B490" s="125"/>
      <c r="C490" s="18"/>
    </row>
    <row r="491" spans="2:3" ht="12.75">
      <c r="B491" s="125"/>
      <c r="C491" s="18"/>
    </row>
    <row r="492" spans="2:3" ht="12.75">
      <c r="B492" s="125"/>
      <c r="C492" s="18"/>
    </row>
    <row r="493" spans="2:3" ht="12.75">
      <c r="B493" s="125"/>
      <c r="C493" s="18"/>
    </row>
    <row r="494" spans="2:3" ht="12.75">
      <c r="B494" s="125"/>
      <c r="C494" s="18"/>
    </row>
    <row r="495" spans="2:3" ht="12.75">
      <c r="B495" s="125"/>
      <c r="C495" s="18"/>
    </row>
    <row r="496" spans="2:3" ht="12.75">
      <c r="B496" s="125"/>
      <c r="C496" s="18"/>
    </row>
    <row r="497" spans="2:3" ht="12.75">
      <c r="B497" s="125"/>
      <c r="C497" s="18"/>
    </row>
    <row r="498" spans="2:3" ht="12.75">
      <c r="B498" s="125"/>
      <c r="C498" s="18"/>
    </row>
    <row r="499" spans="2:3" ht="12.75">
      <c r="B499" s="125"/>
      <c r="C499" s="18"/>
    </row>
    <row r="500" spans="2:3" ht="12.75">
      <c r="B500" s="125"/>
      <c r="C500" s="18"/>
    </row>
    <row r="501" spans="2:3" ht="12.75">
      <c r="B501" s="125"/>
      <c r="C501" s="18"/>
    </row>
    <row r="502" spans="2:3" ht="12.75">
      <c r="B502" s="125"/>
      <c r="C502" s="18"/>
    </row>
    <row r="503" spans="2:3" ht="12.75">
      <c r="B503" s="125"/>
      <c r="C503" s="18"/>
    </row>
    <row r="504" spans="2:3" ht="12.75">
      <c r="B504" s="125"/>
      <c r="C504" s="18"/>
    </row>
    <row r="505" spans="2:3" ht="12.75">
      <c r="B505" s="125"/>
      <c r="C505" s="18"/>
    </row>
    <row r="506" spans="2:3" ht="12.75">
      <c r="B506" s="125"/>
      <c r="C506" s="18"/>
    </row>
    <row r="507" spans="2:3" ht="12.75">
      <c r="B507" s="125"/>
      <c r="C507" s="18"/>
    </row>
    <row r="508" spans="2:3" ht="12.75">
      <c r="B508" s="125"/>
      <c r="C508" s="18"/>
    </row>
    <row r="509" spans="2:3" ht="12.75">
      <c r="B509" s="125"/>
      <c r="C509" s="18"/>
    </row>
    <row r="510" spans="2:3" ht="12.75">
      <c r="B510" s="125"/>
      <c r="C510" s="18"/>
    </row>
    <row r="511" spans="2:3" ht="12.75">
      <c r="B511" s="125"/>
      <c r="C511" s="18"/>
    </row>
    <row r="512" spans="2:3" ht="12.75">
      <c r="B512" s="125"/>
      <c r="C512" s="18"/>
    </row>
    <row r="513" spans="2:3" ht="12.75">
      <c r="B513" s="125"/>
      <c r="C513" s="18"/>
    </row>
    <row r="514" spans="2:3" ht="12.75">
      <c r="B514" s="125"/>
      <c r="C514" s="18"/>
    </row>
    <row r="515" spans="2:3" ht="12.75">
      <c r="B515" s="125"/>
      <c r="C515" s="18"/>
    </row>
    <row r="516" spans="2:3" ht="12.75">
      <c r="B516" s="125"/>
      <c r="C516" s="18"/>
    </row>
    <row r="517" spans="2:3" ht="12.75">
      <c r="B517" s="125"/>
      <c r="C517" s="18"/>
    </row>
    <row r="518" spans="2:3" ht="12.75">
      <c r="B518" s="125"/>
      <c r="C518" s="18"/>
    </row>
    <row r="519" spans="2:3" ht="12.75">
      <c r="B519" s="125"/>
      <c r="C519" s="18"/>
    </row>
    <row r="520" spans="2:3" ht="12.75">
      <c r="B520" s="125"/>
      <c r="C520" s="18"/>
    </row>
    <row r="521" spans="2:3" ht="12.75">
      <c r="B521" s="125"/>
      <c r="C521" s="18"/>
    </row>
    <row r="522" spans="2:3" ht="12.75">
      <c r="B522" s="125"/>
      <c r="C522" s="18"/>
    </row>
    <row r="523" spans="2:3" ht="12.75">
      <c r="B523" s="125"/>
      <c r="C523" s="18"/>
    </row>
    <row r="524" spans="2:3" ht="12.75">
      <c r="B524" s="125"/>
      <c r="C524" s="18"/>
    </row>
    <row r="525" spans="2:3" ht="12.75">
      <c r="B525" s="125"/>
      <c r="C525" s="18"/>
    </row>
    <row r="526" spans="2:3" ht="12.75">
      <c r="B526" s="125"/>
      <c r="C526" s="18"/>
    </row>
    <row r="527" spans="2:3" ht="12.75">
      <c r="B527" s="125"/>
      <c r="C527" s="18"/>
    </row>
    <row r="528" spans="2:3" ht="12.75">
      <c r="B528" s="125"/>
      <c r="C528" s="18"/>
    </row>
    <row r="529" spans="2:3" ht="12.75">
      <c r="B529" s="125"/>
      <c r="C529" s="18"/>
    </row>
    <row r="530" spans="2:3" ht="12.75">
      <c r="B530" s="125"/>
      <c r="C530" s="18"/>
    </row>
    <row r="531" spans="2:3" ht="12.75">
      <c r="B531" s="125"/>
      <c r="C531" s="18"/>
    </row>
    <row r="532" spans="2:3" ht="12.75">
      <c r="B532" s="125"/>
      <c r="C532" s="18"/>
    </row>
    <row r="533" spans="2:3" ht="12.75">
      <c r="B533" s="125"/>
      <c r="C533" s="18"/>
    </row>
    <row r="534" spans="2:3" ht="12.75">
      <c r="B534" s="125"/>
      <c r="C534" s="18"/>
    </row>
    <row r="535" spans="2:3" ht="12.75">
      <c r="B535" s="125"/>
      <c r="C535" s="18"/>
    </row>
    <row r="536" spans="2:3" ht="12.75">
      <c r="B536" s="125"/>
      <c r="C536" s="18"/>
    </row>
    <row r="537" spans="2:3" ht="12.75">
      <c r="B537" s="125"/>
      <c r="C537" s="18"/>
    </row>
    <row r="538" spans="2:3" ht="12.75">
      <c r="B538" s="125"/>
      <c r="C538" s="18"/>
    </row>
    <row r="539" spans="2:3" ht="12.75">
      <c r="B539" s="125"/>
      <c r="C539" s="18"/>
    </row>
    <row r="540" spans="2:3" ht="12.75">
      <c r="B540" s="125"/>
      <c r="C540" s="18"/>
    </row>
    <row r="541" spans="2:3" ht="12.75">
      <c r="B541" s="125"/>
      <c r="C541" s="18"/>
    </row>
    <row r="542" spans="2:3" ht="12.75">
      <c r="B542" s="125"/>
      <c r="C542" s="18"/>
    </row>
    <row r="543" spans="2:3" ht="12.75">
      <c r="B543" s="125"/>
      <c r="C543" s="18"/>
    </row>
    <row r="544" spans="2:3" ht="12.75">
      <c r="B544" s="125"/>
      <c r="C544" s="18"/>
    </row>
    <row r="545" spans="2:3" ht="12.75">
      <c r="B545" s="125"/>
      <c r="C545" s="18"/>
    </row>
    <row r="546" spans="2:3" ht="12.75">
      <c r="B546" s="125"/>
      <c r="C546" s="18"/>
    </row>
    <row r="547" spans="2:3" ht="12.75">
      <c r="B547" s="125"/>
      <c r="C547" s="18"/>
    </row>
    <row r="548" spans="2:3" ht="12.75">
      <c r="B548" s="125"/>
      <c r="C548" s="18"/>
    </row>
    <row r="549" spans="2:3" ht="12.75">
      <c r="B549" s="125"/>
      <c r="C549" s="18"/>
    </row>
    <row r="550" spans="2:3" ht="12.75">
      <c r="B550" s="125"/>
      <c r="C550" s="18"/>
    </row>
    <row r="551" spans="2:3" ht="12.75">
      <c r="B551" s="125"/>
      <c r="C551" s="18"/>
    </row>
    <row r="552" spans="2:3" ht="12.75">
      <c r="B552" s="125"/>
      <c r="C552" s="18"/>
    </row>
    <row r="553" spans="2:3" ht="12.75">
      <c r="B553" s="125"/>
      <c r="C553" s="18"/>
    </row>
    <row r="554" spans="2:3" ht="12.75">
      <c r="B554" s="125"/>
      <c r="C554" s="18"/>
    </row>
    <row r="555" spans="2:3" ht="12.75">
      <c r="B555" s="125"/>
      <c r="C555" s="18"/>
    </row>
    <row r="556" spans="2:3" ht="12.75">
      <c r="B556" s="125"/>
      <c r="C556" s="18"/>
    </row>
    <row r="557" spans="2:3" ht="12.75">
      <c r="B557" s="125"/>
      <c r="C557" s="18"/>
    </row>
    <row r="558" spans="2:3" ht="12.75">
      <c r="B558" s="125"/>
      <c r="C558" s="18"/>
    </row>
    <row r="559" spans="2:3" ht="12.75">
      <c r="B559" s="125"/>
      <c r="C559" s="18"/>
    </row>
    <row r="560" spans="2:3" ht="12.75">
      <c r="B560" s="125"/>
      <c r="C560" s="18"/>
    </row>
    <row r="561" spans="2:3" ht="12.75">
      <c r="B561" s="125"/>
      <c r="C561" s="18"/>
    </row>
    <row r="562" spans="2:3" ht="12.75">
      <c r="B562" s="125"/>
      <c r="C562" s="18"/>
    </row>
    <row r="563" spans="2:3" ht="12.75">
      <c r="B563" s="125"/>
      <c r="C563" s="18"/>
    </row>
    <row r="564" spans="2:3" ht="12.75">
      <c r="B564" s="125"/>
      <c r="C564" s="18"/>
    </row>
    <row r="565" spans="2:3" ht="12.75">
      <c r="B565" s="125"/>
      <c r="C565" s="18"/>
    </row>
    <row r="566" spans="2:3" ht="12.75">
      <c r="B566" s="125"/>
      <c r="C566" s="18"/>
    </row>
    <row r="567" spans="2:3" ht="12.75">
      <c r="B567" s="125"/>
      <c r="C567" s="18"/>
    </row>
    <row r="568" spans="2:3" ht="12.75">
      <c r="B568" s="125"/>
      <c r="C568" s="18"/>
    </row>
    <row r="569" spans="2:3" ht="12.75">
      <c r="B569" s="125"/>
      <c r="C569" s="18"/>
    </row>
    <row r="570" spans="2:3" ht="12.75">
      <c r="B570" s="125"/>
      <c r="C570" s="18"/>
    </row>
    <row r="571" spans="2:3" ht="12.75">
      <c r="B571" s="125"/>
      <c r="C571" s="18"/>
    </row>
    <row r="572" spans="2:3" ht="12.75">
      <c r="B572" s="125"/>
      <c r="C572" s="18"/>
    </row>
    <row r="573" spans="2:3" ht="12.75">
      <c r="B573" s="125"/>
      <c r="C573" s="18"/>
    </row>
    <row r="574" spans="2:3" ht="12.75">
      <c r="B574" s="125"/>
      <c r="C574" s="18"/>
    </row>
    <row r="575" spans="2:3" ht="12.75">
      <c r="B575" s="125"/>
      <c r="C575" s="18"/>
    </row>
    <row r="576" spans="2:3" ht="12.75">
      <c r="B576" s="125"/>
      <c r="C576" s="18"/>
    </row>
    <row r="577" spans="2:3" ht="12.75">
      <c r="B577" s="125"/>
      <c r="C577" s="18"/>
    </row>
    <row r="578" spans="2:3" ht="12.75">
      <c r="B578" s="125"/>
      <c r="C578" s="18"/>
    </row>
    <row r="579" spans="2:3" ht="12.75">
      <c r="B579" s="125"/>
      <c r="C579" s="18"/>
    </row>
    <row r="580" spans="2:3" ht="12.75">
      <c r="B580" s="125"/>
      <c r="C580" s="18"/>
    </row>
    <row r="581" spans="2:3" ht="12.75">
      <c r="B581" s="125"/>
      <c r="C581" s="18"/>
    </row>
    <row r="582" spans="2:3" ht="12.75">
      <c r="B582" s="125"/>
      <c r="C582" s="18"/>
    </row>
    <row r="583" spans="2:3" ht="12.75">
      <c r="B583" s="125"/>
      <c r="C583" s="18"/>
    </row>
    <row r="584" spans="2:3" ht="12.75">
      <c r="B584" s="125"/>
      <c r="C584" s="18"/>
    </row>
    <row r="585" spans="2:3" ht="12.75">
      <c r="B585" s="125"/>
      <c r="C585" s="18"/>
    </row>
    <row r="586" spans="2:3" ht="12.75">
      <c r="B586" s="125"/>
      <c r="C586" s="18"/>
    </row>
    <row r="587" spans="2:3" ht="12.75">
      <c r="B587" s="125"/>
      <c r="C587" s="18"/>
    </row>
    <row r="588" spans="2:3" ht="12.75">
      <c r="B588" s="125"/>
      <c r="C588" s="18"/>
    </row>
    <row r="589" spans="2:3" ht="12.75">
      <c r="B589" s="125"/>
      <c r="C589" s="18"/>
    </row>
    <row r="590" spans="2:3" ht="12.75">
      <c r="B590" s="125"/>
      <c r="C590" s="18"/>
    </row>
    <row r="591" spans="2:3" ht="12.75">
      <c r="B591" s="125"/>
      <c r="C591" s="18"/>
    </row>
    <row r="592" spans="2:3" ht="12.75">
      <c r="B592" s="125"/>
      <c r="C592" s="18"/>
    </row>
    <row r="593" spans="2:3" ht="12.75">
      <c r="B593" s="125"/>
      <c r="C593" s="18"/>
    </row>
    <row r="594" spans="2:3" ht="12.75">
      <c r="B594" s="125"/>
      <c r="C594" s="18"/>
    </row>
    <row r="595" spans="2:3" ht="12.75">
      <c r="B595" s="125"/>
      <c r="C595" s="18"/>
    </row>
    <row r="596" spans="2:3" ht="12.75">
      <c r="B596" s="125"/>
      <c r="C596" s="18"/>
    </row>
    <row r="597" spans="2:3" ht="12.75">
      <c r="B597" s="125"/>
      <c r="C597" s="18"/>
    </row>
    <row r="598" spans="2:3" ht="12.75">
      <c r="B598" s="125"/>
      <c r="C598" s="18"/>
    </row>
    <row r="599" spans="2:3" ht="12.75">
      <c r="B599" s="125"/>
      <c r="C599" s="18"/>
    </row>
    <row r="600" spans="2:3" ht="12.75">
      <c r="B600" s="125"/>
      <c r="C600" s="18"/>
    </row>
    <row r="601" spans="2:3" ht="12.75">
      <c r="B601" s="125"/>
      <c r="C601" s="18"/>
    </row>
    <row r="602" spans="2:3" ht="12.75">
      <c r="B602" s="125"/>
      <c r="C602" s="18"/>
    </row>
    <row r="603" spans="2:3" ht="12.75">
      <c r="B603" s="125"/>
      <c r="C603" s="18"/>
    </row>
    <row r="604" spans="2:3" ht="12.75">
      <c r="B604" s="125"/>
      <c r="C604" s="18"/>
    </row>
    <row r="605" spans="2:3" ht="12.75">
      <c r="B605" s="125"/>
      <c r="C605" s="18"/>
    </row>
    <row r="606" spans="2:3" ht="12.75">
      <c r="B606" s="125"/>
      <c r="C606" s="18"/>
    </row>
    <row r="607" spans="2:3" ht="12.75">
      <c r="B607" s="125"/>
      <c r="C607" s="18"/>
    </row>
    <row r="608" spans="2:3" ht="12.75">
      <c r="B608" s="125"/>
      <c r="C608" s="18"/>
    </row>
    <row r="609" spans="2:3" ht="12.75">
      <c r="B609" s="125"/>
      <c r="C609" s="18"/>
    </row>
    <row r="610" spans="2:3" ht="12.75">
      <c r="B610" s="125"/>
      <c r="C610" s="18"/>
    </row>
    <row r="611" spans="2:3" ht="12.75">
      <c r="B611" s="125"/>
      <c r="C611" s="18"/>
    </row>
    <row r="612" spans="2:3" ht="12.75">
      <c r="B612" s="125"/>
      <c r="C612" s="18"/>
    </row>
    <row r="613" spans="2:3" ht="12.75">
      <c r="B613" s="125"/>
      <c r="C613" s="18"/>
    </row>
    <row r="614" spans="2:3" ht="12.75">
      <c r="B614" s="125"/>
      <c r="C614" s="18"/>
    </row>
    <row r="615" spans="2:3" ht="12.75">
      <c r="B615" s="125"/>
      <c r="C615" s="18"/>
    </row>
    <row r="616" spans="2:3" ht="12.75">
      <c r="B616" s="125"/>
      <c r="C616" s="18"/>
    </row>
    <row r="617" spans="2:3" ht="12.75">
      <c r="B617" s="125"/>
      <c r="C617" s="18"/>
    </row>
    <row r="618" spans="2:3" ht="12.75">
      <c r="B618" s="125"/>
      <c r="C618" s="18"/>
    </row>
    <row r="619" spans="2:3" ht="12.75">
      <c r="B619" s="125"/>
      <c r="C619" s="18"/>
    </row>
    <row r="620" spans="2:3" ht="12.75">
      <c r="B620" s="125"/>
      <c r="C620" s="18"/>
    </row>
    <row r="621" spans="2:3" ht="12.75">
      <c r="B621" s="125"/>
      <c r="C621" s="18"/>
    </row>
    <row r="622" spans="2:3" ht="12.75">
      <c r="B622" s="125"/>
      <c r="C622" s="18"/>
    </row>
    <row r="623" spans="2:3" ht="12.75">
      <c r="B623" s="125"/>
      <c r="C623" s="18"/>
    </row>
    <row r="624" spans="2:3" ht="12.75">
      <c r="B624" s="125"/>
      <c r="C624" s="18"/>
    </row>
    <row r="625" spans="2:3" ht="12.75">
      <c r="B625" s="125"/>
      <c r="C625" s="18"/>
    </row>
    <row r="626" spans="2:3" ht="12.75">
      <c r="B626" s="125"/>
      <c r="C626" s="18"/>
    </row>
    <row r="627" spans="2:3" ht="12.75">
      <c r="B627" s="125"/>
      <c r="C627" s="18"/>
    </row>
    <row r="628" spans="2:3" ht="12.75">
      <c r="B628" s="125"/>
      <c r="C628" s="18"/>
    </row>
    <row r="629" spans="2:3" ht="12.75">
      <c r="B629" s="125"/>
      <c r="C629" s="18"/>
    </row>
    <row r="630" spans="2:3" ht="12.75">
      <c r="B630" s="125"/>
      <c r="C630" s="18"/>
    </row>
    <row r="631" spans="2:3" ht="12.75">
      <c r="B631" s="125"/>
      <c r="C631" s="18"/>
    </row>
    <row r="632" spans="2:3" ht="12.75">
      <c r="B632" s="125"/>
      <c r="C632" s="18"/>
    </row>
    <row r="633" spans="2:3" ht="12.75">
      <c r="B633" s="125"/>
      <c r="C633" s="18"/>
    </row>
    <row r="634" spans="2:3" ht="12.75">
      <c r="B634" s="125"/>
      <c r="C634" s="18"/>
    </row>
    <row r="635" spans="2:3" ht="12.75">
      <c r="B635" s="125"/>
      <c r="C635" s="18"/>
    </row>
    <row r="636" spans="2:3" ht="12.75">
      <c r="B636" s="125"/>
      <c r="C636" s="18"/>
    </row>
    <row r="637" spans="2:3" ht="12.75">
      <c r="B637" s="125"/>
      <c r="C637" s="18"/>
    </row>
    <row r="638" spans="2:3" ht="12.75">
      <c r="B638" s="125"/>
      <c r="C638" s="18"/>
    </row>
    <row r="639" spans="2:3" ht="12.75">
      <c r="B639" s="125"/>
      <c r="C639" s="18"/>
    </row>
    <row r="640" spans="2:3" ht="12.75">
      <c r="B640" s="125"/>
      <c r="C640" s="18"/>
    </row>
    <row r="641" spans="2:3" ht="12.75">
      <c r="B641" s="125"/>
      <c r="C641" s="18"/>
    </row>
    <row r="642" spans="2:3" ht="12.75">
      <c r="B642" s="125"/>
      <c r="C642" s="18"/>
    </row>
    <row r="643" spans="2:3" ht="12.75">
      <c r="B643" s="125"/>
      <c r="C643" s="18"/>
    </row>
    <row r="644" spans="2:3" ht="12.75">
      <c r="B644" s="125"/>
      <c r="C644" s="18"/>
    </row>
    <row r="645" spans="2:3" ht="12.75">
      <c r="B645" s="125"/>
      <c r="C645" s="18"/>
    </row>
    <row r="646" spans="2:3" ht="12.75">
      <c r="B646" s="125"/>
      <c r="C646" s="18"/>
    </row>
    <row r="647" spans="2:3" ht="12.75">
      <c r="B647" s="125"/>
      <c r="C647" s="18"/>
    </row>
    <row r="648" spans="2:3" ht="12.75">
      <c r="B648" s="125"/>
      <c r="C648" s="18"/>
    </row>
    <row r="649" spans="2:3" ht="12.75">
      <c r="B649" s="125"/>
      <c r="C649" s="18"/>
    </row>
    <row r="650" spans="2:3" ht="12.75">
      <c r="B650" s="125"/>
      <c r="C650" s="18"/>
    </row>
    <row r="651" spans="2:3" ht="12.75">
      <c r="B651" s="125"/>
      <c r="C651" s="18"/>
    </row>
    <row r="652" spans="2:3" ht="12.75">
      <c r="B652" s="125"/>
      <c r="C652" s="18"/>
    </row>
    <row r="653" spans="2:3" ht="12.75">
      <c r="B653" s="125"/>
      <c r="C653" s="18"/>
    </row>
    <row r="654" spans="2:3" ht="12.75">
      <c r="B654" s="125"/>
      <c r="C654" s="18"/>
    </row>
    <row r="655" spans="2:3" ht="12.75">
      <c r="B655" s="125"/>
      <c r="C655" s="18"/>
    </row>
    <row r="656" spans="2:3" ht="12.75">
      <c r="B656" s="125"/>
      <c r="C656" s="18"/>
    </row>
    <row r="657" spans="2:3" ht="12.75">
      <c r="B657" s="125"/>
      <c r="C657" s="18"/>
    </row>
    <row r="658" spans="2:3" ht="12.75">
      <c r="B658" s="125"/>
      <c r="C658" s="18"/>
    </row>
    <row r="659" spans="2:3" ht="12.75">
      <c r="B659" s="125"/>
      <c r="C659" s="18"/>
    </row>
    <row r="660" spans="2:3" ht="12.75">
      <c r="B660" s="125"/>
      <c r="C660" s="18"/>
    </row>
    <row r="661" spans="2:3" ht="12.75">
      <c r="B661" s="125"/>
      <c r="C661" s="18"/>
    </row>
    <row r="662" spans="2:3" ht="12.75">
      <c r="B662" s="125"/>
      <c r="C662" s="18"/>
    </row>
    <row r="663" spans="2:3" ht="12.75">
      <c r="B663" s="125"/>
      <c r="C663" s="18"/>
    </row>
    <row r="664" spans="2:3" ht="12.75">
      <c r="B664" s="125"/>
      <c r="C664" s="18"/>
    </row>
    <row r="665" spans="2:3" ht="12.75">
      <c r="B665" s="125"/>
      <c r="C665" s="18"/>
    </row>
    <row r="666" spans="2:3" ht="12.75">
      <c r="B666" s="125"/>
      <c r="C666" s="18"/>
    </row>
    <row r="667" spans="2:3" ht="12.75">
      <c r="B667" s="125"/>
      <c r="C667" s="18"/>
    </row>
    <row r="668" spans="2:3" ht="12.75">
      <c r="B668" s="125"/>
      <c r="C668" s="18"/>
    </row>
    <row r="669" spans="2:3" ht="12.75">
      <c r="B669" s="125"/>
      <c r="C669" s="18"/>
    </row>
    <row r="670" spans="2:3" ht="12.75">
      <c r="B670" s="125"/>
      <c r="C670" s="18"/>
    </row>
    <row r="671" spans="2:3" ht="12.75">
      <c r="B671" s="125"/>
      <c r="C671" s="18"/>
    </row>
    <row r="672" spans="2:3" ht="12.75">
      <c r="B672" s="125"/>
      <c r="C672" s="18"/>
    </row>
    <row r="673" spans="2:3" ht="12.75">
      <c r="B673" s="125"/>
      <c r="C673" s="18"/>
    </row>
    <row r="674" spans="2:3" ht="12.75">
      <c r="B674" s="125"/>
      <c r="C674" s="18"/>
    </row>
    <row r="675" spans="2:3" ht="12.75">
      <c r="B675" s="125"/>
      <c r="C675" s="18"/>
    </row>
    <row r="676" spans="2:3" ht="12.75">
      <c r="B676" s="125"/>
      <c r="C676" s="18"/>
    </row>
    <row r="677" spans="2:3" ht="12.75">
      <c r="B677" s="125"/>
      <c r="C677" s="18"/>
    </row>
    <row r="678" spans="2:3" ht="12.75">
      <c r="B678" s="125"/>
      <c r="C678" s="18"/>
    </row>
    <row r="679" spans="2:3" ht="12.75">
      <c r="B679" s="125"/>
      <c r="C679" s="18"/>
    </row>
    <row r="680" spans="2:3" ht="12.75">
      <c r="B680" s="125"/>
      <c r="C680" s="18"/>
    </row>
    <row r="681" spans="2:3" ht="12.75">
      <c r="B681" s="125"/>
      <c r="C681" s="18"/>
    </row>
    <row r="682" spans="2:3" ht="12.75">
      <c r="B682" s="125"/>
      <c r="C682" s="18"/>
    </row>
    <row r="683" spans="2:3" ht="12.75">
      <c r="B683" s="125"/>
      <c r="C683" s="18"/>
    </row>
    <row r="684" spans="2:3" ht="12.75">
      <c r="B684" s="125"/>
      <c r="C684" s="18"/>
    </row>
    <row r="685" spans="2:3" ht="12.75">
      <c r="B685" s="125"/>
      <c r="C685" s="18"/>
    </row>
    <row r="686" spans="2:3" ht="12.75">
      <c r="B686" s="125"/>
      <c r="C686" s="18"/>
    </row>
    <row r="687" spans="2:3" ht="12.75">
      <c r="B687" s="125"/>
      <c r="C687" s="18"/>
    </row>
    <row r="688" spans="2:3" ht="12.75">
      <c r="B688" s="125"/>
      <c r="C688" s="18"/>
    </row>
    <row r="689" spans="2:3" ht="12.75">
      <c r="B689" s="125"/>
      <c r="C689" s="18"/>
    </row>
    <row r="690" spans="2:3" ht="12.75">
      <c r="B690" s="125"/>
      <c r="C690" s="18"/>
    </row>
    <row r="691" spans="2:3" ht="12.75">
      <c r="B691" s="125"/>
      <c r="C691" s="18"/>
    </row>
    <row r="692" spans="2:3" ht="12.75">
      <c r="B692" s="125"/>
      <c r="C692" s="18"/>
    </row>
    <row r="693" spans="2:3" ht="12.75">
      <c r="B693" s="125"/>
      <c r="C693" s="18"/>
    </row>
    <row r="694" spans="2:3" ht="12.75">
      <c r="B694" s="125"/>
      <c r="C694" s="18"/>
    </row>
    <row r="695" spans="2:3" ht="12.75">
      <c r="B695" s="125"/>
      <c r="C695" s="18"/>
    </row>
    <row r="696" spans="2:3" ht="12.75">
      <c r="B696" s="125"/>
      <c r="C696" s="18"/>
    </row>
    <row r="697" spans="2:3" ht="12.75">
      <c r="B697" s="125"/>
      <c r="C697" s="18"/>
    </row>
    <row r="698" spans="2:3" ht="12.75">
      <c r="B698" s="125"/>
      <c r="C698" s="18"/>
    </row>
    <row r="699" spans="2:3" ht="12.75">
      <c r="B699" s="125"/>
      <c r="C699" s="18"/>
    </row>
    <row r="700" spans="2:3" ht="12.75">
      <c r="B700" s="125"/>
      <c r="C700" s="18"/>
    </row>
    <row r="701" spans="2:3" ht="12.75">
      <c r="B701" s="125"/>
      <c r="C701" s="18"/>
    </row>
    <row r="702" spans="2:3" ht="12.75">
      <c r="B702" s="125"/>
      <c r="C702" s="18"/>
    </row>
    <row r="703" spans="2:3" ht="12.75">
      <c r="B703" s="125"/>
      <c r="C703" s="18"/>
    </row>
    <row r="704" spans="2:3" ht="12.75">
      <c r="B704" s="125"/>
      <c r="C704" s="18"/>
    </row>
    <row r="705" spans="2:3" ht="12.75">
      <c r="B705" s="125"/>
      <c r="C705" s="18"/>
    </row>
    <row r="706" spans="2:3" ht="12.75">
      <c r="B706" s="125"/>
      <c r="C706" s="18"/>
    </row>
    <row r="707" spans="2:3" ht="12.75">
      <c r="B707" s="125"/>
      <c r="C707" s="18"/>
    </row>
    <row r="708" spans="2:3" ht="12.75">
      <c r="B708" s="125"/>
      <c r="C708" s="18"/>
    </row>
    <row r="709" spans="2:3" ht="12.75">
      <c r="B709" s="125"/>
      <c r="C709" s="18"/>
    </row>
    <row r="710" spans="2:3" ht="12.75">
      <c r="B710" s="125"/>
      <c r="C710" s="18"/>
    </row>
    <row r="711" spans="2:3" ht="12.75">
      <c r="B711" s="125"/>
      <c r="C711" s="18"/>
    </row>
    <row r="712" spans="2:3" ht="12.75">
      <c r="B712" s="125"/>
      <c r="C712" s="18"/>
    </row>
    <row r="713" spans="2:3" ht="12.75">
      <c r="B713" s="125"/>
      <c r="C713" s="18"/>
    </row>
    <row r="714" spans="2:3" ht="12.75">
      <c r="B714" s="125"/>
      <c r="C714" s="18"/>
    </row>
    <row r="715" spans="2:3" ht="12.75">
      <c r="B715" s="125"/>
      <c r="C715" s="18"/>
    </row>
    <row r="716" spans="2:3" ht="12.75">
      <c r="B716" s="125"/>
      <c r="C716" s="18"/>
    </row>
    <row r="717" spans="2:3" ht="12.75">
      <c r="B717" s="125"/>
      <c r="C717" s="18"/>
    </row>
    <row r="718" spans="2:3" ht="12.75">
      <c r="B718" s="125"/>
      <c r="C718" s="18"/>
    </row>
    <row r="719" spans="2:3" ht="12.75">
      <c r="B719" s="125"/>
      <c r="C719" s="18"/>
    </row>
    <row r="720" spans="2:3" ht="12.75">
      <c r="B720" s="125"/>
      <c r="C720" s="18"/>
    </row>
    <row r="721" spans="2:3" ht="12.75">
      <c r="B721" s="125"/>
      <c r="C721" s="18"/>
    </row>
    <row r="722" spans="2:3" ht="12.75">
      <c r="B722" s="125"/>
      <c r="C722" s="18"/>
    </row>
    <row r="723" spans="2:3" ht="12.75">
      <c r="B723" s="125"/>
      <c r="C723" s="18"/>
    </row>
    <row r="724" spans="2:3" ht="12.75">
      <c r="B724" s="125"/>
      <c r="C724" s="18"/>
    </row>
    <row r="725" spans="2:3" ht="12.75">
      <c r="B725" s="125"/>
      <c r="C725" s="18"/>
    </row>
    <row r="726" spans="2:3" ht="12.75">
      <c r="B726" s="125"/>
      <c r="C726" s="18"/>
    </row>
    <row r="727" spans="2:3" ht="12.75">
      <c r="B727" s="125"/>
      <c r="C727" s="18"/>
    </row>
    <row r="728" spans="2:3" ht="12.75">
      <c r="B728" s="125"/>
      <c r="C728" s="18"/>
    </row>
    <row r="729" spans="2:3" ht="12.75">
      <c r="B729" s="125"/>
      <c r="C729" s="18"/>
    </row>
    <row r="730" spans="2:3" ht="12.75">
      <c r="B730" s="125"/>
      <c r="C730" s="18"/>
    </row>
    <row r="731" spans="2:3" ht="12.75">
      <c r="B731" s="125"/>
      <c r="C731" s="18"/>
    </row>
    <row r="732" spans="2:3" ht="12.75">
      <c r="B732" s="125"/>
      <c r="C732" s="18"/>
    </row>
    <row r="733" spans="2:3" ht="12.75">
      <c r="B733" s="125"/>
      <c r="C733" s="18"/>
    </row>
    <row r="734" spans="2:3" ht="12.75">
      <c r="B734" s="125"/>
      <c r="C734" s="18"/>
    </row>
    <row r="735" spans="2:3" ht="12.75">
      <c r="B735" s="125"/>
      <c r="C735" s="18"/>
    </row>
    <row r="736" spans="2:3" ht="12.75">
      <c r="B736" s="125"/>
      <c r="C736" s="18"/>
    </row>
    <row r="737" spans="2:3" ht="12.75">
      <c r="B737" s="125"/>
      <c r="C737" s="18"/>
    </row>
    <row r="738" spans="2:3" ht="12.75">
      <c r="B738" s="125"/>
      <c r="C738" s="18"/>
    </row>
    <row r="739" spans="2:3" ht="12.75">
      <c r="B739" s="125"/>
      <c r="C739" s="18"/>
    </row>
    <row r="740" spans="2:3" ht="12.75">
      <c r="B740" s="125"/>
      <c r="C740" s="18"/>
    </row>
    <row r="741" spans="2:3" ht="12.75">
      <c r="B741" s="125"/>
      <c r="C741" s="18"/>
    </row>
    <row r="742" spans="2:3" ht="12.75">
      <c r="B742" s="125"/>
      <c r="C742" s="18"/>
    </row>
    <row r="743" spans="2:3" ht="12.75">
      <c r="B743" s="125"/>
      <c r="C743" s="18"/>
    </row>
    <row r="744" spans="2:3" ht="12.75">
      <c r="B744" s="125"/>
      <c r="C744" s="18"/>
    </row>
    <row r="745" spans="2:3" ht="12.75">
      <c r="B745" s="125"/>
      <c r="C745" s="18"/>
    </row>
    <row r="746" spans="2:3" ht="12.75">
      <c r="B746" s="125"/>
      <c r="C746" s="18"/>
    </row>
    <row r="747" spans="2:3" ht="12.75">
      <c r="B747" s="125"/>
      <c r="C747" s="18"/>
    </row>
    <row r="748" spans="2:3" ht="12.75">
      <c r="B748" s="125"/>
      <c r="C748" s="18"/>
    </row>
    <row r="749" spans="2:3" ht="12.75">
      <c r="B749" s="125"/>
      <c r="C749" s="18"/>
    </row>
    <row r="750" spans="2:3" ht="12.75">
      <c r="B750" s="125"/>
      <c r="C750" s="18"/>
    </row>
    <row r="751" spans="2:3" ht="12.75">
      <c r="B751" s="125"/>
      <c r="C751" s="18"/>
    </row>
    <row r="752" spans="2:3" ht="12.75">
      <c r="B752" s="125"/>
      <c r="C752" s="18"/>
    </row>
    <row r="753" spans="2:3" ht="12.75">
      <c r="B753" s="125"/>
      <c r="C753" s="18"/>
    </row>
    <row r="754" spans="2:3" ht="12.75">
      <c r="B754" s="125"/>
      <c r="C754" s="18"/>
    </row>
    <row r="755" spans="2:3" ht="12.75">
      <c r="B755" s="125"/>
      <c r="C755" s="18"/>
    </row>
    <row r="756" spans="2:3" ht="12.75">
      <c r="B756" s="125"/>
      <c r="C756" s="18"/>
    </row>
    <row r="757" spans="2:3" ht="12.75">
      <c r="B757" s="125"/>
      <c r="C757" s="18"/>
    </row>
    <row r="758" spans="2:3" ht="12.75">
      <c r="B758" s="125"/>
      <c r="C758" s="18"/>
    </row>
    <row r="759" spans="2:3" ht="12.75">
      <c r="B759" s="125"/>
      <c r="C759" s="18"/>
    </row>
    <row r="760" spans="2:3" ht="12.75">
      <c r="B760" s="125"/>
      <c r="C760" s="18"/>
    </row>
    <row r="761" spans="2:3" ht="12.75">
      <c r="B761" s="125"/>
      <c r="C761" s="18"/>
    </row>
    <row r="762" spans="2:3" ht="12.75">
      <c r="B762" s="125"/>
      <c r="C762" s="18"/>
    </row>
    <row r="763" spans="2:3" ht="12.75">
      <c r="B763" s="125"/>
      <c r="C763" s="18"/>
    </row>
    <row r="764" spans="2:3" ht="12.75">
      <c r="B764" s="125"/>
      <c r="C764" s="18"/>
    </row>
    <row r="765" spans="2:3" ht="12.75">
      <c r="B765" s="125"/>
      <c r="C765" s="18"/>
    </row>
    <row r="766" spans="2:3" ht="12.75">
      <c r="B766" s="125"/>
      <c r="C766" s="18"/>
    </row>
    <row r="767" spans="2:3" ht="12.75">
      <c r="B767" s="125"/>
      <c r="C767" s="18"/>
    </row>
    <row r="768" spans="2:3" ht="12.75">
      <c r="B768" s="125"/>
      <c r="C768" s="18"/>
    </row>
    <row r="769" spans="2:3" ht="12.75">
      <c r="B769" s="125"/>
      <c r="C769" s="18"/>
    </row>
    <row r="770" spans="2:3" ht="12.75">
      <c r="B770" s="125"/>
      <c r="C770" s="18"/>
    </row>
    <row r="771" spans="2:3" ht="12.75">
      <c r="B771" s="125"/>
      <c r="C771" s="18"/>
    </row>
    <row r="772" spans="2:3" ht="12.75">
      <c r="B772" s="125"/>
      <c r="C772" s="18"/>
    </row>
    <row r="773" spans="2:3" ht="12.75">
      <c r="B773" s="125"/>
      <c r="C773" s="18"/>
    </row>
    <row r="774" spans="2:3" ht="12.75">
      <c r="B774" s="125"/>
      <c r="C774" s="18"/>
    </row>
    <row r="775" spans="2:3" ht="12.75">
      <c r="B775" s="125"/>
      <c r="C775" s="18"/>
    </row>
    <row r="776" spans="2:3" ht="12.75">
      <c r="B776" s="125"/>
      <c r="C776" s="18"/>
    </row>
    <row r="777" spans="2:3" ht="12.75">
      <c r="B777" s="125"/>
      <c r="C777" s="18"/>
    </row>
    <row r="778" spans="2:3" ht="12.75">
      <c r="B778" s="125"/>
      <c r="C778" s="18"/>
    </row>
    <row r="779" spans="2:3" ht="12.75">
      <c r="B779" s="125"/>
      <c r="C779" s="18"/>
    </row>
    <row r="780" spans="2:3" ht="12.75">
      <c r="B780" s="125"/>
      <c r="C780" s="18"/>
    </row>
    <row r="781" spans="2:3" ht="12.75">
      <c r="B781" s="125"/>
      <c r="C781" s="18"/>
    </row>
    <row r="782" spans="2:3" ht="12.75">
      <c r="B782" s="125"/>
      <c r="C782" s="18"/>
    </row>
    <row r="783" spans="2:3" ht="12.75">
      <c r="B783" s="125"/>
      <c r="C783" s="18"/>
    </row>
    <row r="784" spans="2:3" ht="12.75">
      <c r="B784" s="125"/>
      <c r="C784" s="18"/>
    </row>
    <row r="785" spans="2:3" ht="12.75">
      <c r="B785" s="125"/>
      <c r="C785" s="18"/>
    </row>
    <row r="786" spans="2:3" ht="12.75">
      <c r="B786" s="125"/>
      <c r="C786" s="18"/>
    </row>
    <row r="787" spans="2:3" ht="12.75">
      <c r="B787" s="125"/>
      <c r="C787" s="18"/>
    </row>
    <row r="788" spans="2:3" ht="12.75">
      <c r="B788" s="125"/>
      <c r="C788" s="18"/>
    </row>
    <row r="789" spans="2:3" ht="12.75">
      <c r="B789" s="125"/>
      <c r="C789" s="18"/>
    </row>
    <row r="790" spans="2:3" ht="12.75">
      <c r="B790" s="125"/>
      <c r="C790" s="18"/>
    </row>
    <row r="791" spans="2:3" ht="12.75">
      <c r="B791" s="125"/>
      <c r="C791" s="18"/>
    </row>
    <row r="792" spans="2:3" ht="12.75">
      <c r="B792" s="125"/>
      <c r="C792" s="18"/>
    </row>
    <row r="793" spans="2:3" ht="12.75">
      <c r="B793" s="125"/>
      <c r="C793" s="18"/>
    </row>
    <row r="794" spans="2:3" ht="12.75">
      <c r="B794" s="125"/>
      <c r="C794" s="18"/>
    </row>
    <row r="795" spans="2:3" ht="12.75">
      <c r="B795" s="125"/>
      <c r="C795" s="18"/>
    </row>
    <row r="796" spans="2:3" ht="12.75">
      <c r="B796" s="125"/>
      <c r="C796" s="18"/>
    </row>
    <row r="797" spans="2:3" ht="12.75">
      <c r="B797" s="125"/>
      <c r="C797" s="18"/>
    </row>
    <row r="798" spans="2:3" ht="12.75">
      <c r="B798" s="125"/>
      <c r="C798" s="18"/>
    </row>
    <row r="799" spans="2:3" ht="12.75">
      <c r="B799" s="125"/>
      <c r="C799" s="18"/>
    </row>
    <row r="800" spans="2:3" ht="12.75">
      <c r="B800" s="125"/>
      <c r="C800" s="18"/>
    </row>
    <row r="801" spans="2:3" ht="12.75">
      <c r="B801" s="125"/>
      <c r="C801" s="18"/>
    </row>
    <row r="802" spans="2:3" ht="12.75">
      <c r="B802" s="125"/>
      <c r="C802" s="18"/>
    </row>
    <row r="803" spans="2:3" ht="12.75">
      <c r="B803" s="125"/>
      <c r="C803" s="18"/>
    </row>
    <row r="804" spans="2:3" ht="12.75">
      <c r="B804" s="125"/>
      <c r="C804" s="18"/>
    </row>
    <row r="805" spans="2:3" ht="12.75">
      <c r="B805" s="125"/>
      <c r="C805" s="18"/>
    </row>
    <row r="806" spans="2:3" ht="12.75">
      <c r="B806" s="125"/>
      <c r="C806" s="18"/>
    </row>
    <row r="807" spans="2:3" ht="12.75">
      <c r="B807" s="125"/>
      <c r="C807" s="18"/>
    </row>
    <row r="808" spans="2:3" ht="12.75">
      <c r="B808" s="125"/>
      <c r="C808" s="18"/>
    </row>
    <row r="809" spans="2:3" ht="12.75">
      <c r="B809" s="125"/>
      <c r="C809" s="18"/>
    </row>
    <row r="810" spans="2:3" ht="12.75">
      <c r="B810" s="125"/>
      <c r="C810" s="18"/>
    </row>
    <row r="811" spans="2:3" ht="12.75">
      <c r="B811" s="125"/>
      <c r="C811" s="18"/>
    </row>
    <row r="812" spans="2:3" ht="12.75">
      <c r="B812" s="125"/>
      <c r="C812" s="18"/>
    </row>
    <row r="813" spans="2:3" ht="12.75">
      <c r="B813" s="125"/>
      <c r="C813" s="18"/>
    </row>
    <row r="814" spans="2:3" ht="12.75">
      <c r="B814" s="125"/>
      <c r="C814" s="18"/>
    </row>
    <row r="815" spans="2:3" ht="12.75">
      <c r="B815" s="125"/>
      <c r="C815" s="18"/>
    </row>
    <row r="816" spans="2:3" ht="12.75">
      <c r="B816" s="125"/>
      <c r="C816" s="18"/>
    </row>
    <row r="817" spans="2:3" ht="12.75">
      <c r="B817" s="125"/>
      <c r="C817" s="18"/>
    </row>
    <row r="818" spans="2:3" ht="12.75">
      <c r="B818" s="125"/>
      <c r="C818" s="18"/>
    </row>
    <row r="819" spans="2:3" ht="12.75">
      <c r="B819" s="125"/>
      <c r="C819" s="18"/>
    </row>
    <row r="820" spans="2:3" ht="12.75">
      <c r="B820" s="125"/>
      <c r="C820" s="18"/>
    </row>
    <row r="821" spans="2:3" ht="12.75">
      <c r="B821" s="125"/>
      <c r="C821" s="18"/>
    </row>
    <row r="822" spans="2:3" ht="12.75">
      <c r="B822" s="125"/>
      <c r="C822" s="18"/>
    </row>
    <row r="823" spans="2:3" ht="12.75">
      <c r="B823" s="125"/>
      <c r="C823" s="18"/>
    </row>
    <row r="824" spans="2:3" ht="12.75">
      <c r="B824" s="125"/>
      <c r="C824" s="18"/>
    </row>
    <row r="825" spans="2:3" ht="12.75">
      <c r="B825" s="125"/>
      <c r="C825" s="18"/>
    </row>
    <row r="826" spans="2:3" ht="12.75">
      <c r="B826" s="125"/>
      <c r="C826" s="18"/>
    </row>
    <row r="827" spans="2:3" ht="12.75">
      <c r="B827" s="125"/>
      <c r="C827" s="18"/>
    </row>
    <row r="828" spans="2:3" ht="12.75">
      <c r="B828" s="125"/>
      <c r="C828" s="18"/>
    </row>
    <row r="829" spans="2:3" ht="12.75">
      <c r="B829" s="125"/>
      <c r="C829" s="18"/>
    </row>
    <row r="830" spans="2:3" ht="12.75">
      <c r="B830" s="125"/>
      <c r="C830" s="18"/>
    </row>
    <row r="831" spans="2:3" ht="12.75">
      <c r="B831" s="125"/>
      <c r="C831" s="18"/>
    </row>
    <row r="832" spans="2:3" ht="12.75">
      <c r="B832" s="125"/>
      <c r="C832" s="18"/>
    </row>
    <row r="833" spans="2:3" ht="12.75">
      <c r="B833" s="125"/>
      <c r="C833" s="18"/>
    </row>
    <row r="834" spans="2:3" ht="12.75">
      <c r="B834" s="125"/>
      <c r="C834" s="18"/>
    </row>
    <row r="835" spans="2:3" ht="12.75">
      <c r="B835" s="125"/>
      <c r="C835" s="18"/>
    </row>
    <row r="836" spans="2:3" ht="12.75">
      <c r="B836" s="125"/>
      <c r="C836" s="18"/>
    </row>
    <row r="837" spans="2:3" ht="12.75">
      <c r="B837" s="125"/>
      <c r="C837" s="18"/>
    </row>
    <row r="838" spans="2:3" ht="12.75">
      <c r="B838" s="125"/>
      <c r="C838" s="18"/>
    </row>
    <row r="839" spans="2:3" ht="12.75">
      <c r="B839" s="125"/>
      <c r="C839" s="18"/>
    </row>
    <row r="840" spans="2:3" ht="12.75">
      <c r="B840" s="125"/>
      <c r="C840" s="18"/>
    </row>
    <row r="841" spans="2:3" ht="12.75">
      <c r="B841" s="125"/>
      <c r="C841" s="18"/>
    </row>
    <row r="842" spans="2:3" ht="12.75">
      <c r="B842" s="125"/>
      <c r="C842" s="18"/>
    </row>
    <row r="843" spans="2:3" ht="12.75">
      <c r="B843" s="125"/>
      <c r="C843" s="18"/>
    </row>
    <row r="844" spans="2:3" ht="12.75">
      <c r="B844" s="125"/>
      <c r="C844" s="18"/>
    </row>
    <row r="845" spans="2:3" ht="12.75">
      <c r="B845" s="125"/>
      <c r="C845" s="18"/>
    </row>
    <row r="846" spans="2:3" ht="12.75">
      <c r="B846" s="125"/>
      <c r="C846" s="18"/>
    </row>
    <row r="847" spans="2:3" ht="12.75">
      <c r="B847" s="125"/>
      <c r="C847" s="18"/>
    </row>
    <row r="848" spans="2:3" ht="12.75">
      <c r="B848" s="125"/>
      <c r="C848" s="18"/>
    </row>
    <row r="849" spans="2:3" ht="12.75">
      <c r="B849" s="125"/>
      <c r="C849" s="18"/>
    </row>
    <row r="850" spans="2:3" ht="12.75">
      <c r="B850" s="125"/>
      <c r="C850" s="18"/>
    </row>
    <row r="851" spans="2:3" ht="12.75">
      <c r="B851" s="125"/>
      <c r="C851" s="18"/>
    </row>
    <row r="852" spans="2:3" ht="12.75">
      <c r="B852" s="125"/>
      <c r="C852" s="18"/>
    </row>
    <row r="853" spans="2:3" ht="12.75">
      <c r="B853" s="125"/>
      <c r="C853" s="18"/>
    </row>
    <row r="854" spans="2:3" ht="12.75">
      <c r="B854" s="125"/>
      <c r="C854" s="18"/>
    </row>
    <row r="855" spans="2:3" ht="12.75">
      <c r="B855" s="125"/>
      <c r="C855" s="18"/>
    </row>
    <row r="856" spans="2:3" ht="12.75">
      <c r="B856" s="125"/>
      <c r="C856" s="18"/>
    </row>
    <row r="857" spans="2:3" ht="12.75">
      <c r="B857" s="125"/>
      <c r="C857" s="18"/>
    </row>
    <row r="858" spans="2:3" ht="12.75">
      <c r="B858" s="125"/>
      <c r="C858" s="18"/>
    </row>
    <row r="859" spans="2:3" ht="12.75">
      <c r="B859" s="125"/>
      <c r="C859" s="18"/>
    </row>
    <row r="860" spans="2:3" ht="12.75">
      <c r="B860" s="125"/>
      <c r="C860" s="18"/>
    </row>
    <row r="861" spans="2:3" ht="12.75">
      <c r="B861" s="125"/>
      <c r="C861" s="18"/>
    </row>
    <row r="862" spans="2:3" ht="12.75">
      <c r="B862" s="125"/>
      <c r="C862" s="18"/>
    </row>
    <row r="863" spans="2:3" ht="12.75">
      <c r="B863" s="125"/>
      <c r="C863" s="18"/>
    </row>
    <row r="864" spans="2:3" ht="12.75">
      <c r="B864" s="125"/>
      <c r="C864" s="18"/>
    </row>
    <row r="865" spans="2:3" ht="12.75">
      <c r="B865" s="125"/>
      <c r="C865" s="18"/>
    </row>
    <row r="866" spans="2:3" ht="12.75">
      <c r="B866" s="125"/>
      <c r="C866" s="18"/>
    </row>
    <row r="867" spans="2:3" ht="12.75">
      <c r="B867" s="125"/>
      <c r="C867" s="18"/>
    </row>
    <row r="868" spans="2:3" ht="12.75">
      <c r="B868" s="125"/>
      <c r="C868" s="18"/>
    </row>
    <row r="869" spans="2:3" ht="12.75">
      <c r="B869" s="125"/>
      <c r="C869" s="18"/>
    </row>
    <row r="870" spans="2:3" ht="12.75">
      <c r="B870" s="125"/>
      <c r="C870" s="18"/>
    </row>
    <row r="871" spans="2:3" ht="12.75">
      <c r="B871" s="125"/>
      <c r="C871" s="18"/>
    </row>
    <row r="872" spans="2:3" ht="12.75">
      <c r="B872" s="125"/>
      <c r="C872" s="18"/>
    </row>
    <row r="873" spans="2:3" ht="12.75">
      <c r="B873" s="125"/>
      <c r="C873" s="18"/>
    </row>
    <row r="874" spans="2:3" ht="12.75">
      <c r="B874" s="125"/>
      <c r="C874" s="18"/>
    </row>
    <row r="875" spans="2:3" ht="12.75">
      <c r="B875" s="125"/>
      <c r="C875" s="18"/>
    </row>
    <row r="876" spans="2:3" ht="12.75">
      <c r="B876" s="125"/>
      <c r="C876" s="18"/>
    </row>
    <row r="877" spans="2:3" ht="12.75">
      <c r="B877" s="125"/>
      <c r="C877" s="18"/>
    </row>
    <row r="878" spans="2:3" ht="12.75">
      <c r="B878" s="125"/>
      <c r="C878" s="18"/>
    </row>
    <row r="879" spans="2:3" ht="12.75">
      <c r="B879" s="125"/>
      <c r="C879" s="18"/>
    </row>
    <row r="880" spans="2:3" ht="12.75">
      <c r="B880" s="125"/>
      <c r="C880" s="18"/>
    </row>
    <row r="881" spans="2:3" ht="12.75">
      <c r="B881" s="125"/>
      <c r="C881" s="18"/>
    </row>
    <row r="882" spans="2:3" ht="12.75">
      <c r="B882" s="125"/>
      <c r="C882" s="18"/>
    </row>
    <row r="883" spans="2:3" ht="12.75">
      <c r="B883" s="125"/>
      <c r="C883" s="18"/>
    </row>
    <row r="884" spans="2:3" ht="12.75">
      <c r="B884" s="125"/>
      <c r="C884" s="18"/>
    </row>
    <row r="885" spans="2:3" ht="12.75">
      <c r="B885" s="125"/>
      <c r="C885" s="18"/>
    </row>
    <row r="886" spans="2:3" ht="12.75">
      <c r="B886" s="125"/>
      <c r="C886" s="18"/>
    </row>
    <row r="887" spans="2:3" ht="12.75">
      <c r="B887" s="125"/>
      <c r="C887" s="18"/>
    </row>
    <row r="888" spans="2:3" ht="12.75">
      <c r="B888" s="125"/>
      <c r="C888" s="18"/>
    </row>
    <row r="889" spans="2:3" ht="12.75">
      <c r="B889" s="125"/>
      <c r="C889" s="18"/>
    </row>
    <row r="890" spans="2:3" ht="12.75">
      <c r="B890" s="125"/>
      <c r="C890" s="18"/>
    </row>
    <row r="891" spans="2:3" ht="12.75">
      <c r="B891" s="125"/>
      <c r="C891" s="18"/>
    </row>
    <row r="892" spans="2:3" ht="12.75">
      <c r="B892" s="125"/>
      <c r="C892" s="18"/>
    </row>
    <row r="893" spans="2:3" ht="12.75">
      <c r="B893" s="125"/>
      <c r="C893" s="18"/>
    </row>
    <row r="894" spans="2:3" ht="12.75">
      <c r="B894" s="125"/>
      <c r="C894" s="18"/>
    </row>
    <row r="895" spans="2:3" ht="12.75">
      <c r="B895" s="125"/>
      <c r="C895" s="18"/>
    </row>
    <row r="896" spans="2:3" ht="12.75">
      <c r="B896" s="125"/>
      <c r="C896" s="18"/>
    </row>
    <row r="897" spans="2:3" ht="12.75">
      <c r="B897" s="125"/>
      <c r="C897" s="18"/>
    </row>
    <row r="898" spans="2:3" ht="12.75">
      <c r="B898" s="125"/>
      <c r="C898" s="18"/>
    </row>
    <row r="899" spans="2:3" ht="12.75">
      <c r="B899" s="125"/>
      <c r="C899" s="18"/>
    </row>
    <row r="900" spans="2:3" ht="12.75">
      <c r="B900" s="125"/>
      <c r="C900" s="18"/>
    </row>
    <row r="901" spans="2:3" ht="12.75">
      <c r="B901" s="125"/>
      <c r="C901" s="18"/>
    </row>
    <row r="902" spans="2:3" ht="12.75">
      <c r="B902" s="125"/>
      <c r="C902" s="18"/>
    </row>
    <row r="903" spans="2:3" ht="12.75">
      <c r="B903" s="125"/>
      <c r="C903" s="18"/>
    </row>
    <row r="904" spans="2:3" ht="12.75">
      <c r="B904" s="125"/>
      <c r="C904" s="18"/>
    </row>
    <row r="905" spans="2:3" ht="12.75">
      <c r="B905" s="125"/>
      <c r="C905" s="18"/>
    </row>
    <row r="906" spans="2:3" ht="12.75">
      <c r="B906" s="125"/>
      <c r="C906" s="18"/>
    </row>
    <row r="907" spans="2:3" ht="12.75">
      <c r="B907" s="125"/>
      <c r="C907" s="18"/>
    </row>
    <row r="908" spans="2:3" ht="12.75">
      <c r="B908" s="125"/>
      <c r="C908" s="18"/>
    </row>
    <row r="909" spans="2:3" ht="12.75">
      <c r="B909" s="125"/>
      <c r="C909" s="18"/>
    </row>
    <row r="910" spans="2:3" ht="12.75">
      <c r="B910" s="125"/>
      <c r="C910" s="18"/>
    </row>
    <row r="911" spans="2:3" ht="12.75">
      <c r="B911" s="125"/>
      <c r="C911" s="18"/>
    </row>
    <row r="912" spans="2:3" ht="12.75">
      <c r="B912" s="125"/>
      <c r="C912" s="18"/>
    </row>
    <row r="913" spans="2:3" ht="12.75">
      <c r="B913" s="125"/>
      <c r="C913" s="18"/>
    </row>
    <row r="914" spans="2:3" ht="12.75">
      <c r="B914" s="125"/>
      <c r="C914" s="18"/>
    </row>
    <row r="915" spans="2:3" ht="12.75">
      <c r="B915" s="125"/>
      <c r="C915" s="18"/>
    </row>
    <row r="916" spans="2:3" ht="12.75">
      <c r="B916" s="125"/>
      <c r="C916" s="18"/>
    </row>
    <row r="917" spans="2:3" ht="12.75">
      <c r="B917" s="125"/>
      <c r="C917" s="18"/>
    </row>
    <row r="918" spans="2:3" ht="12.75">
      <c r="B918" s="125"/>
      <c r="C918" s="18"/>
    </row>
    <row r="919" spans="2:3" ht="12.75">
      <c r="B919" s="125"/>
      <c r="C919" s="18"/>
    </row>
    <row r="920" spans="2:3" ht="12.75">
      <c r="B920" s="125"/>
      <c r="C920" s="18"/>
    </row>
    <row r="921" spans="2:3" ht="12.75">
      <c r="B921" s="125"/>
      <c r="C921" s="18"/>
    </row>
    <row r="922" spans="2:3" ht="12.75">
      <c r="B922" s="125"/>
      <c r="C922" s="18"/>
    </row>
    <row r="923" spans="2:3" ht="12.75">
      <c r="B923" s="125"/>
      <c r="C923" s="18"/>
    </row>
    <row r="924" spans="2:3" ht="12.75">
      <c r="B924" s="125"/>
      <c r="C924" s="18"/>
    </row>
    <row r="925" spans="2:3" ht="12.75">
      <c r="B925" s="125"/>
      <c r="C925" s="18"/>
    </row>
    <row r="926" spans="2:3" ht="12.75">
      <c r="B926" s="125"/>
      <c r="C926" s="18"/>
    </row>
    <row r="927" spans="2:3" ht="12.75">
      <c r="B927" s="125"/>
      <c r="C927" s="18"/>
    </row>
    <row r="928" spans="2:3" ht="12.75">
      <c r="B928" s="125"/>
      <c r="C928" s="18"/>
    </row>
    <row r="929" spans="2:3" ht="12.75">
      <c r="B929" s="125"/>
      <c r="C929" s="18"/>
    </row>
    <row r="930" spans="2:3" ht="12.75">
      <c r="B930" s="125"/>
      <c r="C930" s="18"/>
    </row>
    <row r="931" spans="2:3" ht="12.75">
      <c r="B931" s="125"/>
      <c r="C931" s="18"/>
    </row>
    <row r="932" spans="2:3" ht="12.75">
      <c r="B932" s="125"/>
      <c r="C932" s="18"/>
    </row>
    <row r="933" spans="2:3" ht="12.75">
      <c r="B933" s="125"/>
      <c r="C933" s="18"/>
    </row>
    <row r="934" spans="2:3" ht="12.75">
      <c r="B934" s="125"/>
      <c r="C934" s="18"/>
    </row>
    <row r="935" spans="2:3" ht="12.75">
      <c r="B935" s="125"/>
      <c r="C935" s="18"/>
    </row>
    <row r="936" spans="2:3" ht="12.75">
      <c r="B936" s="125"/>
      <c r="C936" s="18"/>
    </row>
    <row r="937" spans="2:3" ht="12.75">
      <c r="B937" s="125"/>
      <c r="C937" s="18"/>
    </row>
    <row r="938" spans="2:3" ht="12.75">
      <c r="B938" s="125"/>
      <c r="C938" s="18"/>
    </row>
    <row r="939" spans="2:3" ht="12.75">
      <c r="B939" s="125"/>
      <c r="C939" s="18"/>
    </row>
    <row r="940" spans="2:3" ht="12.75">
      <c r="B940" s="125"/>
      <c r="C940" s="18"/>
    </row>
    <row r="941" spans="2:3" ht="12.75">
      <c r="B941" s="125"/>
      <c r="C941" s="18"/>
    </row>
    <row r="942" spans="2:3" ht="12.75">
      <c r="B942" s="125"/>
      <c r="C942" s="18"/>
    </row>
    <row r="943" spans="2:3" ht="12.75">
      <c r="B943" s="125"/>
      <c r="C943" s="18"/>
    </row>
    <row r="944" spans="2:3" ht="12.75">
      <c r="B944" s="125"/>
      <c r="C944" s="18"/>
    </row>
    <row r="945" spans="2:3" ht="12.75">
      <c r="B945" s="125"/>
      <c r="C945" s="18"/>
    </row>
    <row r="946" spans="2:3" ht="12.75">
      <c r="B946" s="125"/>
      <c r="C946" s="18"/>
    </row>
    <row r="947" spans="2:3" ht="12.75">
      <c r="B947" s="125"/>
      <c r="C947" s="18"/>
    </row>
    <row r="948" spans="2:3" ht="12.75">
      <c r="B948" s="125"/>
      <c r="C948" s="18"/>
    </row>
    <row r="949" spans="2:3" ht="12.75">
      <c r="B949" s="125"/>
      <c r="C949" s="18"/>
    </row>
    <row r="950" spans="2:3" ht="12.75">
      <c r="B950" s="125"/>
      <c r="C950" s="18"/>
    </row>
    <row r="951" spans="2:3" ht="12.75">
      <c r="B951" s="125"/>
      <c r="C951" s="18"/>
    </row>
    <row r="952" spans="2:3" ht="12.75">
      <c r="B952" s="125"/>
      <c r="C952" s="18"/>
    </row>
    <row r="953" spans="2:3" ht="12.75">
      <c r="B953" s="125"/>
      <c r="C953" s="18"/>
    </row>
    <row r="954" spans="2:3" ht="12.75">
      <c r="B954" s="125"/>
      <c r="C954" s="18"/>
    </row>
    <row r="955" spans="2:3" ht="12.75">
      <c r="B955" s="125"/>
      <c r="C955" s="18"/>
    </row>
    <row r="956" spans="2:3" ht="12.75">
      <c r="B956" s="125"/>
      <c r="C956" s="18"/>
    </row>
    <row r="957" spans="2:3" ht="12.75">
      <c r="B957" s="125"/>
      <c r="C957" s="18"/>
    </row>
    <row r="958" spans="2:3" ht="12.75">
      <c r="B958" s="125"/>
      <c r="C958" s="18"/>
    </row>
    <row r="959" spans="2:3" ht="12.75">
      <c r="B959" s="125"/>
      <c r="C959" s="18"/>
    </row>
    <row r="960" spans="2:3" ht="12.75">
      <c r="B960" s="125"/>
      <c r="C960" s="18"/>
    </row>
    <row r="961" spans="2:3" ht="12.75">
      <c r="B961" s="125"/>
      <c r="C961" s="18"/>
    </row>
    <row r="962" spans="2:3" ht="12.75">
      <c r="B962" s="125"/>
      <c r="C962" s="18"/>
    </row>
    <row r="963" spans="2:3" ht="12.75">
      <c r="B963" s="125"/>
      <c r="C963" s="18"/>
    </row>
    <row r="964" spans="2:3" ht="12.75">
      <c r="B964" s="125"/>
      <c r="C964" s="18"/>
    </row>
    <row r="965" spans="2:3" ht="12.75">
      <c r="B965" s="125"/>
      <c r="C965" s="18"/>
    </row>
    <row r="966" spans="2:3" ht="12.75">
      <c r="B966" s="125"/>
      <c r="C966" s="18"/>
    </row>
    <row r="967" spans="2:3" ht="12.75">
      <c r="B967" s="125"/>
      <c r="C967" s="18"/>
    </row>
    <row r="968" spans="2:3" ht="12.75">
      <c r="B968" s="125"/>
      <c r="C968" s="18"/>
    </row>
    <row r="969" spans="2:3" ht="12.75">
      <c r="B969" s="125"/>
      <c r="C969" s="18"/>
    </row>
    <row r="970" spans="2:3" ht="12.75">
      <c r="B970" s="125"/>
      <c r="C970" s="18"/>
    </row>
    <row r="971" spans="2:3" ht="12.75">
      <c r="B971" s="125"/>
      <c r="C971" s="18"/>
    </row>
    <row r="972" spans="2:3" ht="12.75">
      <c r="B972" s="125"/>
      <c r="C972" s="18"/>
    </row>
    <row r="973" spans="2:3" ht="12.75">
      <c r="B973" s="125"/>
      <c r="C973" s="18"/>
    </row>
    <row r="974" spans="2:3" ht="12.75">
      <c r="B974" s="125"/>
      <c r="C974" s="18"/>
    </row>
    <row r="975" spans="2:3" ht="12.75">
      <c r="B975" s="125"/>
      <c r="C975" s="18"/>
    </row>
    <row r="976" spans="2:3" ht="12.75">
      <c r="B976" s="125"/>
      <c r="C976" s="18"/>
    </row>
    <row r="977" spans="2:3" ht="12.75">
      <c r="B977" s="125"/>
      <c r="C977" s="18"/>
    </row>
    <row r="978" spans="2:3" ht="12.75">
      <c r="B978" s="125"/>
      <c r="C978" s="18"/>
    </row>
    <row r="979" spans="2:3" ht="12.75">
      <c r="B979" s="125"/>
      <c r="C979" s="18"/>
    </row>
    <row r="980" spans="2:3" ht="12.75">
      <c r="B980" s="125"/>
      <c r="C980" s="18"/>
    </row>
    <row r="981" spans="2:3" ht="12.75">
      <c r="B981" s="125"/>
      <c r="C981" s="18"/>
    </row>
    <row r="982" spans="2:3" ht="12.75">
      <c r="B982" s="125"/>
      <c r="C982" s="18"/>
    </row>
    <row r="983" spans="2:3" ht="12.75">
      <c r="B983" s="125"/>
      <c r="C983" s="18"/>
    </row>
    <row r="984" spans="2:3" ht="12.75">
      <c r="B984" s="125"/>
      <c r="C984" s="18"/>
    </row>
    <row r="985" spans="2:3" ht="12.75">
      <c r="B985" s="125"/>
      <c r="C985" s="18"/>
    </row>
    <row r="986" spans="2:3" ht="12.75">
      <c r="B986" s="125"/>
      <c r="C986" s="18"/>
    </row>
    <row r="987" spans="2:3" ht="12.75">
      <c r="B987" s="125"/>
      <c r="C987" s="18"/>
    </row>
    <row r="988" spans="2:3" ht="12.75">
      <c r="B988" s="125"/>
      <c r="C988" s="18"/>
    </row>
    <row r="989" spans="2:3" ht="12.75">
      <c r="B989" s="125"/>
      <c r="C989" s="18"/>
    </row>
    <row r="990" spans="2:3" ht="12.75">
      <c r="B990" s="125"/>
      <c r="C990" s="18"/>
    </row>
    <row r="991" spans="2:3" ht="12.75">
      <c r="B991" s="125"/>
      <c r="C991" s="18"/>
    </row>
    <row r="992" spans="2:3" ht="12.75">
      <c r="B992" s="125"/>
      <c r="C992" s="18"/>
    </row>
    <row r="993" spans="2:3" ht="12.75">
      <c r="B993" s="125"/>
      <c r="C993" s="18"/>
    </row>
    <row r="994" spans="2:3" ht="12.75">
      <c r="B994" s="125"/>
      <c r="C994" s="18"/>
    </row>
    <row r="995" spans="2:3" ht="12.75">
      <c r="B995" s="125"/>
      <c r="C995" s="18"/>
    </row>
    <row r="996" spans="2:3" ht="12.75">
      <c r="B996" s="125"/>
      <c r="C996" s="18"/>
    </row>
    <row r="997" spans="2:3" ht="12.75">
      <c r="B997" s="125"/>
      <c r="C997" s="18"/>
    </row>
    <row r="998" spans="2:3" ht="12.75">
      <c r="B998" s="125"/>
      <c r="C998" s="18"/>
    </row>
    <row r="999" spans="2:3" ht="12.75">
      <c r="B999" s="125"/>
      <c r="C999" s="18"/>
    </row>
    <row r="1000" spans="2:3" ht="12.75">
      <c r="B1000" s="125"/>
      <c r="C1000" s="18"/>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122"/>
  <sheetViews>
    <sheetView workbookViewId="0">
      <pane ySplit="1" topLeftCell="A2" activePane="bottomLeft" state="frozen"/>
      <selection pane="bottomLeft" activeCell="B3" sqref="B3"/>
    </sheetView>
  </sheetViews>
  <sheetFormatPr defaultColWidth="14.46484375" defaultRowHeight="15.75" customHeight="1"/>
  <cols>
    <col min="1" max="1" width="12.46484375" customWidth="1"/>
    <col min="2" max="2" width="41.46484375" customWidth="1"/>
    <col min="3" max="3" width="21.6640625" customWidth="1"/>
    <col min="5" max="5" width="76" customWidth="1"/>
  </cols>
  <sheetData>
    <row r="1" spans="1:26" ht="14.25">
      <c r="A1" s="88" t="s">
        <v>64</v>
      </c>
      <c r="B1" s="71" t="s">
        <v>1450</v>
      </c>
      <c r="C1" s="71" t="s">
        <v>1451</v>
      </c>
      <c r="D1" s="70" t="s">
        <v>294</v>
      </c>
      <c r="E1" s="71" t="s">
        <v>1452</v>
      </c>
    </row>
    <row r="2" spans="1:26" ht="14.25">
      <c r="A2" s="126" t="s">
        <v>73</v>
      </c>
      <c r="B2" s="127" t="str">
        <f>VLOOKUP(A2,TRUSTEDPROCESSDEFINITIONS,2,FALSE)</f>
        <v>Identity Service Provider</v>
      </c>
      <c r="C2" s="128"/>
      <c r="D2" s="93"/>
      <c r="E2" s="94"/>
      <c r="F2" s="95"/>
      <c r="G2" s="95"/>
      <c r="H2" s="95"/>
      <c r="I2" s="95"/>
      <c r="J2" s="95"/>
      <c r="K2" s="95"/>
      <c r="L2" s="95"/>
      <c r="M2" s="95"/>
      <c r="N2" s="95"/>
      <c r="O2" s="95"/>
      <c r="P2" s="95"/>
      <c r="Q2" s="95"/>
      <c r="R2" s="95"/>
      <c r="S2" s="95"/>
      <c r="T2" s="95"/>
      <c r="U2" s="95"/>
      <c r="V2" s="95"/>
      <c r="W2" s="95"/>
      <c r="X2" s="95"/>
      <c r="Y2" s="95"/>
      <c r="Z2" s="95"/>
    </row>
    <row r="3" spans="1:26" ht="42.75">
      <c r="A3" s="129"/>
      <c r="B3" s="65" t="str">
        <f>VLOOKUP(A2,TRUSTEDPROCESSDEFINITIONS,3,FALSE)</f>
        <v>General requirements for identity service provider</v>
      </c>
      <c r="C3" s="130" t="s">
        <v>340</v>
      </c>
      <c r="D3" s="99" t="s">
        <v>341</v>
      </c>
      <c r="E3" s="65" t="s">
        <v>342</v>
      </c>
    </row>
    <row r="4" spans="1:26" ht="42.75">
      <c r="A4" s="129"/>
      <c r="B4" s="131"/>
      <c r="C4" s="130" t="s">
        <v>343</v>
      </c>
      <c r="D4" s="99" t="s">
        <v>341</v>
      </c>
      <c r="E4" s="65" t="s">
        <v>344</v>
      </c>
    </row>
    <row r="5" spans="1:26" ht="42.75">
      <c r="A5" s="129"/>
      <c r="B5" s="131"/>
      <c r="C5" s="130" t="s">
        <v>345</v>
      </c>
      <c r="D5" s="99" t="s">
        <v>341</v>
      </c>
      <c r="E5" s="65" t="s">
        <v>346</v>
      </c>
    </row>
    <row r="6" spans="1:26" ht="42.75">
      <c r="A6" s="129"/>
      <c r="B6" s="131"/>
      <c r="C6" s="130" t="s">
        <v>347</v>
      </c>
      <c r="D6" s="99" t="s">
        <v>341</v>
      </c>
      <c r="E6" s="65" t="s">
        <v>348</v>
      </c>
    </row>
    <row r="7" spans="1:26" ht="71.25">
      <c r="A7" s="129"/>
      <c r="B7" s="131"/>
      <c r="C7" s="130" t="s">
        <v>349</v>
      </c>
      <c r="D7" s="99" t="s">
        <v>341</v>
      </c>
      <c r="E7" s="65" t="s">
        <v>350</v>
      </c>
    </row>
    <row r="8" spans="1:26" ht="28.5">
      <c r="A8" s="129"/>
      <c r="B8" s="131"/>
      <c r="C8" s="130" t="s">
        <v>351</v>
      </c>
      <c r="D8" s="99" t="s">
        <v>341</v>
      </c>
      <c r="E8" s="65" t="s">
        <v>352</v>
      </c>
    </row>
    <row r="9" spans="1:26" ht="42.75">
      <c r="A9" s="129"/>
      <c r="B9" s="131"/>
      <c r="C9" s="130" t="s">
        <v>353</v>
      </c>
      <c r="D9" s="99" t="s">
        <v>341</v>
      </c>
      <c r="E9" s="65" t="s">
        <v>354</v>
      </c>
    </row>
    <row r="10" spans="1:26" ht="28.5">
      <c r="A10" s="129"/>
      <c r="B10" s="131"/>
      <c r="C10" s="130" t="s">
        <v>1453</v>
      </c>
      <c r="D10" s="99" t="s">
        <v>341</v>
      </c>
    </row>
    <row r="11" spans="1:26" ht="42.75">
      <c r="A11" s="129"/>
      <c r="B11" s="131"/>
      <c r="C11" s="130" t="s">
        <v>355</v>
      </c>
      <c r="D11" s="99" t="s">
        <v>341</v>
      </c>
      <c r="E11" s="65" t="s">
        <v>356</v>
      </c>
    </row>
    <row r="12" spans="1:26" ht="14.25">
      <c r="A12" s="126" t="s">
        <v>94</v>
      </c>
      <c r="B12" s="127" t="str">
        <f>VLOOKUP(A12,TRUSTEDPROCESSDEFINITIONS,2,FALSE)</f>
        <v>Identity Resolution</v>
      </c>
      <c r="C12" s="128"/>
      <c r="D12" s="93"/>
      <c r="E12" s="94"/>
      <c r="F12" s="95"/>
      <c r="G12" s="95"/>
      <c r="H12" s="95"/>
      <c r="I12" s="95"/>
      <c r="J12" s="95"/>
      <c r="K12" s="95"/>
      <c r="L12" s="95"/>
      <c r="M12" s="95"/>
      <c r="N12" s="95"/>
      <c r="O12" s="95"/>
      <c r="P12" s="95"/>
      <c r="Q12" s="95"/>
      <c r="R12" s="95"/>
      <c r="S12" s="95"/>
      <c r="T12" s="95"/>
      <c r="U12" s="95"/>
      <c r="V12" s="95"/>
      <c r="W12" s="95"/>
      <c r="X12" s="95"/>
      <c r="Y12" s="95"/>
      <c r="Z12" s="95"/>
    </row>
    <row r="13" spans="1:26" ht="114">
      <c r="A13" s="88"/>
      <c r="B13" s="65" t="str">
        <f>VLOOKUP(A12,TRUSTEDPROCESSDEFINITIONS,3,FALSE)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65" t="s">
        <v>401</v>
      </c>
      <c r="D13" s="99" t="s">
        <v>341</v>
      </c>
      <c r="E13" s="65" t="s">
        <v>402</v>
      </c>
    </row>
    <row r="14" spans="1:26" ht="14.25">
      <c r="A14" s="88"/>
      <c r="B14" s="65"/>
      <c r="C14" s="19"/>
      <c r="D14" s="97"/>
      <c r="E14" s="87"/>
    </row>
    <row r="15" spans="1:26" ht="14.25">
      <c r="A15" s="88"/>
      <c r="B15" s="65"/>
      <c r="C15" s="19"/>
      <c r="D15" s="97"/>
      <c r="E15" s="87"/>
    </row>
    <row r="16" spans="1:26" ht="14.25">
      <c r="A16" s="132" t="s">
        <v>102</v>
      </c>
      <c r="B16" s="133" t="str">
        <f>VLOOKUP(A16,TRUSTEDPROCESSDEFINITIONS,2,FALSE)</f>
        <v>Identity Establishment</v>
      </c>
      <c r="C16" s="134"/>
      <c r="D16" s="103"/>
      <c r="E16" s="104"/>
      <c r="F16" s="105"/>
      <c r="G16" s="105"/>
      <c r="H16" s="105"/>
      <c r="I16" s="105"/>
      <c r="J16" s="105"/>
      <c r="K16" s="105"/>
      <c r="L16" s="105"/>
      <c r="M16" s="105"/>
      <c r="N16" s="105"/>
      <c r="O16" s="105"/>
      <c r="P16" s="105"/>
      <c r="Q16" s="105"/>
      <c r="R16" s="105"/>
      <c r="S16" s="105"/>
      <c r="T16" s="105"/>
      <c r="U16" s="105"/>
      <c r="V16" s="105"/>
      <c r="W16" s="105"/>
      <c r="X16" s="105"/>
      <c r="Y16" s="105"/>
      <c r="Z16" s="105"/>
    </row>
    <row r="17" spans="1:26" ht="71.25">
      <c r="A17" s="19"/>
      <c r="B17" s="65" t="str">
        <f>VLOOKUP(A16,TRUSTEDPROCESSDEFINITIONS,3,FALSE)</f>
        <v>Identity Establishment is the process of creating a record of identity of a Subject within a program/service population that may be relied on by others for subsequent programs, services, and activities.</v>
      </c>
      <c r="C17" s="130"/>
      <c r="D17" s="99"/>
      <c r="E17" s="65"/>
    </row>
    <row r="18" spans="1:26" ht="14.25">
      <c r="A18" s="19"/>
      <c r="B18" s="65"/>
      <c r="C18" s="130"/>
      <c r="D18" s="99"/>
      <c r="E18" s="65"/>
    </row>
    <row r="19" spans="1:26" ht="14.25">
      <c r="A19" s="132" t="s">
        <v>110</v>
      </c>
      <c r="B19" s="133" t="str">
        <f>VLOOKUP(A19,TRUSTEDPROCESSDEFINITIONS,2,FALSE)</f>
        <v>Identity Information Validation</v>
      </c>
      <c r="C19" s="134"/>
      <c r="D19" s="103"/>
      <c r="E19" s="104"/>
      <c r="F19" s="105"/>
      <c r="G19" s="105"/>
      <c r="H19" s="105"/>
      <c r="I19" s="105"/>
      <c r="J19" s="105"/>
      <c r="K19" s="105"/>
      <c r="L19" s="105"/>
      <c r="M19" s="105"/>
      <c r="N19" s="105"/>
      <c r="O19" s="105"/>
      <c r="P19" s="105"/>
      <c r="Q19" s="105"/>
      <c r="R19" s="105"/>
      <c r="S19" s="105"/>
      <c r="T19" s="105"/>
      <c r="U19" s="105"/>
      <c r="V19" s="105"/>
      <c r="W19" s="105"/>
      <c r="X19" s="105"/>
      <c r="Y19" s="105"/>
      <c r="Z19" s="105"/>
    </row>
    <row r="20" spans="1:26" ht="42.75">
      <c r="A20" s="88"/>
      <c r="B20" s="65" t="str">
        <f>VLOOKUP(A19,TRUSTEDPROCESSDEFINITIONS,3,FALSE)</f>
        <v xml:space="preserve">Identity Information Validation is the process of confirming the accuracy of identity information about a Subject as established by the Issuer. </v>
      </c>
    </row>
    <row r="21" spans="1:26" ht="28.5">
      <c r="A21" s="88"/>
      <c r="B21" s="65"/>
      <c r="C21" s="130" t="s">
        <v>501</v>
      </c>
      <c r="D21" s="99" t="s">
        <v>502</v>
      </c>
      <c r="E21" s="65" t="s">
        <v>503</v>
      </c>
    </row>
    <row r="22" spans="1:26" ht="85.5">
      <c r="A22" s="135"/>
      <c r="B22" s="136"/>
      <c r="C22" s="130" t="s">
        <v>504</v>
      </c>
      <c r="D22" s="99" t="s">
        <v>505</v>
      </c>
      <c r="E22" s="65" t="s">
        <v>506</v>
      </c>
    </row>
    <row r="23" spans="1:26" ht="85.5">
      <c r="A23" s="135"/>
      <c r="B23" s="136"/>
      <c r="C23" s="130" t="s">
        <v>507</v>
      </c>
      <c r="D23" s="99" t="s">
        <v>505</v>
      </c>
      <c r="E23" s="65" t="s">
        <v>508</v>
      </c>
    </row>
    <row r="24" spans="1:26" ht="114">
      <c r="A24" s="135"/>
      <c r="B24" s="136"/>
      <c r="C24" s="130" t="s">
        <v>509</v>
      </c>
      <c r="D24" s="99" t="s">
        <v>510</v>
      </c>
      <c r="E24" s="65" t="s">
        <v>511</v>
      </c>
    </row>
    <row r="25" spans="1:26" ht="128.25">
      <c r="A25" s="135"/>
      <c r="B25" s="136"/>
      <c r="C25" s="130" t="s">
        <v>512</v>
      </c>
      <c r="D25" s="99" t="s">
        <v>510</v>
      </c>
      <c r="E25" s="65" t="s">
        <v>513</v>
      </c>
    </row>
    <row r="26" spans="1:26" ht="14.25">
      <c r="A26" s="137" t="s">
        <v>118</v>
      </c>
      <c r="B26" s="133" t="str">
        <f>VLOOKUP(A26,TRUSTEDPROCESSDEFINITIONS,2,FALSE)</f>
        <v>Identity Verification</v>
      </c>
      <c r="C26" s="134"/>
      <c r="D26" s="103"/>
      <c r="E26" s="104"/>
      <c r="F26" s="105"/>
      <c r="G26" s="105"/>
      <c r="H26" s="105"/>
      <c r="I26" s="105"/>
      <c r="J26" s="105"/>
      <c r="K26" s="105"/>
      <c r="L26" s="105"/>
      <c r="M26" s="105"/>
      <c r="N26" s="105"/>
      <c r="O26" s="105"/>
      <c r="P26" s="105"/>
      <c r="Q26" s="105"/>
      <c r="R26" s="105"/>
      <c r="S26" s="105"/>
      <c r="T26" s="105"/>
      <c r="U26" s="105"/>
      <c r="V26" s="105"/>
      <c r="W26" s="105"/>
      <c r="X26" s="105"/>
      <c r="Y26" s="105"/>
      <c r="Z26" s="105"/>
    </row>
    <row r="27" spans="1:26" ht="71.25">
      <c r="A27" s="88"/>
      <c r="B27" s="65" t="str">
        <f>VLOOKUP(A26,TRUSTEDPROCESSDEFINITIONS,3,FALSE)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row>
    <row r="28" spans="1:26" ht="42.75">
      <c r="A28" s="88"/>
      <c r="B28" s="65"/>
      <c r="C28" s="130" t="s">
        <v>533</v>
      </c>
      <c r="D28" s="99" t="s">
        <v>502</v>
      </c>
      <c r="E28" s="65" t="s">
        <v>534</v>
      </c>
    </row>
    <row r="29" spans="1:26" ht="85.5">
      <c r="A29" s="88"/>
      <c r="B29" s="65"/>
      <c r="C29" s="130" t="s">
        <v>535</v>
      </c>
      <c r="D29" s="99" t="s">
        <v>505</v>
      </c>
      <c r="E29" s="65" t="s">
        <v>536</v>
      </c>
    </row>
    <row r="30" spans="1:26" ht="71.25">
      <c r="A30" s="88"/>
      <c r="B30" s="65"/>
      <c r="C30" s="130" t="s">
        <v>537</v>
      </c>
      <c r="D30" s="99" t="s">
        <v>505</v>
      </c>
      <c r="E30" s="65" t="s">
        <v>538</v>
      </c>
    </row>
    <row r="31" spans="1:26" ht="99.75">
      <c r="A31" s="88"/>
      <c r="B31" s="65"/>
      <c r="C31" s="130" t="s">
        <v>539</v>
      </c>
      <c r="D31" s="99" t="s">
        <v>505</v>
      </c>
      <c r="E31" s="65" t="s">
        <v>540</v>
      </c>
    </row>
    <row r="32" spans="1:26" ht="99.75">
      <c r="A32" s="88"/>
      <c r="B32" s="65"/>
      <c r="C32" s="130" t="s">
        <v>541</v>
      </c>
      <c r="D32" s="99" t="s">
        <v>505</v>
      </c>
      <c r="E32" s="65" t="s">
        <v>542</v>
      </c>
    </row>
    <row r="33" spans="1:26" ht="327.75">
      <c r="A33" s="88"/>
      <c r="B33" s="65"/>
      <c r="C33" s="130" t="s">
        <v>543</v>
      </c>
      <c r="D33" s="99" t="s">
        <v>510</v>
      </c>
      <c r="E33" s="65" t="s">
        <v>544</v>
      </c>
    </row>
    <row r="34" spans="1:26" ht="57">
      <c r="A34" s="88"/>
      <c r="B34" s="65"/>
      <c r="C34" s="130" t="s">
        <v>545</v>
      </c>
      <c r="D34" s="99" t="s">
        <v>510</v>
      </c>
      <c r="E34" s="65" t="s">
        <v>546</v>
      </c>
    </row>
    <row r="35" spans="1:26" ht="14.25">
      <c r="A35" s="132" t="s">
        <v>1454</v>
      </c>
      <c r="B35" s="133" t="e">
        <f>VLOOKUP(A35,TRUSTEDPROCESSDEFINITIONS,2,FALSE)</f>
        <v>#N/A</v>
      </c>
      <c r="C35" s="134"/>
      <c r="D35" s="103"/>
      <c r="E35" s="104"/>
      <c r="F35" s="105"/>
      <c r="G35" s="105"/>
      <c r="H35" s="105"/>
      <c r="I35" s="105"/>
      <c r="J35" s="105"/>
      <c r="K35" s="105"/>
      <c r="L35" s="105"/>
      <c r="M35" s="105"/>
      <c r="N35" s="105"/>
      <c r="O35" s="105"/>
      <c r="P35" s="105"/>
      <c r="Q35" s="105"/>
      <c r="R35" s="105"/>
      <c r="S35" s="105"/>
      <c r="T35" s="105"/>
      <c r="U35" s="105"/>
      <c r="V35" s="105"/>
      <c r="W35" s="105"/>
      <c r="X35" s="105"/>
      <c r="Y35" s="105"/>
      <c r="Z35" s="105"/>
    </row>
    <row r="36" spans="1:26" ht="14.25">
      <c r="A36" s="88"/>
      <c r="B36" s="65" t="e">
        <f>VLOOKUP(A35,TRUSTEDPROCESSDEFINITIONS,3,FALSE)</f>
        <v>#N/A</v>
      </c>
      <c r="C36" s="19"/>
      <c r="D36" s="97"/>
      <c r="E36" s="87"/>
    </row>
    <row r="37" spans="1:26" ht="28.5">
      <c r="A37" s="88"/>
      <c r="B37" s="65"/>
      <c r="C37" s="130" t="s">
        <v>582</v>
      </c>
      <c r="D37" s="99" t="s">
        <v>502</v>
      </c>
      <c r="E37" s="65" t="s">
        <v>583</v>
      </c>
    </row>
    <row r="38" spans="1:26" ht="70.5" customHeight="1">
      <c r="A38" s="88"/>
      <c r="C38" s="130" t="s">
        <v>584</v>
      </c>
      <c r="D38" s="99" t="s">
        <v>502</v>
      </c>
      <c r="E38" s="65" t="s">
        <v>585</v>
      </c>
    </row>
    <row r="39" spans="1:26" ht="99.75">
      <c r="A39" s="135"/>
      <c r="B39" s="136"/>
      <c r="C39" s="130" t="s">
        <v>586</v>
      </c>
      <c r="D39" s="99" t="s">
        <v>510</v>
      </c>
      <c r="E39" s="65" t="s">
        <v>587</v>
      </c>
    </row>
    <row r="40" spans="1:26" ht="70.5" customHeight="1">
      <c r="A40" s="88"/>
      <c r="C40" s="130" t="s">
        <v>588</v>
      </c>
      <c r="D40" s="99" t="s">
        <v>502</v>
      </c>
      <c r="E40" s="65" t="s">
        <v>589</v>
      </c>
    </row>
    <row r="41" spans="1:26" ht="171">
      <c r="A41" s="88"/>
      <c r="B41" s="65"/>
      <c r="C41" s="130" t="s">
        <v>590</v>
      </c>
      <c r="D41" s="99" t="s">
        <v>505</v>
      </c>
      <c r="E41" s="65" t="s">
        <v>591</v>
      </c>
    </row>
    <row r="42" spans="1:26" ht="14.25">
      <c r="A42" s="88"/>
      <c r="B42" s="71"/>
      <c r="C42" s="19"/>
      <c r="D42" s="97"/>
      <c r="E42" s="87"/>
    </row>
    <row r="43" spans="1:26" ht="14.25">
      <c r="A43" s="88"/>
      <c r="B43" s="71"/>
      <c r="C43" s="19"/>
      <c r="D43" s="97"/>
      <c r="E43" s="87"/>
    </row>
    <row r="44" spans="1:26" ht="14.25">
      <c r="A44" s="132" t="s">
        <v>141</v>
      </c>
      <c r="B44" s="133" t="str">
        <f>VLOOKUP(A44,TRUSTEDPROCESSDEFINITIONS,2,FALSE)</f>
        <v>Identity Maintenance</v>
      </c>
      <c r="C44" s="134"/>
      <c r="D44" s="103"/>
      <c r="E44" s="104"/>
      <c r="F44" s="105"/>
      <c r="G44" s="105"/>
      <c r="H44" s="105"/>
      <c r="I44" s="105"/>
      <c r="J44" s="105"/>
      <c r="K44" s="105"/>
      <c r="L44" s="105"/>
      <c r="M44" s="105"/>
      <c r="N44" s="105"/>
      <c r="O44" s="105"/>
      <c r="P44" s="105"/>
      <c r="Q44" s="105"/>
      <c r="R44" s="105"/>
      <c r="S44" s="105"/>
      <c r="T44" s="105"/>
      <c r="U44" s="105"/>
      <c r="V44" s="105"/>
      <c r="W44" s="105"/>
      <c r="X44" s="105"/>
      <c r="Y44" s="105"/>
      <c r="Z44" s="105"/>
    </row>
    <row r="45" spans="1:26" ht="42.75">
      <c r="A45" s="129"/>
      <c r="B45" s="65" t="str">
        <f>VLOOKUP(A44,TRUSTEDPROCESSDEFINITIONS,3,FALSE)</f>
        <v>Identity Maintenance is the process of ensuring that a Subject’s identity information is accurate, complete, and up-to-date.</v>
      </c>
      <c r="C45" s="19"/>
      <c r="D45" s="97"/>
      <c r="E45" s="87"/>
    </row>
    <row r="46" spans="1:26" ht="14.25">
      <c r="A46" s="129"/>
      <c r="B46" s="138"/>
      <c r="C46" s="19"/>
      <c r="D46" s="97"/>
      <c r="E46" s="87"/>
    </row>
    <row r="47" spans="1:26" ht="14.25">
      <c r="A47" s="132" t="s">
        <v>1455</v>
      </c>
      <c r="B47" s="133" t="e">
        <f>VLOOKUP(A47,TRUSTEDPROCESSDEFINITIONS,2,FALSE)</f>
        <v>#N/A</v>
      </c>
      <c r="C47" s="134"/>
      <c r="D47" s="103"/>
      <c r="E47" s="104"/>
      <c r="F47" s="105"/>
      <c r="G47" s="105"/>
      <c r="H47" s="105"/>
      <c r="I47" s="105"/>
      <c r="J47" s="105"/>
      <c r="K47" s="105"/>
      <c r="L47" s="105"/>
      <c r="M47" s="105"/>
      <c r="N47" s="105"/>
      <c r="O47" s="105"/>
      <c r="P47" s="105"/>
      <c r="Q47" s="105"/>
      <c r="R47" s="105"/>
      <c r="S47" s="105"/>
      <c r="T47" s="105"/>
      <c r="U47" s="105"/>
      <c r="V47" s="105"/>
      <c r="W47" s="105"/>
      <c r="X47" s="105"/>
      <c r="Y47" s="105"/>
      <c r="Z47" s="105"/>
    </row>
    <row r="48" spans="1:26" ht="28.5">
      <c r="A48" s="88"/>
      <c r="B48" s="65" t="e">
        <f>VLOOKUP(A47,TRUSTEDPROCESSDEFINITIONS,3,FALSE)</f>
        <v>#N/A</v>
      </c>
      <c r="C48" s="130" t="s">
        <v>599</v>
      </c>
      <c r="D48" s="99" t="s">
        <v>502</v>
      </c>
      <c r="E48" s="65" t="s">
        <v>600</v>
      </c>
    </row>
    <row r="49" spans="1:26" ht="14.25">
      <c r="A49" s="88"/>
      <c r="B49" s="65"/>
    </row>
    <row r="50" spans="1:26" ht="14.25">
      <c r="A50" s="132" t="s">
        <v>1456</v>
      </c>
      <c r="B50" s="133" t="e">
        <f>VLOOKUP(A50,TRUSTEDPROCESSDEFINITIONS,2,FALSE)</f>
        <v>#N/A</v>
      </c>
      <c r="C50" s="134"/>
      <c r="D50" s="103"/>
      <c r="E50" s="104"/>
      <c r="F50" s="105"/>
      <c r="G50" s="105"/>
      <c r="H50" s="105"/>
      <c r="I50" s="105"/>
      <c r="J50" s="105"/>
      <c r="K50" s="105"/>
      <c r="L50" s="105"/>
      <c r="M50" s="105"/>
      <c r="N50" s="105"/>
      <c r="O50" s="105"/>
      <c r="P50" s="105"/>
      <c r="Q50" s="105"/>
      <c r="R50" s="105"/>
      <c r="S50" s="105"/>
      <c r="T50" s="105"/>
      <c r="U50" s="105"/>
      <c r="V50" s="105"/>
      <c r="W50" s="105"/>
      <c r="X50" s="105"/>
      <c r="Y50" s="105"/>
      <c r="Z50" s="105"/>
    </row>
    <row r="51" spans="1:26" ht="42.75">
      <c r="A51" s="88"/>
      <c r="B51" s="65" t="e">
        <f>VLOOKUP(A50,TRUSTEDPROCESSDEFINITIONS,3,FALSE)</f>
        <v>#N/A</v>
      </c>
      <c r="C51" s="130" t="s">
        <v>772</v>
      </c>
      <c r="D51" s="97"/>
      <c r="E51" s="65" t="s">
        <v>773</v>
      </c>
    </row>
    <row r="52" spans="1:26" ht="57">
      <c r="A52" s="88"/>
      <c r="B52" s="65"/>
      <c r="C52" s="130" t="s">
        <v>775</v>
      </c>
      <c r="D52" s="97"/>
      <c r="E52" s="65" t="s">
        <v>776</v>
      </c>
    </row>
    <row r="53" spans="1:26" ht="28.5">
      <c r="A53" s="88"/>
      <c r="B53" s="65"/>
      <c r="C53" s="130" t="s">
        <v>777</v>
      </c>
      <c r="D53" s="99" t="s">
        <v>502</v>
      </c>
      <c r="E53" s="65" t="s">
        <v>778</v>
      </c>
    </row>
    <row r="54" spans="1:26" ht="14.25">
      <c r="A54" s="88"/>
      <c r="B54" s="65"/>
      <c r="C54" s="130" t="s">
        <v>779</v>
      </c>
      <c r="D54" s="99" t="s">
        <v>502</v>
      </c>
      <c r="E54" s="65" t="s">
        <v>780</v>
      </c>
    </row>
    <row r="55" spans="1:26" ht="28.5">
      <c r="A55" s="88"/>
      <c r="B55" s="65"/>
      <c r="C55" s="130" t="s">
        <v>781</v>
      </c>
      <c r="D55" s="99" t="s">
        <v>502</v>
      </c>
      <c r="E55" s="65" t="s">
        <v>782</v>
      </c>
    </row>
    <row r="56" spans="1:26" ht="28.5">
      <c r="A56" s="88"/>
      <c r="B56" s="65"/>
      <c r="C56" s="130" t="s">
        <v>783</v>
      </c>
      <c r="D56" s="99" t="s">
        <v>505</v>
      </c>
      <c r="E56" s="65" t="s">
        <v>784</v>
      </c>
    </row>
    <row r="57" spans="1:26" ht="28.5">
      <c r="A57" s="88"/>
      <c r="B57" s="65"/>
      <c r="C57" s="130" t="s">
        <v>785</v>
      </c>
      <c r="D57" s="99" t="s">
        <v>505</v>
      </c>
      <c r="E57" s="65" t="s">
        <v>786</v>
      </c>
    </row>
    <row r="58" spans="1:26" ht="28.5">
      <c r="A58" s="88"/>
      <c r="B58" s="65"/>
      <c r="C58" s="130" t="s">
        <v>787</v>
      </c>
      <c r="D58" s="99" t="s">
        <v>505</v>
      </c>
      <c r="E58" s="65" t="s">
        <v>788</v>
      </c>
    </row>
    <row r="59" spans="1:26" ht="28.5">
      <c r="A59" s="88"/>
      <c r="B59" s="65"/>
      <c r="C59" s="130" t="s">
        <v>789</v>
      </c>
      <c r="D59" s="99" t="s">
        <v>510</v>
      </c>
      <c r="E59" s="65" t="s">
        <v>790</v>
      </c>
    </row>
    <row r="60" spans="1:26" ht="42.75">
      <c r="A60" s="88"/>
      <c r="B60" s="65"/>
      <c r="C60" s="130" t="s">
        <v>791</v>
      </c>
      <c r="D60" s="99" t="s">
        <v>510</v>
      </c>
      <c r="E60" s="65" t="s">
        <v>792</v>
      </c>
    </row>
    <row r="61" spans="1:26" ht="14.25">
      <c r="A61" s="88"/>
      <c r="B61" s="65"/>
    </row>
    <row r="62" spans="1:26" ht="14.25">
      <c r="A62" s="88"/>
      <c r="B62" s="65"/>
      <c r="C62" s="19"/>
      <c r="D62" s="97"/>
      <c r="E62" s="87"/>
    </row>
    <row r="63" spans="1:26" ht="14.25">
      <c r="A63" s="88"/>
      <c r="B63" s="65"/>
      <c r="C63" s="19"/>
      <c r="D63" s="97"/>
      <c r="E63" s="87"/>
    </row>
    <row r="64" spans="1:26" ht="14.25">
      <c r="A64" s="132" t="s">
        <v>148</v>
      </c>
      <c r="B64" s="133" t="str">
        <f>VLOOKUP(A64,TRUSTEDPROCESSDEFINITIONS,2,FALSE)</f>
        <v>Identity Linking</v>
      </c>
      <c r="C64" s="134"/>
      <c r="D64" s="103"/>
      <c r="E64" s="104"/>
      <c r="F64" s="105"/>
      <c r="G64" s="105"/>
      <c r="H64" s="105"/>
      <c r="I64" s="105"/>
      <c r="J64" s="105"/>
      <c r="K64" s="105"/>
      <c r="L64" s="105"/>
      <c r="M64" s="105"/>
      <c r="N64" s="105"/>
      <c r="O64" s="105"/>
      <c r="P64" s="105"/>
      <c r="Q64" s="105"/>
      <c r="R64" s="105"/>
      <c r="S64" s="105"/>
      <c r="T64" s="105"/>
      <c r="U64" s="105"/>
      <c r="V64" s="105"/>
      <c r="W64" s="105"/>
      <c r="X64" s="105"/>
      <c r="Y64" s="105"/>
      <c r="Z64" s="105"/>
    </row>
    <row r="65" spans="1:26" ht="28.5">
      <c r="A65" s="88"/>
      <c r="B65" s="65" t="str">
        <f>VLOOKUP(A64,TRUSTEDPROCESSDEFINITIONS,3,FALSE)</f>
        <v>Identity Linking is the process of mapping two or more identifiers to the same Subject.</v>
      </c>
      <c r="C65" s="19"/>
      <c r="D65" s="97"/>
      <c r="E65" s="87"/>
    </row>
    <row r="66" spans="1:26" ht="14.25">
      <c r="A66" s="88"/>
      <c r="B66" s="65"/>
      <c r="C66" s="19"/>
      <c r="D66" s="97"/>
      <c r="E66" s="87"/>
    </row>
    <row r="67" spans="1:26" ht="14.25">
      <c r="A67" s="132" t="s">
        <v>165</v>
      </c>
      <c r="B67" s="133" t="str">
        <f>VLOOKUP(A67,TRUSTEDPROCESSDEFINITIONS,2,FALSE)</f>
        <v>Credential Issuance</v>
      </c>
      <c r="C67" s="134"/>
      <c r="D67" s="103"/>
      <c r="E67" s="104"/>
      <c r="F67" s="105"/>
      <c r="G67" s="105"/>
      <c r="H67" s="105"/>
      <c r="I67" s="105"/>
      <c r="J67" s="105"/>
      <c r="K67" s="105"/>
      <c r="L67" s="105"/>
      <c r="M67" s="105"/>
      <c r="N67" s="105"/>
      <c r="O67" s="105"/>
      <c r="P67" s="105"/>
      <c r="Q67" s="105"/>
      <c r="R67" s="105"/>
      <c r="S67" s="105"/>
      <c r="T67" s="105"/>
      <c r="U67" s="105"/>
      <c r="V67" s="105"/>
      <c r="W67" s="105"/>
      <c r="X67" s="105"/>
      <c r="Y67" s="105"/>
      <c r="Z67" s="105"/>
    </row>
    <row r="68" spans="1:26" ht="42.75">
      <c r="A68" s="88"/>
      <c r="B68" s="65" t="str">
        <f>VLOOKUP(A67,TRUSTEDPROCESSDEFINITIONS,3,FALSE)</f>
        <v>Credential Issuance is the process of creating a Credential from a set of Claims and assigning the Credential to a Holder.</v>
      </c>
      <c r="C68" s="130" t="s">
        <v>1457</v>
      </c>
      <c r="D68" s="97"/>
      <c r="E68" s="87"/>
    </row>
    <row r="69" spans="1:26" ht="28.5">
      <c r="A69" s="88"/>
      <c r="B69" s="71"/>
      <c r="C69" s="130" t="s">
        <v>826</v>
      </c>
      <c r="D69" s="99" t="s">
        <v>502</v>
      </c>
      <c r="E69" s="65" t="s">
        <v>827</v>
      </c>
    </row>
    <row r="70" spans="1:26" ht="28.5">
      <c r="A70" s="88"/>
      <c r="B70" s="71"/>
      <c r="C70" s="130" t="s">
        <v>828</v>
      </c>
      <c r="D70" s="99" t="s">
        <v>505</v>
      </c>
      <c r="E70" s="65" t="s">
        <v>829</v>
      </c>
    </row>
    <row r="71" spans="1:26" ht="28.5">
      <c r="A71" s="88"/>
      <c r="B71" s="71"/>
      <c r="C71" s="130" t="s">
        <v>830</v>
      </c>
      <c r="D71" s="99" t="s">
        <v>510</v>
      </c>
      <c r="E71" s="65" t="s">
        <v>831</v>
      </c>
    </row>
    <row r="72" spans="1:26" ht="14.25">
      <c r="A72" s="88"/>
      <c r="B72" s="71"/>
      <c r="C72" s="19"/>
      <c r="D72" s="97"/>
      <c r="E72" s="87"/>
    </row>
    <row r="73" spans="1:26" ht="14.25">
      <c r="A73" s="132" t="s">
        <v>1458</v>
      </c>
      <c r="B73" s="133" t="e">
        <f>VLOOKUP(A73,TRUSTEDPROCESSDEFINITIONS,2,FALSE)</f>
        <v>#N/A</v>
      </c>
      <c r="C73" s="134"/>
      <c r="D73" s="103"/>
      <c r="E73" s="104"/>
      <c r="F73" s="105"/>
      <c r="G73" s="105"/>
      <c r="H73" s="105"/>
      <c r="I73" s="105"/>
      <c r="J73" s="105"/>
      <c r="K73" s="105"/>
      <c r="L73" s="105"/>
      <c r="M73" s="105"/>
      <c r="N73" s="105"/>
      <c r="O73" s="105"/>
      <c r="P73" s="105"/>
      <c r="Q73" s="105"/>
      <c r="R73" s="105"/>
      <c r="S73" s="105"/>
      <c r="T73" s="105"/>
      <c r="U73" s="105"/>
      <c r="V73" s="105"/>
      <c r="W73" s="105"/>
      <c r="X73" s="105"/>
      <c r="Y73" s="105"/>
      <c r="Z73" s="105"/>
    </row>
    <row r="74" spans="1:26" ht="14.25">
      <c r="A74" s="88"/>
      <c r="B74" s="65" t="e">
        <f>VLOOKUP(A73,TRUSTEDPROCESSDEFINITIONS,3,FALSE)</f>
        <v>#N/A</v>
      </c>
      <c r="C74" s="130" t="s">
        <v>1031</v>
      </c>
      <c r="D74" s="99" t="s">
        <v>502</v>
      </c>
      <c r="E74" s="65" t="s">
        <v>1032</v>
      </c>
    </row>
    <row r="75" spans="1:26" ht="42.75">
      <c r="A75" s="88"/>
      <c r="B75" s="71"/>
      <c r="C75" s="130" t="s">
        <v>1033</v>
      </c>
      <c r="D75" s="99" t="s">
        <v>502</v>
      </c>
      <c r="E75" s="65" t="s">
        <v>1034</v>
      </c>
    </row>
    <row r="76" spans="1:26" ht="28.5">
      <c r="A76" s="88"/>
      <c r="B76" s="71"/>
      <c r="C76" s="130" t="s">
        <v>1035</v>
      </c>
      <c r="D76" s="99" t="s">
        <v>341</v>
      </c>
      <c r="E76" s="65" t="s">
        <v>1036</v>
      </c>
    </row>
    <row r="77" spans="1:26" ht="28.5">
      <c r="A77" s="88"/>
      <c r="B77" s="71"/>
      <c r="C77" s="130" t="s">
        <v>1037</v>
      </c>
      <c r="D77" s="99" t="s">
        <v>341</v>
      </c>
      <c r="E77" s="65" t="s">
        <v>1038</v>
      </c>
    </row>
    <row r="78" spans="1:26" ht="28.5">
      <c r="A78" s="88"/>
      <c r="B78" s="71"/>
      <c r="C78" s="130" t="s">
        <v>1039</v>
      </c>
      <c r="D78" s="99" t="s">
        <v>341</v>
      </c>
      <c r="E78" s="65" t="s">
        <v>1040</v>
      </c>
    </row>
    <row r="79" spans="1:26" ht="28.5">
      <c r="A79" s="88"/>
      <c r="B79" s="71"/>
      <c r="C79" s="130" t="s">
        <v>1041</v>
      </c>
      <c r="D79" s="99" t="s">
        <v>341</v>
      </c>
      <c r="E79" s="65" t="s">
        <v>1042</v>
      </c>
    </row>
    <row r="80" spans="1:26" ht="28.5">
      <c r="A80" s="88"/>
      <c r="B80" s="71"/>
      <c r="C80" s="130" t="s">
        <v>1043</v>
      </c>
      <c r="D80" s="99" t="s">
        <v>341</v>
      </c>
      <c r="E80" s="65" t="s">
        <v>1044</v>
      </c>
    </row>
    <row r="81" spans="1:26" ht="42.75">
      <c r="A81" s="88"/>
      <c r="B81" s="71"/>
      <c r="C81" s="130" t="s">
        <v>1045</v>
      </c>
      <c r="D81" s="99" t="s">
        <v>341</v>
      </c>
      <c r="E81" s="65" t="s">
        <v>1046</v>
      </c>
    </row>
    <row r="82" spans="1:26" ht="57">
      <c r="A82" s="88"/>
      <c r="B82" s="71"/>
      <c r="C82" s="130" t="s">
        <v>1047</v>
      </c>
      <c r="D82" s="99" t="s">
        <v>341</v>
      </c>
      <c r="E82" s="65" t="s">
        <v>1048</v>
      </c>
    </row>
    <row r="83" spans="1:26" ht="28.5">
      <c r="A83" s="88"/>
      <c r="B83" s="71"/>
      <c r="C83" s="130" t="s">
        <v>1049</v>
      </c>
      <c r="D83" s="99" t="s">
        <v>505</v>
      </c>
      <c r="E83" s="65" t="s">
        <v>1050</v>
      </c>
    </row>
    <row r="84" spans="1:26" ht="57">
      <c r="A84" s="88"/>
      <c r="B84" s="71"/>
      <c r="C84" s="130" t="s">
        <v>1051</v>
      </c>
      <c r="D84" s="99" t="s">
        <v>505</v>
      </c>
      <c r="E84" s="65" t="s">
        <v>1052</v>
      </c>
    </row>
    <row r="85" spans="1:26" ht="57">
      <c r="A85" s="88"/>
      <c r="B85" s="71"/>
      <c r="C85" s="130" t="s">
        <v>1053</v>
      </c>
      <c r="D85" s="99" t="s">
        <v>510</v>
      </c>
      <c r="E85" s="65" t="s">
        <v>1054</v>
      </c>
    </row>
    <row r="86" spans="1:26" ht="14.25">
      <c r="A86" s="132" t="s">
        <v>172</v>
      </c>
      <c r="B86" s="133" t="str">
        <f>VLOOKUP(A86,TRUSTEDPROCESSDEFINITIONS,2,FALSE)</f>
        <v>Credential-Authenticator Binding</v>
      </c>
      <c r="C86" s="134"/>
      <c r="D86" s="103"/>
      <c r="E86" s="104"/>
      <c r="F86" s="105"/>
      <c r="G86" s="105"/>
      <c r="H86" s="105"/>
      <c r="I86" s="105"/>
      <c r="J86" s="105"/>
      <c r="K86" s="105"/>
      <c r="L86" s="105"/>
      <c r="M86" s="105"/>
      <c r="N86" s="105"/>
      <c r="O86" s="105"/>
      <c r="P86" s="105"/>
      <c r="Q86" s="105"/>
      <c r="R86" s="105"/>
      <c r="S86" s="105"/>
      <c r="T86" s="105"/>
      <c r="U86" s="105"/>
      <c r="V86" s="105"/>
      <c r="W86" s="105"/>
      <c r="X86" s="105"/>
      <c r="Y86" s="105"/>
      <c r="Z86" s="105"/>
    </row>
    <row r="87" spans="1:26" ht="156.75">
      <c r="A87" s="139"/>
      <c r="B87" s="140" t="str">
        <f>VLOOKUP(A86,TRUSTEDPROCESSDEFINITIONS,3,FALSE)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row>
    <row r="88" spans="1:26" ht="14.25">
      <c r="A88" s="88"/>
      <c r="B88" s="71"/>
      <c r="C88" s="19"/>
      <c r="D88" s="97"/>
      <c r="E88" s="87"/>
    </row>
    <row r="89" spans="1:26" ht="14.25">
      <c r="A89" s="88"/>
      <c r="B89" s="71"/>
      <c r="C89" s="19"/>
      <c r="D89" s="97"/>
      <c r="E89" s="87"/>
    </row>
    <row r="90" spans="1:26" ht="14.25">
      <c r="A90" s="88"/>
      <c r="B90" s="71"/>
      <c r="C90" s="19"/>
      <c r="D90" s="97"/>
      <c r="E90" s="87"/>
    </row>
    <row r="91" spans="1:26" ht="14.25">
      <c r="A91" s="132" t="s">
        <v>198</v>
      </c>
      <c r="B91" s="133" t="str">
        <f>VLOOKUP(A91,TRUSTEDPROCESSDEFINITIONS,2,FALSE)</f>
        <v>Credential Suspension</v>
      </c>
      <c r="C91" s="134"/>
      <c r="D91" s="103"/>
      <c r="E91" s="104"/>
      <c r="F91" s="105"/>
      <c r="G91" s="105"/>
      <c r="H91" s="105"/>
      <c r="I91" s="105"/>
      <c r="J91" s="105"/>
      <c r="K91" s="105"/>
      <c r="L91" s="105"/>
      <c r="M91" s="105"/>
      <c r="N91" s="105"/>
      <c r="O91" s="105"/>
      <c r="P91" s="105"/>
      <c r="Q91" s="105"/>
      <c r="R91" s="105"/>
      <c r="S91" s="105"/>
      <c r="T91" s="105"/>
      <c r="U91" s="105"/>
      <c r="V91" s="105"/>
      <c r="W91" s="105"/>
      <c r="X91" s="105"/>
      <c r="Y91" s="105"/>
      <c r="Z91" s="105"/>
    </row>
    <row r="92" spans="1:26" ht="57">
      <c r="A92" s="88"/>
      <c r="B92" s="65" t="str">
        <f>VLOOKUP(A91,TRUSTEDPROCESSDEFINITIONS,3,FALSE)</f>
        <v xml:space="preserve">Credential Suspension is the process of transforming an issued credential into a suspended credential by flagging the issued credential as temporarily unusable. </v>
      </c>
    </row>
    <row r="93" spans="1:26" ht="14.25">
      <c r="A93" s="88"/>
      <c r="B93" s="65"/>
    </row>
    <row r="94" spans="1:26" ht="14.25">
      <c r="A94" s="88"/>
      <c r="B94" s="65"/>
    </row>
    <row r="95" spans="1:26" ht="14.25">
      <c r="A95" s="88"/>
      <c r="B95" s="65"/>
    </row>
    <row r="96" spans="1:26" ht="14.25">
      <c r="A96" s="88"/>
      <c r="B96" s="65"/>
    </row>
    <row r="97" spans="1:26" ht="14.25">
      <c r="A97" s="132" t="s">
        <v>205</v>
      </c>
      <c r="B97" s="133" t="str">
        <f>VLOOKUP(A97,TRUSTEDPROCESSDEFINITIONS,2,FALSE)</f>
        <v>Credential Recovery</v>
      </c>
      <c r="C97" s="134"/>
      <c r="D97" s="103"/>
      <c r="E97" s="104"/>
      <c r="F97" s="105"/>
      <c r="G97" s="105"/>
      <c r="H97" s="105"/>
      <c r="I97" s="105"/>
      <c r="J97" s="105"/>
      <c r="K97" s="105"/>
      <c r="L97" s="105"/>
      <c r="M97" s="105"/>
      <c r="N97" s="105"/>
      <c r="O97" s="105"/>
      <c r="P97" s="105"/>
      <c r="Q97" s="105"/>
      <c r="R97" s="105"/>
      <c r="S97" s="105"/>
      <c r="T97" s="105"/>
      <c r="U97" s="105"/>
      <c r="V97" s="105"/>
      <c r="W97" s="105"/>
      <c r="X97" s="105"/>
      <c r="Y97" s="105"/>
      <c r="Z97" s="105"/>
    </row>
    <row r="98" spans="1:26" ht="57">
      <c r="A98" s="88"/>
      <c r="B98" s="65" t="str">
        <f>VLOOKUP(A97,TRUSTEDPROCESSDEFINITIONS,3,FALSE)</f>
        <v>Credential Recovery is the process of transforming a suspended credential back to a usable state (i.e., an issued credential).</v>
      </c>
      <c r="C98" s="130" t="s">
        <v>1148</v>
      </c>
      <c r="D98" s="99" t="s">
        <v>341</v>
      </c>
      <c r="E98" s="65" t="s">
        <v>1149</v>
      </c>
    </row>
    <row r="99" spans="1:26" ht="28.5">
      <c r="A99" s="88"/>
      <c r="B99" s="65"/>
      <c r="C99" s="130" t="s">
        <v>1150</v>
      </c>
      <c r="D99" s="99" t="s">
        <v>510</v>
      </c>
      <c r="E99" s="65" t="s">
        <v>1151</v>
      </c>
    </row>
    <row r="100" spans="1:26" ht="14.25">
      <c r="A100" s="88"/>
      <c r="B100" s="65"/>
      <c r="C100" s="19"/>
      <c r="D100" s="97"/>
      <c r="E100" s="87"/>
    </row>
    <row r="101" spans="1:26" ht="14.25">
      <c r="A101" s="126" t="s">
        <v>1459</v>
      </c>
      <c r="B101" s="127" t="e">
        <f>VLOOKUP(A101,TRUSTEDPROCESSDEFINITIONS,2,FALSE)</f>
        <v>#N/A</v>
      </c>
      <c r="C101" s="128"/>
      <c r="D101" s="93"/>
      <c r="E101" s="94"/>
      <c r="F101" s="95"/>
      <c r="G101" s="95"/>
      <c r="H101" s="95"/>
      <c r="I101" s="95"/>
      <c r="J101" s="95"/>
      <c r="K101" s="95"/>
      <c r="L101" s="95"/>
      <c r="M101" s="95"/>
      <c r="N101" s="95"/>
      <c r="O101" s="95"/>
      <c r="P101" s="95"/>
      <c r="Q101" s="95"/>
      <c r="R101" s="95"/>
      <c r="S101" s="95"/>
      <c r="T101" s="95"/>
      <c r="U101" s="95"/>
      <c r="V101" s="95"/>
      <c r="W101" s="95"/>
      <c r="X101" s="95"/>
      <c r="Y101" s="95"/>
      <c r="Z101" s="95"/>
    </row>
    <row r="102" spans="1:26" ht="14.25">
      <c r="A102" s="88"/>
      <c r="B102" s="65" t="e">
        <f>VLOOKUP(A101,TRUSTEDPROCESSDEFINITIONS,3,FALSE)</f>
        <v>#N/A</v>
      </c>
      <c r="C102" s="19"/>
      <c r="D102" s="97"/>
      <c r="E102" s="87"/>
    </row>
    <row r="103" spans="1:26" ht="14.25">
      <c r="A103" s="88"/>
      <c r="B103" s="65"/>
      <c r="C103" s="19"/>
      <c r="D103" s="97"/>
      <c r="E103" s="87"/>
    </row>
    <row r="104" spans="1:26" ht="14.25">
      <c r="A104" s="88"/>
      <c r="B104" s="65"/>
      <c r="C104" s="19"/>
      <c r="D104" s="97"/>
      <c r="E104" s="87"/>
    </row>
    <row r="105" spans="1:26" ht="14.25">
      <c r="A105" s="141" t="s">
        <v>212</v>
      </c>
      <c r="B105" s="142" t="str">
        <f>VLOOKUP(A105,TRUSTEDPROCESSDEFINITIONS,2,FALSE)</f>
        <v>Credential Revocation</v>
      </c>
      <c r="C105" s="143"/>
      <c r="D105" s="110"/>
      <c r="E105" s="111"/>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1:26" ht="42.75">
      <c r="A106" s="88"/>
      <c r="B106" s="65" t="str">
        <f>VLOOKUP(A105,TRUSTEDPROCESSDEFINITIONS,3,FALSE)</f>
        <v>Credential Revocation is the process of ensuring that an issued credential is permanently flagged as unusable.</v>
      </c>
      <c r="C106" s="130" t="s">
        <v>1176</v>
      </c>
      <c r="D106" s="99" t="s">
        <v>341</v>
      </c>
      <c r="E106" s="65" t="s">
        <v>1177</v>
      </c>
    </row>
    <row r="107" spans="1:26" ht="28.5">
      <c r="A107" s="88"/>
      <c r="B107" s="65"/>
      <c r="C107" s="130" t="s">
        <v>1178</v>
      </c>
      <c r="D107" s="99" t="s">
        <v>341</v>
      </c>
      <c r="E107" s="65" t="s">
        <v>1179</v>
      </c>
    </row>
    <row r="108" spans="1:26" ht="28.5">
      <c r="A108" s="88"/>
      <c r="B108" s="65"/>
      <c r="C108" s="130" t="s">
        <v>1180</v>
      </c>
      <c r="D108" s="99" t="s">
        <v>341</v>
      </c>
      <c r="E108" s="65" t="s">
        <v>1181</v>
      </c>
    </row>
    <row r="109" spans="1:26" ht="14.25">
      <c r="A109" s="88"/>
      <c r="B109" s="65"/>
      <c r="C109" s="19"/>
      <c r="D109" s="97"/>
      <c r="E109" s="87"/>
    </row>
    <row r="110" spans="1:26" ht="14.25">
      <c r="A110" s="88" t="s">
        <v>1460</v>
      </c>
      <c r="B110" s="71" t="e">
        <f>VLOOKUP(A110,TRUSTEDPROCESSDEFINITIONS,2,FALSE)</f>
        <v>#N/A</v>
      </c>
      <c r="C110" s="19"/>
      <c r="D110" s="97"/>
      <c r="E110" s="87"/>
    </row>
    <row r="111" spans="1:26" ht="14.25">
      <c r="A111" s="88"/>
      <c r="B111" s="65" t="e">
        <f>VLOOKUP(A110,TRUSTEDPROCESSDEFINITIONS,3,FALSE)</f>
        <v>#N/A</v>
      </c>
      <c r="C111" s="19"/>
      <c r="D111" s="97"/>
      <c r="E111" s="87"/>
    </row>
    <row r="112" spans="1:26" ht="14.25">
      <c r="A112" s="88"/>
      <c r="B112" s="65"/>
      <c r="C112" s="19"/>
      <c r="D112" s="97"/>
      <c r="E112" s="87"/>
    </row>
    <row r="113" spans="1:26" ht="14.25">
      <c r="A113" s="88"/>
      <c r="B113" s="65"/>
      <c r="C113" s="19"/>
      <c r="D113" s="97"/>
      <c r="E113" s="87"/>
    </row>
    <row r="114" spans="1:26" ht="14.25">
      <c r="A114" s="88" t="s">
        <v>1461</v>
      </c>
      <c r="B114" s="71" t="e">
        <f>VLOOKUP(A114,TRUSTEDPROCESSDEFINITIONS,2,FALSE)</f>
        <v>#N/A</v>
      </c>
      <c r="C114" s="19"/>
      <c r="D114" s="97"/>
      <c r="E114" s="87"/>
    </row>
    <row r="115" spans="1:26" ht="14.25">
      <c r="A115" s="88"/>
      <c r="B115" s="65" t="e">
        <f>VLOOKUP(A114,TRUSTEDPROCESSDEFINITIONS,3,FALSE)</f>
        <v>#N/A</v>
      </c>
      <c r="C115" s="19"/>
      <c r="D115" s="97"/>
      <c r="E115" s="87"/>
    </row>
    <row r="116" spans="1:26" ht="14.25">
      <c r="A116" s="88"/>
      <c r="B116" s="65"/>
      <c r="C116" s="19"/>
      <c r="D116" s="97"/>
      <c r="E116" s="87"/>
    </row>
    <row r="117" spans="1:26" ht="14.25">
      <c r="A117" s="132" t="s">
        <v>1462</v>
      </c>
      <c r="B117" s="133" t="e">
        <f>VLOOKUP(A117,TRUSTEDPROCESSDEFINITIONS,2,FALSE)</f>
        <v>#N/A</v>
      </c>
      <c r="C117" s="134"/>
      <c r="D117" s="103"/>
      <c r="E117" s="104"/>
      <c r="F117" s="105"/>
      <c r="G117" s="105"/>
      <c r="H117" s="105"/>
      <c r="I117" s="105"/>
      <c r="J117" s="105"/>
      <c r="K117" s="105"/>
      <c r="L117" s="105"/>
      <c r="M117" s="105"/>
      <c r="N117" s="105"/>
      <c r="O117" s="105"/>
      <c r="P117" s="105"/>
      <c r="Q117" s="105"/>
      <c r="R117" s="105"/>
      <c r="S117" s="105"/>
      <c r="T117" s="105"/>
      <c r="U117" s="105"/>
      <c r="V117" s="105"/>
      <c r="W117" s="105"/>
      <c r="X117" s="105"/>
      <c r="Y117" s="105"/>
      <c r="Z117" s="105"/>
    </row>
    <row r="118" spans="1:26" ht="42.75">
      <c r="A118" s="88"/>
      <c r="B118" s="65" t="e">
        <f>VLOOKUP(A117,TRUSTEDPROCESSDEFINITIONS,3,FALSE)</f>
        <v>#N/A</v>
      </c>
      <c r="C118" s="130" t="s">
        <v>1463</v>
      </c>
      <c r="D118" s="99" t="s">
        <v>341</v>
      </c>
      <c r="E118" s="65" t="s">
        <v>1464</v>
      </c>
    </row>
    <row r="119" spans="1:26" ht="42.75">
      <c r="A119" s="88"/>
      <c r="B119" s="65"/>
      <c r="C119" s="130" t="s">
        <v>1465</v>
      </c>
      <c r="D119" s="99" t="s">
        <v>341</v>
      </c>
      <c r="E119" s="65" t="s">
        <v>1466</v>
      </c>
    </row>
    <row r="120" spans="1:26" ht="28.5">
      <c r="A120" s="88"/>
      <c r="B120" s="65"/>
      <c r="C120" s="130" t="s">
        <v>1467</v>
      </c>
      <c r="D120" s="99" t="s">
        <v>341</v>
      </c>
      <c r="E120" s="65" t="s">
        <v>1468</v>
      </c>
    </row>
    <row r="121" spans="1:26" ht="14.25">
      <c r="A121" s="88"/>
      <c r="B121" s="65"/>
      <c r="C121" s="19"/>
      <c r="D121" s="97"/>
      <c r="E121" s="87"/>
    </row>
    <row r="122" spans="1:26" ht="14.25">
      <c r="A122" s="88" t="s">
        <v>1469</v>
      </c>
      <c r="B122" s="71" t="e">
        <f>VLOOKUP(A122,TRUSTEDPROCESSDEFINITIONS,2,FALSE)</f>
        <v>#N/A</v>
      </c>
      <c r="C122" s="19"/>
      <c r="D122" s="97"/>
      <c r="E122" s="87"/>
    </row>
    <row r="123" spans="1:26" ht="14.25">
      <c r="A123" s="88"/>
      <c r="B123" s="65" t="e">
        <f>VLOOKUP(A122,TRUSTEDPROCESSDEFINITIONS,3,FALSE)</f>
        <v>#N/A</v>
      </c>
      <c r="C123" s="122"/>
      <c r="D123" s="97"/>
      <c r="E123" s="20"/>
    </row>
    <row r="124" spans="1:26" ht="28.5">
      <c r="A124" s="88"/>
      <c r="B124" s="65"/>
      <c r="C124" s="130" t="s">
        <v>1470</v>
      </c>
      <c r="D124" s="99" t="s">
        <v>341</v>
      </c>
      <c r="E124" s="65" t="s">
        <v>1471</v>
      </c>
    </row>
    <row r="125" spans="1:26" ht="28.5">
      <c r="A125" s="88"/>
      <c r="B125" s="65"/>
      <c r="C125" s="130" t="s">
        <v>1472</v>
      </c>
      <c r="D125" s="99" t="s">
        <v>341</v>
      </c>
      <c r="E125" s="65" t="s">
        <v>1473</v>
      </c>
    </row>
    <row r="126" spans="1:26" ht="14.25">
      <c r="A126" s="88"/>
      <c r="B126" s="65"/>
      <c r="C126" s="19"/>
      <c r="D126" s="97"/>
      <c r="E126" s="87"/>
    </row>
    <row r="127" spans="1:26" ht="14.25">
      <c r="A127" s="88"/>
      <c r="B127" s="65"/>
      <c r="C127" s="19"/>
      <c r="D127" s="97"/>
      <c r="E127" s="87"/>
    </row>
    <row r="128" spans="1:26" ht="14.25">
      <c r="A128" s="88" t="s">
        <v>1474</v>
      </c>
      <c r="B128" s="71" t="s">
        <v>1475</v>
      </c>
      <c r="C128" s="19"/>
      <c r="D128" s="97"/>
      <c r="E128" s="87"/>
    </row>
    <row r="129" spans="1:26" ht="14.25">
      <c r="A129" s="88"/>
      <c r="B129" s="65" t="e">
        <f>VLOOKUP(A128,TRUSTEDPROCESSDEFINITIONS,3,FALSE)</f>
        <v>#N/A</v>
      </c>
      <c r="C129" s="19"/>
      <c r="D129" s="97"/>
      <c r="E129" s="87"/>
    </row>
    <row r="130" spans="1:26" ht="14.25">
      <c r="A130" s="88"/>
      <c r="B130" s="65"/>
      <c r="C130" s="19"/>
      <c r="D130" s="97"/>
      <c r="E130" s="87"/>
    </row>
    <row r="131" spans="1:26" ht="14.25">
      <c r="A131" s="88"/>
      <c r="B131" s="65"/>
      <c r="C131" s="19"/>
      <c r="D131" s="97"/>
      <c r="E131" s="87"/>
    </row>
    <row r="132" spans="1:26" ht="14.25">
      <c r="A132" s="88" t="s">
        <v>1476</v>
      </c>
      <c r="B132" s="71" t="e">
        <f>VLOOKUP(A132,TRUSTEDPROCESSDEFINITIONS,2,FALSE)</f>
        <v>#N/A</v>
      </c>
      <c r="C132" s="19"/>
      <c r="D132" s="97"/>
      <c r="E132" s="87"/>
    </row>
    <row r="133" spans="1:26" ht="14.25">
      <c r="A133" s="88"/>
      <c r="B133" s="65" t="e">
        <f>VLOOKUP(A132,TRUSTEDPROCESSDEFINITIONS,3,FALSE)</f>
        <v>#N/A</v>
      </c>
      <c r="C133" s="19"/>
      <c r="D133" s="97"/>
      <c r="E133" s="87"/>
    </row>
    <row r="134" spans="1:26" ht="14.25">
      <c r="A134" s="88"/>
      <c r="B134" s="65"/>
      <c r="C134" s="19"/>
      <c r="D134" s="97"/>
      <c r="E134" s="87"/>
    </row>
    <row r="135" spans="1:26" ht="14.25">
      <c r="A135" s="88"/>
      <c r="B135" s="65"/>
      <c r="C135" s="19"/>
      <c r="D135" s="97"/>
      <c r="E135" s="87"/>
    </row>
    <row r="136" spans="1:26" ht="14.25">
      <c r="A136" s="132" t="s">
        <v>1477</v>
      </c>
      <c r="B136" s="133" t="e">
        <f>VLOOKUP(A136,TRUSTEDPROCESSDEFINITIONS,2,FALSE)</f>
        <v>#N/A</v>
      </c>
      <c r="C136" s="134"/>
      <c r="D136" s="103"/>
      <c r="E136" s="104"/>
      <c r="F136" s="105"/>
      <c r="G136" s="105"/>
      <c r="H136" s="105"/>
      <c r="I136" s="105"/>
      <c r="J136" s="105"/>
      <c r="K136" s="105"/>
      <c r="L136" s="105"/>
      <c r="M136" s="105"/>
      <c r="N136" s="105"/>
      <c r="O136" s="105"/>
      <c r="P136" s="105"/>
      <c r="Q136" s="105"/>
      <c r="R136" s="105"/>
      <c r="S136" s="105"/>
      <c r="T136" s="105"/>
      <c r="U136" s="105"/>
      <c r="V136" s="105"/>
      <c r="W136" s="105"/>
      <c r="X136" s="105"/>
      <c r="Y136" s="105"/>
      <c r="Z136" s="105"/>
    </row>
    <row r="137" spans="1:26" ht="14.25">
      <c r="A137" s="88"/>
      <c r="B137" s="65" t="e">
        <f>VLOOKUP(A136,TRUSTEDPROCESSDEFINITIONS,3,FALSE)</f>
        <v>#N/A</v>
      </c>
    </row>
    <row r="138" spans="1:26" ht="14.25">
      <c r="A138" s="88"/>
      <c r="B138" s="65"/>
      <c r="C138" s="65"/>
      <c r="D138" s="97"/>
      <c r="E138" s="65"/>
    </row>
    <row r="139" spans="1:26" ht="14.25">
      <c r="A139" s="88"/>
      <c r="B139" s="65"/>
      <c r="C139" s="65"/>
      <c r="D139" s="97"/>
      <c r="E139" s="65"/>
    </row>
    <row r="140" spans="1:26" ht="14.25">
      <c r="A140" s="88"/>
      <c r="B140" s="65"/>
      <c r="C140" s="65"/>
      <c r="D140" s="97"/>
      <c r="E140" s="65"/>
    </row>
    <row r="141" spans="1:26" ht="14.25">
      <c r="A141" s="132" t="s">
        <v>1478</v>
      </c>
      <c r="B141" s="133" t="e">
        <f>VLOOKUP(A141,TRUSTEDPROCESSDEFINITIONS,2,FALSE)</f>
        <v>#N/A</v>
      </c>
      <c r="C141" s="144"/>
      <c r="D141" s="103"/>
      <c r="E141" s="144"/>
      <c r="F141" s="105"/>
      <c r="G141" s="105"/>
      <c r="H141" s="105"/>
      <c r="I141" s="105"/>
      <c r="J141" s="105"/>
      <c r="K141" s="105"/>
      <c r="L141" s="105"/>
      <c r="M141" s="105"/>
      <c r="N141" s="105"/>
      <c r="O141" s="105"/>
      <c r="P141" s="105"/>
      <c r="Q141" s="105"/>
      <c r="R141" s="105"/>
      <c r="S141" s="105"/>
      <c r="T141" s="105"/>
      <c r="U141" s="105"/>
      <c r="V141" s="105"/>
      <c r="W141" s="105"/>
      <c r="X141" s="105"/>
      <c r="Y141" s="105"/>
      <c r="Z141" s="105"/>
    </row>
    <row r="142" spans="1:26" ht="28.5">
      <c r="B142" s="65" t="e">
        <f>VLOOKUP(A141,TRUSTEDPROCESSDEFINITIONS,3,FALSE)</f>
        <v>#N/A</v>
      </c>
      <c r="C142" s="65" t="s">
        <v>1479</v>
      </c>
      <c r="D142" s="99" t="s">
        <v>502</v>
      </c>
      <c r="E142" s="65" t="s">
        <v>1480</v>
      </c>
    </row>
    <row r="143" spans="1:26" ht="28.5">
      <c r="A143" s="88"/>
      <c r="B143" s="65"/>
      <c r="C143" s="65" t="s">
        <v>1481</v>
      </c>
      <c r="D143" s="99" t="s">
        <v>1482</v>
      </c>
      <c r="E143" s="65" t="s">
        <v>1483</v>
      </c>
    </row>
    <row r="144" spans="1:26" ht="14.25">
      <c r="A144" s="145"/>
      <c r="B144" s="87"/>
      <c r="C144" s="19"/>
      <c r="D144" s="97"/>
      <c r="E144" s="87"/>
    </row>
    <row r="145" spans="1:5" ht="42.75">
      <c r="A145" s="145"/>
      <c r="B145" s="87"/>
      <c r="C145" s="130" t="s">
        <v>1484</v>
      </c>
      <c r="D145" s="99" t="s">
        <v>341</v>
      </c>
      <c r="E145" s="65" t="s">
        <v>1485</v>
      </c>
    </row>
    <row r="146" spans="1:5" ht="57">
      <c r="A146" s="145"/>
      <c r="B146" s="87"/>
      <c r="C146" s="130" t="s">
        <v>1486</v>
      </c>
      <c r="D146" s="99" t="s">
        <v>341</v>
      </c>
      <c r="E146" s="65" t="s">
        <v>1487</v>
      </c>
    </row>
    <row r="147" spans="1:5" ht="42.75">
      <c r="A147" s="145"/>
      <c r="B147" s="87"/>
      <c r="C147" s="130" t="s">
        <v>1488</v>
      </c>
      <c r="D147" s="99" t="s">
        <v>341</v>
      </c>
      <c r="E147" s="65" t="s">
        <v>1489</v>
      </c>
    </row>
    <row r="148" spans="1:5" ht="28.5">
      <c r="A148" s="145"/>
      <c r="B148" s="87"/>
      <c r="C148" s="130" t="s">
        <v>1490</v>
      </c>
      <c r="D148" s="99" t="s">
        <v>341</v>
      </c>
      <c r="E148" s="65" t="s">
        <v>1491</v>
      </c>
    </row>
    <row r="149" spans="1:5" ht="42.75">
      <c r="A149" s="145"/>
      <c r="B149" s="87"/>
      <c r="C149" s="130" t="s">
        <v>1492</v>
      </c>
      <c r="D149" s="99" t="s">
        <v>341</v>
      </c>
      <c r="E149" s="65" t="s">
        <v>1493</v>
      </c>
    </row>
    <row r="150" spans="1:5" ht="28.5">
      <c r="A150" s="88"/>
      <c r="B150" s="65"/>
      <c r="C150" s="130" t="s">
        <v>1494</v>
      </c>
      <c r="D150" s="99" t="s">
        <v>341</v>
      </c>
      <c r="E150" s="65" t="s">
        <v>1495</v>
      </c>
    </row>
    <row r="151" spans="1:5" ht="28.5">
      <c r="A151" s="88"/>
      <c r="B151" s="65"/>
      <c r="C151" s="130" t="s">
        <v>1496</v>
      </c>
      <c r="D151" s="99" t="s">
        <v>341</v>
      </c>
      <c r="E151" s="65" t="s">
        <v>1497</v>
      </c>
    </row>
    <row r="152" spans="1:5" ht="28.5">
      <c r="A152" s="145"/>
      <c r="B152" s="87"/>
      <c r="C152" s="130" t="s">
        <v>1498</v>
      </c>
      <c r="D152" s="99" t="s">
        <v>1499</v>
      </c>
      <c r="E152" s="65" t="s">
        <v>1500</v>
      </c>
    </row>
    <row r="153" spans="1:5" ht="28.5">
      <c r="A153" s="145"/>
      <c r="B153" s="65"/>
      <c r="C153" s="130" t="s">
        <v>1501</v>
      </c>
      <c r="D153" s="99" t="s">
        <v>502</v>
      </c>
      <c r="E153" s="65" t="s">
        <v>1502</v>
      </c>
    </row>
    <row r="154" spans="1:5" ht="28.5">
      <c r="A154" s="145"/>
      <c r="B154" s="87"/>
      <c r="C154" s="130" t="s">
        <v>1503</v>
      </c>
      <c r="D154" s="99" t="s">
        <v>505</v>
      </c>
      <c r="E154" s="65" t="s">
        <v>1504</v>
      </c>
    </row>
    <row r="155" spans="1:5" ht="28.5">
      <c r="A155" s="145"/>
      <c r="B155" s="87"/>
      <c r="C155" s="130" t="s">
        <v>1505</v>
      </c>
      <c r="D155" s="97"/>
      <c r="E155" s="65" t="s">
        <v>1506</v>
      </c>
    </row>
    <row r="156" spans="1:5" ht="28.5">
      <c r="A156" s="145"/>
      <c r="B156" s="87"/>
      <c r="C156" s="130" t="s">
        <v>1507</v>
      </c>
      <c r="D156" s="97"/>
      <c r="E156" s="65" t="s">
        <v>1508</v>
      </c>
    </row>
    <row r="157" spans="1:5" ht="14.25">
      <c r="A157" s="145"/>
      <c r="B157" s="65"/>
      <c r="C157" s="19"/>
      <c r="D157" s="97"/>
      <c r="E157" s="87"/>
    </row>
    <row r="158" spans="1:5" ht="14.25">
      <c r="A158" s="145"/>
      <c r="B158" s="87"/>
      <c r="C158" s="19"/>
      <c r="D158" s="97"/>
      <c r="E158" s="87"/>
    </row>
    <row r="159" spans="1:5" ht="14.25">
      <c r="A159" s="145"/>
      <c r="B159" s="87"/>
      <c r="C159" s="19"/>
      <c r="D159" s="97"/>
      <c r="E159" s="87"/>
    </row>
    <row r="160" spans="1:5" ht="14.25">
      <c r="A160" s="145"/>
      <c r="B160" s="87"/>
      <c r="C160" s="19"/>
      <c r="D160" s="97"/>
      <c r="E160" s="87"/>
    </row>
    <row r="161" spans="1:5" ht="14.25">
      <c r="A161" s="145"/>
      <c r="B161" s="87"/>
      <c r="C161" s="19"/>
      <c r="D161" s="97"/>
      <c r="E161" s="87"/>
    </row>
    <row r="162" spans="1:5" ht="14.25">
      <c r="A162" s="145"/>
      <c r="B162" s="87"/>
      <c r="C162" s="19"/>
      <c r="D162" s="97"/>
      <c r="E162" s="87"/>
    </row>
    <row r="163" spans="1:5" ht="14.25">
      <c r="A163" s="145"/>
      <c r="B163" s="87"/>
      <c r="C163" s="19"/>
      <c r="D163" s="97"/>
      <c r="E163" s="87"/>
    </row>
    <row r="164" spans="1:5" ht="14.25">
      <c r="A164" s="145"/>
      <c r="B164" s="87"/>
      <c r="C164" s="19"/>
      <c r="D164" s="97"/>
      <c r="E164" s="87"/>
    </row>
    <row r="165" spans="1:5" ht="14.25">
      <c r="A165" s="145"/>
      <c r="B165" s="87"/>
      <c r="C165" s="19"/>
      <c r="D165" s="97"/>
      <c r="E165" s="87"/>
    </row>
    <row r="166" spans="1:5" ht="14.25">
      <c r="A166" s="145"/>
      <c r="B166" s="87"/>
      <c r="C166" s="19"/>
      <c r="D166" s="97"/>
      <c r="E166" s="87"/>
    </row>
    <row r="167" spans="1:5" ht="14.25">
      <c r="A167" s="145"/>
      <c r="B167" s="87"/>
      <c r="C167" s="19"/>
      <c r="D167" s="97"/>
      <c r="E167" s="87"/>
    </row>
    <row r="168" spans="1:5" ht="14.25">
      <c r="A168" s="145"/>
      <c r="B168" s="87"/>
      <c r="C168" s="19"/>
      <c r="D168" s="97"/>
      <c r="E168" s="87"/>
    </row>
    <row r="169" spans="1:5" ht="14.25">
      <c r="A169" s="145"/>
      <c r="B169" s="87"/>
      <c r="C169" s="19"/>
      <c r="D169" s="97"/>
      <c r="E169" s="87"/>
    </row>
    <row r="170" spans="1:5" ht="14.25">
      <c r="A170" s="145"/>
      <c r="B170" s="87"/>
      <c r="C170" s="19"/>
      <c r="D170" s="97"/>
      <c r="E170" s="87"/>
    </row>
    <row r="171" spans="1:5" ht="14.25">
      <c r="A171" s="145"/>
      <c r="B171" s="87"/>
      <c r="C171" s="19"/>
      <c r="D171" s="97"/>
      <c r="E171" s="87"/>
    </row>
    <row r="172" spans="1:5" ht="14.25">
      <c r="A172" s="145"/>
      <c r="B172" s="87"/>
      <c r="C172" s="19"/>
      <c r="D172" s="97"/>
      <c r="E172" s="87"/>
    </row>
    <row r="173" spans="1:5" ht="14.25">
      <c r="A173" s="145"/>
      <c r="B173" s="87"/>
      <c r="C173" s="19"/>
      <c r="D173" s="97"/>
      <c r="E173" s="87"/>
    </row>
    <row r="174" spans="1:5" ht="14.25">
      <c r="A174" s="145"/>
      <c r="B174" s="87"/>
      <c r="C174" s="19"/>
      <c r="D174" s="97"/>
      <c r="E174" s="87"/>
    </row>
    <row r="175" spans="1:5" ht="14.25">
      <c r="A175" s="145"/>
      <c r="B175" s="87"/>
      <c r="C175" s="19"/>
      <c r="D175" s="97"/>
      <c r="E175" s="87"/>
    </row>
    <row r="176" spans="1:5" ht="14.25">
      <c r="A176" s="145"/>
      <c r="B176" s="87"/>
      <c r="C176" s="19"/>
      <c r="D176" s="97"/>
      <c r="E176" s="87"/>
    </row>
    <row r="177" spans="1:5" ht="14.25">
      <c r="A177" s="145"/>
      <c r="B177" s="87"/>
      <c r="C177" s="19"/>
      <c r="D177" s="97"/>
      <c r="E177" s="87"/>
    </row>
    <row r="178" spans="1:5" ht="14.25">
      <c r="A178" s="145"/>
      <c r="B178" s="87"/>
      <c r="C178" s="19"/>
      <c r="D178" s="97"/>
      <c r="E178" s="87"/>
    </row>
    <row r="179" spans="1:5" ht="14.25">
      <c r="A179" s="145"/>
      <c r="B179" s="87"/>
      <c r="C179" s="19"/>
      <c r="D179" s="97"/>
      <c r="E179" s="87"/>
    </row>
    <row r="180" spans="1:5" ht="14.25">
      <c r="A180" s="145"/>
      <c r="B180" s="87"/>
      <c r="C180" s="19"/>
      <c r="D180" s="97"/>
      <c r="E180" s="87"/>
    </row>
    <row r="181" spans="1:5" ht="14.25">
      <c r="A181" s="145"/>
      <c r="B181" s="87"/>
      <c r="C181" s="19"/>
      <c r="D181" s="97"/>
      <c r="E181" s="87"/>
    </row>
    <row r="182" spans="1:5" ht="14.25">
      <c r="A182" s="145"/>
      <c r="B182" s="87"/>
      <c r="C182" s="19"/>
      <c r="D182" s="97"/>
      <c r="E182" s="87"/>
    </row>
    <row r="183" spans="1:5" ht="14.25">
      <c r="A183" s="145"/>
      <c r="B183" s="87"/>
      <c r="C183" s="19"/>
      <c r="D183" s="97"/>
      <c r="E183" s="87"/>
    </row>
    <row r="184" spans="1:5" ht="14.25">
      <c r="A184" s="145"/>
      <c r="B184" s="87"/>
      <c r="C184" s="19"/>
      <c r="D184" s="97"/>
      <c r="E184" s="87"/>
    </row>
    <row r="185" spans="1:5" ht="14.25">
      <c r="A185" s="145"/>
      <c r="B185" s="87"/>
      <c r="C185" s="19"/>
      <c r="D185" s="97"/>
      <c r="E185" s="87"/>
    </row>
    <row r="186" spans="1:5" ht="14.25">
      <c r="A186" s="145"/>
      <c r="B186" s="87"/>
      <c r="C186" s="19"/>
      <c r="D186" s="97"/>
      <c r="E186" s="87"/>
    </row>
    <row r="187" spans="1:5" ht="14.25">
      <c r="A187" s="145"/>
      <c r="B187" s="87"/>
      <c r="C187" s="19"/>
      <c r="D187" s="97"/>
      <c r="E187" s="87"/>
    </row>
    <row r="188" spans="1:5" ht="14.25">
      <c r="A188" s="145"/>
      <c r="B188" s="87"/>
      <c r="C188" s="19"/>
      <c r="D188" s="97"/>
      <c r="E188" s="87"/>
    </row>
    <row r="189" spans="1:5" ht="14.25">
      <c r="A189" s="145"/>
      <c r="B189" s="87"/>
      <c r="C189" s="19"/>
      <c r="D189" s="97"/>
      <c r="E189" s="87"/>
    </row>
    <row r="190" spans="1:5" ht="14.25">
      <c r="A190" s="145"/>
      <c r="B190" s="87"/>
      <c r="C190" s="19"/>
      <c r="D190" s="97"/>
      <c r="E190" s="87"/>
    </row>
    <row r="191" spans="1:5" ht="14.25">
      <c r="A191" s="145"/>
      <c r="B191" s="87"/>
      <c r="C191" s="19"/>
      <c r="D191" s="97"/>
      <c r="E191" s="87"/>
    </row>
    <row r="192" spans="1:5" ht="14.25">
      <c r="A192" s="145"/>
      <c r="B192" s="87"/>
      <c r="C192" s="19"/>
      <c r="D192" s="97"/>
      <c r="E192" s="87"/>
    </row>
    <row r="193" spans="1:5" ht="14.25">
      <c r="A193" s="145"/>
      <c r="B193" s="87"/>
      <c r="C193" s="19"/>
      <c r="D193" s="97"/>
      <c r="E193" s="87"/>
    </row>
    <row r="194" spans="1:5" ht="14.25">
      <c r="A194" s="145"/>
      <c r="B194" s="87"/>
      <c r="C194" s="19"/>
      <c r="D194" s="97"/>
      <c r="E194" s="87"/>
    </row>
    <row r="195" spans="1:5" ht="14.25">
      <c r="A195" s="145"/>
      <c r="B195" s="87"/>
      <c r="C195" s="19"/>
      <c r="D195" s="97"/>
      <c r="E195" s="87"/>
    </row>
    <row r="196" spans="1:5" ht="14.25">
      <c r="A196" s="145"/>
      <c r="B196" s="87"/>
      <c r="C196" s="19"/>
      <c r="D196" s="97"/>
      <c r="E196" s="87"/>
    </row>
    <row r="197" spans="1:5" ht="14.25">
      <c r="A197" s="145"/>
      <c r="B197" s="87"/>
      <c r="C197" s="19"/>
      <c r="D197" s="97"/>
      <c r="E197" s="87"/>
    </row>
    <row r="198" spans="1:5" ht="14.25">
      <c r="A198" s="145"/>
      <c r="B198" s="87"/>
      <c r="C198" s="19"/>
      <c r="D198" s="97"/>
      <c r="E198" s="87"/>
    </row>
    <row r="199" spans="1:5" ht="14.25">
      <c r="A199" s="145"/>
      <c r="B199" s="87"/>
      <c r="C199" s="19"/>
      <c r="D199" s="97"/>
      <c r="E199" s="87"/>
    </row>
    <row r="200" spans="1:5" ht="14.25">
      <c r="A200" s="145"/>
      <c r="B200" s="87"/>
      <c r="C200" s="19"/>
      <c r="D200" s="97"/>
      <c r="E200" s="87"/>
    </row>
    <row r="201" spans="1:5" ht="14.25">
      <c r="A201" s="145"/>
      <c r="B201" s="87"/>
      <c r="C201" s="19"/>
      <c r="D201" s="97"/>
      <c r="E201" s="87"/>
    </row>
    <row r="202" spans="1:5" ht="14.25">
      <c r="A202" s="145"/>
      <c r="B202" s="87"/>
      <c r="C202" s="19"/>
      <c r="D202" s="97"/>
      <c r="E202" s="87"/>
    </row>
    <row r="203" spans="1:5" ht="14.25">
      <c r="A203" s="145"/>
      <c r="B203" s="87"/>
      <c r="C203" s="19"/>
      <c r="D203" s="97"/>
      <c r="E203" s="87"/>
    </row>
    <row r="204" spans="1:5" ht="14.25">
      <c r="A204" s="145"/>
      <c r="B204" s="87"/>
      <c r="C204" s="19"/>
      <c r="D204" s="97"/>
      <c r="E204" s="87"/>
    </row>
    <row r="205" spans="1:5" ht="14.25">
      <c r="A205" s="145"/>
      <c r="B205" s="87"/>
      <c r="C205" s="19"/>
      <c r="D205" s="97"/>
      <c r="E205" s="87"/>
    </row>
    <row r="206" spans="1:5" ht="14.25">
      <c r="A206" s="145"/>
      <c r="B206" s="87"/>
      <c r="C206" s="19"/>
      <c r="D206" s="97"/>
      <c r="E206" s="87"/>
    </row>
    <row r="207" spans="1:5" ht="14.25">
      <c r="A207" s="145"/>
      <c r="B207" s="87"/>
      <c r="C207" s="19"/>
      <c r="D207" s="97"/>
      <c r="E207" s="87"/>
    </row>
    <row r="208" spans="1:5" ht="14.25">
      <c r="A208" s="145"/>
      <c r="B208" s="87"/>
      <c r="C208" s="19"/>
      <c r="D208" s="97"/>
      <c r="E208" s="87"/>
    </row>
    <row r="209" spans="1:5" ht="14.25">
      <c r="A209" s="145"/>
      <c r="B209" s="87"/>
      <c r="C209" s="19"/>
      <c r="D209" s="97"/>
      <c r="E209" s="87"/>
    </row>
    <row r="210" spans="1:5" ht="14.25">
      <c r="A210" s="145"/>
      <c r="B210" s="87"/>
      <c r="C210" s="19"/>
      <c r="D210" s="97"/>
      <c r="E210" s="87"/>
    </row>
    <row r="211" spans="1:5" ht="14.25">
      <c r="A211" s="145"/>
      <c r="B211" s="87"/>
      <c r="C211" s="19"/>
      <c r="D211" s="97"/>
      <c r="E211" s="87"/>
    </row>
    <row r="212" spans="1:5" ht="14.25">
      <c r="A212" s="145"/>
      <c r="B212" s="87"/>
      <c r="C212" s="19"/>
      <c r="D212" s="97"/>
      <c r="E212" s="87"/>
    </row>
    <row r="213" spans="1:5" ht="14.25">
      <c r="A213" s="145"/>
      <c r="B213" s="87"/>
      <c r="C213" s="19"/>
      <c r="D213" s="97"/>
      <c r="E213" s="87"/>
    </row>
    <row r="214" spans="1:5" ht="14.25">
      <c r="A214" s="145"/>
      <c r="B214" s="87"/>
      <c r="C214" s="19"/>
      <c r="D214" s="97"/>
      <c r="E214" s="87"/>
    </row>
    <row r="215" spans="1:5" ht="14.25">
      <c r="A215" s="145"/>
      <c r="B215" s="87"/>
      <c r="C215" s="19"/>
      <c r="D215" s="97"/>
      <c r="E215" s="87"/>
    </row>
    <row r="216" spans="1:5" ht="14.25">
      <c r="A216" s="145"/>
      <c r="B216" s="87"/>
      <c r="C216" s="19"/>
      <c r="D216" s="97"/>
      <c r="E216" s="87"/>
    </row>
    <row r="217" spans="1:5" ht="14.25">
      <c r="A217" s="145"/>
      <c r="B217" s="87"/>
      <c r="C217" s="19"/>
      <c r="D217" s="97"/>
      <c r="E217" s="87"/>
    </row>
    <row r="218" spans="1:5" ht="14.25">
      <c r="A218" s="145"/>
      <c r="B218" s="87"/>
      <c r="C218" s="19"/>
      <c r="D218" s="97"/>
      <c r="E218" s="87"/>
    </row>
    <row r="219" spans="1:5" ht="14.25">
      <c r="A219" s="145"/>
      <c r="B219" s="87"/>
      <c r="C219" s="19"/>
      <c r="D219" s="97"/>
      <c r="E219" s="87"/>
    </row>
    <row r="220" spans="1:5" ht="14.25">
      <c r="A220" s="145"/>
      <c r="B220" s="87"/>
      <c r="C220" s="19"/>
      <c r="D220" s="97"/>
      <c r="E220" s="87"/>
    </row>
    <row r="221" spans="1:5" ht="14.25">
      <c r="A221" s="145"/>
      <c r="B221" s="87"/>
      <c r="C221" s="19"/>
      <c r="D221" s="97"/>
      <c r="E221" s="87"/>
    </row>
    <row r="222" spans="1:5" ht="14.25">
      <c r="A222" s="145"/>
      <c r="B222" s="87"/>
      <c r="C222" s="19"/>
      <c r="D222" s="97"/>
      <c r="E222" s="87"/>
    </row>
    <row r="223" spans="1:5" ht="14.25">
      <c r="A223" s="145"/>
      <c r="B223" s="87"/>
      <c r="C223" s="19"/>
      <c r="D223" s="97"/>
      <c r="E223" s="87"/>
    </row>
    <row r="224" spans="1:5" ht="14.25">
      <c r="A224" s="145"/>
      <c r="B224" s="87"/>
      <c r="C224" s="19"/>
      <c r="D224" s="97"/>
      <c r="E224" s="87"/>
    </row>
    <row r="225" spans="1:5" ht="14.25">
      <c r="A225" s="145"/>
      <c r="B225" s="87"/>
      <c r="C225" s="19"/>
      <c r="D225" s="97"/>
      <c r="E225" s="87"/>
    </row>
    <row r="226" spans="1:5" ht="14.25">
      <c r="A226" s="145"/>
      <c r="B226" s="87"/>
      <c r="C226" s="19"/>
      <c r="D226" s="97"/>
      <c r="E226" s="87"/>
    </row>
    <row r="227" spans="1:5" ht="14.25">
      <c r="A227" s="145"/>
      <c r="B227" s="87"/>
      <c r="C227" s="19"/>
      <c r="D227" s="97"/>
      <c r="E227" s="87"/>
    </row>
    <row r="228" spans="1:5" ht="14.25">
      <c r="A228" s="145"/>
      <c r="B228" s="87"/>
      <c r="C228" s="19"/>
      <c r="D228" s="97"/>
      <c r="E228" s="87"/>
    </row>
    <row r="229" spans="1:5" ht="14.25">
      <c r="A229" s="145"/>
      <c r="B229" s="87"/>
      <c r="C229" s="19"/>
      <c r="D229" s="97"/>
      <c r="E229" s="87"/>
    </row>
    <row r="230" spans="1:5" ht="14.25">
      <c r="A230" s="145"/>
      <c r="B230" s="87"/>
      <c r="C230" s="19"/>
      <c r="D230" s="97"/>
      <c r="E230" s="87"/>
    </row>
    <row r="231" spans="1:5" ht="14.25">
      <c r="A231" s="145"/>
      <c r="B231" s="87"/>
      <c r="C231" s="19"/>
      <c r="D231" s="97"/>
      <c r="E231" s="87"/>
    </row>
    <row r="232" spans="1:5" ht="14.25">
      <c r="A232" s="145"/>
      <c r="B232" s="87"/>
      <c r="C232" s="19"/>
      <c r="D232" s="97"/>
      <c r="E232" s="87"/>
    </row>
    <row r="233" spans="1:5" ht="14.25">
      <c r="A233" s="145"/>
      <c r="B233" s="87"/>
      <c r="C233" s="19"/>
      <c r="D233" s="97"/>
      <c r="E233" s="87"/>
    </row>
    <row r="234" spans="1:5" ht="14.25">
      <c r="A234" s="145"/>
      <c r="B234" s="87"/>
      <c r="C234" s="19"/>
      <c r="D234" s="97"/>
      <c r="E234" s="87"/>
    </row>
    <row r="235" spans="1:5" ht="14.25">
      <c r="A235" s="145"/>
      <c r="B235" s="87"/>
      <c r="C235" s="19"/>
      <c r="D235" s="97"/>
      <c r="E235" s="87"/>
    </row>
    <row r="236" spans="1:5" ht="14.25">
      <c r="A236" s="145"/>
      <c r="B236" s="87"/>
      <c r="C236" s="19"/>
      <c r="D236" s="97"/>
      <c r="E236" s="87"/>
    </row>
    <row r="237" spans="1:5" ht="14.25">
      <c r="A237" s="145"/>
      <c r="B237" s="87"/>
      <c r="C237" s="19"/>
      <c r="D237" s="97"/>
      <c r="E237" s="87"/>
    </row>
    <row r="238" spans="1:5" ht="14.25">
      <c r="A238" s="145"/>
      <c r="B238" s="87"/>
      <c r="C238" s="19"/>
      <c r="D238" s="97"/>
      <c r="E238" s="87"/>
    </row>
    <row r="239" spans="1:5" ht="14.25">
      <c r="A239" s="145"/>
      <c r="B239" s="87"/>
      <c r="C239" s="19"/>
      <c r="D239" s="97"/>
      <c r="E239" s="87"/>
    </row>
    <row r="240" spans="1:5" ht="14.25">
      <c r="A240" s="145"/>
      <c r="B240" s="87"/>
      <c r="C240" s="19"/>
      <c r="D240" s="97"/>
      <c r="E240" s="87"/>
    </row>
    <row r="241" spans="1:5" ht="14.25">
      <c r="A241" s="145"/>
      <c r="B241" s="87"/>
      <c r="C241" s="19"/>
      <c r="D241" s="97"/>
      <c r="E241" s="87"/>
    </row>
    <row r="242" spans="1:5" ht="14.25">
      <c r="A242" s="145"/>
      <c r="B242" s="87"/>
      <c r="C242" s="19"/>
      <c r="D242" s="97"/>
      <c r="E242" s="87"/>
    </row>
    <row r="243" spans="1:5" ht="14.25">
      <c r="A243" s="145"/>
      <c r="B243" s="87"/>
      <c r="C243" s="19"/>
      <c r="D243" s="97"/>
      <c r="E243" s="87"/>
    </row>
    <row r="244" spans="1:5" ht="14.25">
      <c r="A244" s="145"/>
      <c r="B244" s="87"/>
      <c r="C244" s="19"/>
      <c r="D244" s="97"/>
      <c r="E244" s="87"/>
    </row>
    <row r="245" spans="1:5" ht="14.25">
      <c r="A245" s="145"/>
      <c r="B245" s="87"/>
      <c r="C245" s="19"/>
      <c r="D245" s="97"/>
      <c r="E245" s="87"/>
    </row>
    <row r="246" spans="1:5" ht="14.25">
      <c r="A246" s="145"/>
      <c r="B246" s="87"/>
      <c r="C246" s="19"/>
      <c r="D246" s="97"/>
      <c r="E246" s="87"/>
    </row>
    <row r="247" spans="1:5" ht="14.25">
      <c r="A247" s="145"/>
      <c r="B247" s="87"/>
      <c r="C247" s="19"/>
      <c r="D247" s="97"/>
      <c r="E247" s="87"/>
    </row>
    <row r="248" spans="1:5" ht="14.25">
      <c r="A248" s="145"/>
      <c r="B248" s="87"/>
      <c r="C248" s="19"/>
      <c r="D248" s="97"/>
      <c r="E248" s="87"/>
    </row>
    <row r="249" spans="1:5" ht="14.25">
      <c r="A249" s="145"/>
      <c r="B249" s="87"/>
      <c r="C249" s="19"/>
      <c r="D249" s="97"/>
      <c r="E249" s="87"/>
    </row>
    <row r="250" spans="1:5" ht="14.25">
      <c r="A250" s="145"/>
      <c r="B250" s="87"/>
      <c r="C250" s="19"/>
      <c r="D250" s="97"/>
      <c r="E250" s="87"/>
    </row>
    <row r="251" spans="1:5" ht="14.25">
      <c r="A251" s="145"/>
      <c r="B251" s="87"/>
      <c r="C251" s="19"/>
      <c r="D251" s="97"/>
      <c r="E251" s="87"/>
    </row>
    <row r="252" spans="1:5" ht="14.25">
      <c r="A252" s="145"/>
      <c r="B252" s="87"/>
      <c r="C252" s="19"/>
      <c r="D252" s="97"/>
      <c r="E252" s="87"/>
    </row>
    <row r="253" spans="1:5" ht="14.25">
      <c r="A253" s="145"/>
      <c r="B253" s="87"/>
      <c r="C253" s="19"/>
      <c r="D253" s="97"/>
      <c r="E253" s="87"/>
    </row>
    <row r="254" spans="1:5" ht="14.25">
      <c r="A254" s="145"/>
      <c r="B254" s="87"/>
      <c r="C254" s="19"/>
      <c r="D254" s="97"/>
      <c r="E254" s="87"/>
    </row>
    <row r="255" spans="1:5" ht="14.25">
      <c r="A255" s="145"/>
      <c r="B255" s="87"/>
      <c r="C255" s="19"/>
      <c r="D255" s="97"/>
      <c r="E255" s="87"/>
    </row>
    <row r="256" spans="1:5" ht="14.25">
      <c r="A256" s="145"/>
      <c r="B256" s="87"/>
      <c r="C256" s="19"/>
      <c r="D256" s="97"/>
      <c r="E256" s="87"/>
    </row>
    <row r="257" spans="1:5" ht="14.25">
      <c r="A257" s="145"/>
      <c r="B257" s="87"/>
      <c r="C257" s="19"/>
      <c r="D257" s="97"/>
      <c r="E257" s="87"/>
    </row>
    <row r="258" spans="1:5" ht="14.25">
      <c r="A258" s="145"/>
      <c r="B258" s="87"/>
      <c r="C258" s="19"/>
      <c r="D258" s="97"/>
      <c r="E258" s="87"/>
    </row>
    <row r="259" spans="1:5" ht="14.25">
      <c r="A259" s="145"/>
      <c r="B259" s="87"/>
      <c r="C259" s="19"/>
      <c r="D259" s="97"/>
      <c r="E259" s="87"/>
    </row>
    <row r="260" spans="1:5" ht="14.25">
      <c r="A260" s="145"/>
      <c r="B260" s="87"/>
      <c r="C260" s="19"/>
      <c r="D260" s="97"/>
      <c r="E260" s="87"/>
    </row>
    <row r="261" spans="1:5" ht="14.25">
      <c r="A261" s="145"/>
      <c r="B261" s="87"/>
      <c r="C261" s="19"/>
      <c r="D261" s="97"/>
      <c r="E261" s="87"/>
    </row>
    <row r="262" spans="1:5" ht="14.25">
      <c r="A262" s="145"/>
      <c r="B262" s="87"/>
      <c r="C262" s="19"/>
      <c r="D262" s="97"/>
      <c r="E262" s="87"/>
    </row>
    <row r="263" spans="1:5" ht="14.25">
      <c r="A263" s="145"/>
      <c r="B263" s="87"/>
      <c r="C263" s="19"/>
      <c r="D263" s="97"/>
      <c r="E263" s="87"/>
    </row>
    <row r="264" spans="1:5" ht="14.25">
      <c r="A264" s="145"/>
      <c r="B264" s="87"/>
      <c r="C264" s="19"/>
      <c r="D264" s="97"/>
      <c r="E264" s="87"/>
    </row>
    <row r="265" spans="1:5" ht="14.25">
      <c r="A265" s="145"/>
      <c r="B265" s="87"/>
      <c r="C265" s="19"/>
      <c r="D265" s="97"/>
      <c r="E265" s="87"/>
    </row>
    <row r="266" spans="1:5" ht="14.25">
      <c r="A266" s="145"/>
      <c r="B266" s="87"/>
      <c r="C266" s="19"/>
      <c r="D266" s="97"/>
      <c r="E266" s="87"/>
    </row>
    <row r="267" spans="1:5" ht="14.25">
      <c r="A267" s="145"/>
      <c r="B267" s="87"/>
      <c r="C267" s="19"/>
      <c r="D267" s="97"/>
      <c r="E267" s="87"/>
    </row>
    <row r="268" spans="1:5" ht="14.25">
      <c r="A268" s="145"/>
      <c r="B268" s="87"/>
      <c r="C268" s="19"/>
      <c r="D268" s="97"/>
      <c r="E268" s="87"/>
    </row>
    <row r="269" spans="1:5" ht="14.25">
      <c r="A269" s="145"/>
      <c r="B269" s="87"/>
      <c r="C269" s="19"/>
      <c r="D269" s="97"/>
      <c r="E269" s="87"/>
    </row>
    <row r="270" spans="1:5" ht="14.25">
      <c r="A270" s="145"/>
      <c r="B270" s="87"/>
      <c r="C270" s="19"/>
      <c r="D270" s="97"/>
      <c r="E270" s="87"/>
    </row>
    <row r="271" spans="1:5" ht="14.25">
      <c r="A271" s="145"/>
      <c r="B271" s="87"/>
      <c r="C271" s="19"/>
      <c r="D271" s="97"/>
      <c r="E271" s="87"/>
    </row>
    <row r="272" spans="1:5" ht="14.25">
      <c r="A272" s="145"/>
      <c r="B272" s="87"/>
      <c r="C272" s="19"/>
      <c r="D272" s="97"/>
      <c r="E272" s="87"/>
    </row>
    <row r="273" spans="1:5" ht="14.25">
      <c r="A273" s="145"/>
      <c r="B273" s="87"/>
      <c r="C273" s="19"/>
      <c r="D273" s="97"/>
      <c r="E273" s="87"/>
    </row>
    <row r="274" spans="1:5" ht="14.25">
      <c r="A274" s="145"/>
      <c r="B274" s="87"/>
      <c r="C274" s="19"/>
      <c r="D274" s="97"/>
      <c r="E274" s="87"/>
    </row>
    <row r="275" spans="1:5" ht="14.25">
      <c r="A275" s="145"/>
      <c r="B275" s="87"/>
      <c r="C275" s="19"/>
      <c r="D275" s="97"/>
      <c r="E275" s="87"/>
    </row>
    <row r="276" spans="1:5" ht="14.25">
      <c r="A276" s="145"/>
      <c r="B276" s="87"/>
      <c r="C276" s="19"/>
      <c r="D276" s="97"/>
      <c r="E276" s="87"/>
    </row>
    <row r="277" spans="1:5" ht="14.25">
      <c r="A277" s="145"/>
      <c r="B277" s="87"/>
      <c r="C277" s="19"/>
      <c r="D277" s="97"/>
      <c r="E277" s="87"/>
    </row>
    <row r="278" spans="1:5" ht="14.25">
      <c r="A278" s="145"/>
      <c r="B278" s="87"/>
      <c r="C278" s="19"/>
      <c r="D278" s="97"/>
      <c r="E278" s="87"/>
    </row>
    <row r="279" spans="1:5" ht="14.25">
      <c r="A279" s="145"/>
      <c r="B279" s="87"/>
      <c r="C279" s="19"/>
      <c r="D279" s="97"/>
      <c r="E279" s="87"/>
    </row>
    <row r="280" spans="1:5" ht="14.25">
      <c r="A280" s="145"/>
      <c r="B280" s="87"/>
      <c r="C280" s="19"/>
      <c r="D280" s="97"/>
      <c r="E280" s="87"/>
    </row>
    <row r="281" spans="1:5" ht="14.25">
      <c r="A281" s="145"/>
      <c r="B281" s="87"/>
      <c r="C281" s="19"/>
      <c r="D281" s="97"/>
      <c r="E281" s="87"/>
    </row>
    <row r="282" spans="1:5" ht="14.25">
      <c r="A282" s="145"/>
      <c r="B282" s="87"/>
      <c r="C282" s="19"/>
      <c r="D282" s="97"/>
      <c r="E282" s="87"/>
    </row>
    <row r="283" spans="1:5" ht="14.25">
      <c r="A283" s="145"/>
      <c r="B283" s="87"/>
      <c r="C283" s="19"/>
      <c r="D283" s="97"/>
      <c r="E283" s="87"/>
    </row>
    <row r="284" spans="1:5" ht="14.25">
      <c r="A284" s="145"/>
      <c r="B284" s="87"/>
      <c r="C284" s="19"/>
      <c r="D284" s="97"/>
      <c r="E284" s="87"/>
    </row>
    <row r="285" spans="1:5" ht="14.25">
      <c r="A285" s="145"/>
      <c r="B285" s="87"/>
      <c r="C285" s="19"/>
      <c r="D285" s="97"/>
      <c r="E285" s="87"/>
    </row>
    <row r="286" spans="1:5" ht="14.25">
      <c r="A286" s="145"/>
      <c r="B286" s="87"/>
      <c r="C286" s="19"/>
      <c r="D286" s="97"/>
      <c r="E286" s="87"/>
    </row>
    <row r="287" spans="1:5" ht="14.25">
      <c r="A287" s="145"/>
      <c r="B287" s="87"/>
      <c r="C287" s="19"/>
      <c r="D287" s="97"/>
      <c r="E287" s="87"/>
    </row>
    <row r="288" spans="1:5" ht="14.25">
      <c r="A288" s="145"/>
      <c r="B288" s="87"/>
      <c r="C288" s="19"/>
      <c r="D288" s="97"/>
      <c r="E288" s="87"/>
    </row>
    <row r="289" spans="1:5" ht="14.25">
      <c r="A289" s="145"/>
      <c r="B289" s="87"/>
      <c r="C289" s="19"/>
      <c r="D289" s="97"/>
      <c r="E289" s="87"/>
    </row>
    <row r="290" spans="1:5" ht="14.25">
      <c r="A290" s="145"/>
      <c r="B290" s="87"/>
      <c r="C290" s="19"/>
      <c r="D290" s="97"/>
      <c r="E290" s="87"/>
    </row>
    <row r="291" spans="1:5" ht="14.25">
      <c r="A291" s="145"/>
      <c r="B291" s="87"/>
      <c r="C291" s="19"/>
      <c r="D291" s="97"/>
      <c r="E291" s="87"/>
    </row>
    <row r="292" spans="1:5" ht="14.25">
      <c r="A292" s="145"/>
      <c r="B292" s="87"/>
      <c r="C292" s="19"/>
      <c r="D292" s="97"/>
      <c r="E292" s="87"/>
    </row>
    <row r="293" spans="1:5" ht="14.25">
      <c r="A293" s="145"/>
      <c r="B293" s="87"/>
      <c r="C293" s="19"/>
      <c r="D293" s="97"/>
      <c r="E293" s="87"/>
    </row>
    <row r="294" spans="1:5" ht="14.25">
      <c r="A294" s="145"/>
      <c r="B294" s="87"/>
      <c r="C294" s="19"/>
      <c r="D294" s="97"/>
      <c r="E294" s="87"/>
    </row>
    <row r="295" spans="1:5" ht="14.25">
      <c r="A295" s="145"/>
      <c r="B295" s="87"/>
      <c r="C295" s="19"/>
      <c r="D295" s="97"/>
      <c r="E295" s="87"/>
    </row>
    <row r="296" spans="1:5" ht="14.25">
      <c r="A296" s="145"/>
      <c r="B296" s="87"/>
      <c r="C296" s="19"/>
      <c r="D296" s="97"/>
      <c r="E296" s="87"/>
    </row>
    <row r="297" spans="1:5" ht="14.25">
      <c r="A297" s="145"/>
      <c r="B297" s="87"/>
      <c r="C297" s="19"/>
      <c r="D297" s="97"/>
      <c r="E297" s="87"/>
    </row>
    <row r="298" spans="1:5" ht="14.25">
      <c r="A298" s="145"/>
      <c r="B298" s="87"/>
      <c r="C298" s="19"/>
      <c r="D298" s="97"/>
      <c r="E298" s="87"/>
    </row>
    <row r="299" spans="1:5" ht="14.25">
      <c r="A299" s="145"/>
      <c r="B299" s="87"/>
      <c r="C299" s="19"/>
      <c r="D299" s="97"/>
      <c r="E299" s="87"/>
    </row>
    <row r="300" spans="1:5" ht="14.25">
      <c r="A300" s="145"/>
      <c r="B300" s="87"/>
      <c r="C300" s="19"/>
      <c r="D300" s="97"/>
      <c r="E300" s="87"/>
    </row>
    <row r="301" spans="1:5" ht="14.25">
      <c r="A301" s="145"/>
      <c r="B301" s="87"/>
      <c r="C301" s="19"/>
      <c r="D301" s="97"/>
      <c r="E301" s="87"/>
    </row>
    <row r="302" spans="1:5" ht="14.25">
      <c r="A302" s="145"/>
      <c r="B302" s="87"/>
      <c r="C302" s="19"/>
      <c r="D302" s="97"/>
      <c r="E302" s="87"/>
    </row>
    <row r="303" spans="1:5" ht="14.25">
      <c r="A303" s="145"/>
      <c r="B303" s="87"/>
      <c r="C303" s="19"/>
      <c r="D303" s="97"/>
      <c r="E303" s="87"/>
    </row>
    <row r="304" spans="1:5" ht="14.25">
      <c r="A304" s="145"/>
      <c r="B304" s="87"/>
      <c r="C304" s="19"/>
      <c r="D304" s="97"/>
      <c r="E304" s="87"/>
    </row>
    <row r="305" spans="1:5" ht="14.25">
      <c r="A305" s="145"/>
      <c r="B305" s="87"/>
      <c r="C305" s="19"/>
      <c r="D305" s="97"/>
      <c r="E305" s="87"/>
    </row>
    <row r="306" spans="1:5" ht="14.25">
      <c r="A306" s="145"/>
      <c r="B306" s="87"/>
      <c r="C306" s="19"/>
      <c r="D306" s="97"/>
      <c r="E306" s="87"/>
    </row>
    <row r="307" spans="1:5" ht="14.25">
      <c r="A307" s="145"/>
      <c r="B307" s="87"/>
      <c r="C307" s="19"/>
      <c r="D307" s="97"/>
      <c r="E307" s="87"/>
    </row>
    <row r="308" spans="1:5" ht="14.25">
      <c r="A308" s="145"/>
      <c r="B308" s="87"/>
      <c r="C308" s="19"/>
      <c r="D308" s="97"/>
      <c r="E308" s="87"/>
    </row>
    <row r="309" spans="1:5" ht="14.25">
      <c r="A309" s="145"/>
      <c r="B309" s="87"/>
      <c r="C309" s="19"/>
      <c r="D309" s="97"/>
      <c r="E309" s="87"/>
    </row>
    <row r="310" spans="1:5" ht="14.25">
      <c r="A310" s="145"/>
      <c r="B310" s="87"/>
      <c r="C310" s="19"/>
      <c r="D310" s="97"/>
      <c r="E310" s="87"/>
    </row>
    <row r="311" spans="1:5" ht="14.25">
      <c r="A311" s="145"/>
      <c r="B311" s="87"/>
      <c r="C311" s="19"/>
      <c r="D311" s="97"/>
      <c r="E311" s="87"/>
    </row>
    <row r="312" spans="1:5" ht="14.25">
      <c r="A312" s="145"/>
      <c r="B312" s="87"/>
      <c r="C312" s="19"/>
      <c r="D312" s="97"/>
      <c r="E312" s="87"/>
    </row>
    <row r="313" spans="1:5" ht="14.25">
      <c r="A313" s="145"/>
      <c r="B313" s="87"/>
      <c r="C313" s="19"/>
      <c r="D313" s="97"/>
      <c r="E313" s="87"/>
    </row>
    <row r="314" spans="1:5" ht="14.25">
      <c r="A314" s="145"/>
      <c r="B314" s="87"/>
      <c r="C314" s="19"/>
      <c r="D314" s="97"/>
      <c r="E314" s="87"/>
    </row>
    <row r="315" spans="1:5" ht="14.25">
      <c r="A315" s="145"/>
      <c r="B315" s="87"/>
      <c r="C315" s="19"/>
      <c r="D315" s="97"/>
      <c r="E315" s="87"/>
    </row>
    <row r="316" spans="1:5" ht="14.25">
      <c r="A316" s="145"/>
      <c r="B316" s="87"/>
      <c r="C316" s="19"/>
      <c r="D316" s="97"/>
      <c r="E316" s="87"/>
    </row>
    <row r="317" spans="1:5" ht="14.25">
      <c r="A317" s="145"/>
      <c r="B317" s="87"/>
      <c r="C317" s="19"/>
      <c r="D317" s="97"/>
      <c r="E317" s="87"/>
    </row>
    <row r="318" spans="1:5" ht="14.25">
      <c r="A318" s="145"/>
      <c r="B318" s="87"/>
      <c r="C318" s="19"/>
      <c r="D318" s="97"/>
      <c r="E318" s="87"/>
    </row>
    <row r="319" spans="1:5" ht="14.25">
      <c r="A319" s="145"/>
      <c r="B319" s="87"/>
      <c r="C319" s="19"/>
      <c r="D319" s="97"/>
      <c r="E319" s="87"/>
    </row>
    <row r="320" spans="1:5" ht="14.25">
      <c r="A320" s="145"/>
      <c r="B320" s="87"/>
      <c r="C320" s="19"/>
      <c r="D320" s="97"/>
      <c r="E320" s="87"/>
    </row>
    <row r="321" spans="1:5" ht="14.25">
      <c r="A321" s="145"/>
      <c r="B321" s="87"/>
      <c r="C321" s="19"/>
      <c r="D321" s="97"/>
      <c r="E321" s="87"/>
    </row>
    <row r="322" spans="1:5" ht="14.25">
      <c r="A322" s="145"/>
      <c r="B322" s="87"/>
      <c r="C322" s="19"/>
      <c r="D322" s="97"/>
      <c r="E322" s="87"/>
    </row>
    <row r="323" spans="1:5" ht="14.25">
      <c r="A323" s="145"/>
      <c r="B323" s="87"/>
      <c r="C323" s="19"/>
      <c r="D323" s="97"/>
      <c r="E323" s="87"/>
    </row>
    <row r="324" spans="1:5" ht="14.25">
      <c r="A324" s="145"/>
      <c r="B324" s="87"/>
      <c r="C324" s="19"/>
      <c r="D324" s="97"/>
      <c r="E324" s="87"/>
    </row>
    <row r="325" spans="1:5" ht="14.25">
      <c r="A325" s="145"/>
      <c r="B325" s="87"/>
      <c r="C325" s="19"/>
      <c r="D325" s="97"/>
      <c r="E325" s="87"/>
    </row>
    <row r="326" spans="1:5" ht="14.25">
      <c r="A326" s="145"/>
      <c r="B326" s="87"/>
      <c r="C326" s="19"/>
      <c r="D326" s="97"/>
      <c r="E326" s="87"/>
    </row>
    <row r="327" spans="1:5" ht="14.25">
      <c r="A327" s="145"/>
      <c r="B327" s="87"/>
      <c r="C327" s="19"/>
      <c r="D327" s="97"/>
      <c r="E327" s="87"/>
    </row>
    <row r="328" spans="1:5" ht="14.25">
      <c r="A328" s="145"/>
      <c r="B328" s="87"/>
      <c r="C328" s="19"/>
      <c r="D328" s="97"/>
      <c r="E328" s="87"/>
    </row>
    <row r="329" spans="1:5" ht="14.25">
      <c r="A329" s="145"/>
      <c r="B329" s="87"/>
      <c r="C329" s="19"/>
      <c r="D329" s="97"/>
      <c r="E329" s="87"/>
    </row>
    <row r="330" spans="1:5" ht="14.25">
      <c r="A330" s="145"/>
      <c r="B330" s="87"/>
      <c r="C330" s="19"/>
      <c r="D330" s="97"/>
      <c r="E330" s="87"/>
    </row>
    <row r="331" spans="1:5" ht="14.25">
      <c r="A331" s="145"/>
      <c r="B331" s="87"/>
      <c r="C331" s="19"/>
      <c r="D331" s="97"/>
      <c r="E331" s="87"/>
    </row>
    <row r="332" spans="1:5" ht="14.25">
      <c r="A332" s="145"/>
      <c r="B332" s="87"/>
      <c r="C332" s="19"/>
      <c r="D332" s="97"/>
      <c r="E332" s="87"/>
    </row>
    <row r="333" spans="1:5" ht="14.25">
      <c r="A333" s="145"/>
      <c r="B333" s="87"/>
      <c r="C333" s="19"/>
      <c r="D333" s="97"/>
      <c r="E333" s="87"/>
    </row>
    <row r="334" spans="1:5" ht="14.25">
      <c r="A334" s="145"/>
      <c r="B334" s="87"/>
      <c r="C334" s="19"/>
      <c r="D334" s="97"/>
      <c r="E334" s="87"/>
    </row>
    <row r="335" spans="1:5" ht="14.25">
      <c r="A335" s="145"/>
      <c r="B335" s="87"/>
      <c r="C335" s="19"/>
      <c r="D335" s="97"/>
      <c r="E335" s="87"/>
    </row>
    <row r="336" spans="1:5" ht="14.25">
      <c r="A336" s="145"/>
      <c r="B336" s="87"/>
      <c r="C336" s="19"/>
      <c r="D336" s="97"/>
      <c r="E336" s="87"/>
    </row>
    <row r="337" spans="1:5" ht="14.25">
      <c r="A337" s="145"/>
      <c r="B337" s="87"/>
      <c r="C337" s="19"/>
      <c r="D337" s="97"/>
      <c r="E337" s="87"/>
    </row>
    <row r="338" spans="1:5" ht="14.25">
      <c r="A338" s="145"/>
      <c r="B338" s="87"/>
      <c r="C338" s="19"/>
      <c r="D338" s="97"/>
      <c r="E338" s="87"/>
    </row>
    <row r="339" spans="1:5" ht="14.25">
      <c r="A339" s="145"/>
      <c r="B339" s="87"/>
      <c r="C339" s="19"/>
      <c r="D339" s="97"/>
      <c r="E339" s="87"/>
    </row>
    <row r="340" spans="1:5" ht="14.25">
      <c r="A340" s="145"/>
      <c r="B340" s="87"/>
      <c r="C340" s="19"/>
      <c r="D340" s="97"/>
      <c r="E340" s="87"/>
    </row>
    <row r="341" spans="1:5" ht="14.25">
      <c r="A341" s="145"/>
      <c r="B341" s="87"/>
      <c r="C341" s="19"/>
      <c r="D341" s="97"/>
      <c r="E341" s="87"/>
    </row>
    <row r="342" spans="1:5" ht="14.25">
      <c r="A342" s="145"/>
      <c r="B342" s="87"/>
      <c r="C342" s="19"/>
      <c r="D342" s="97"/>
      <c r="E342" s="87"/>
    </row>
    <row r="343" spans="1:5" ht="14.25">
      <c r="A343" s="145"/>
      <c r="B343" s="87"/>
      <c r="C343" s="19"/>
      <c r="D343" s="97"/>
      <c r="E343" s="87"/>
    </row>
    <row r="344" spans="1:5" ht="14.25">
      <c r="A344" s="145"/>
      <c r="B344" s="87"/>
      <c r="C344" s="19"/>
      <c r="D344" s="97"/>
      <c r="E344" s="87"/>
    </row>
    <row r="345" spans="1:5" ht="14.25">
      <c r="A345" s="145"/>
      <c r="B345" s="87"/>
      <c r="C345" s="19"/>
      <c r="D345" s="97"/>
      <c r="E345" s="87"/>
    </row>
    <row r="346" spans="1:5" ht="14.25">
      <c r="A346" s="145"/>
      <c r="B346" s="87"/>
      <c r="C346" s="19"/>
      <c r="D346" s="97"/>
      <c r="E346" s="87"/>
    </row>
    <row r="347" spans="1:5" ht="14.25">
      <c r="A347" s="145"/>
      <c r="B347" s="87"/>
      <c r="C347" s="19"/>
      <c r="D347" s="97"/>
      <c r="E347" s="87"/>
    </row>
    <row r="348" spans="1:5" ht="14.25">
      <c r="A348" s="145"/>
      <c r="B348" s="87"/>
      <c r="C348" s="19"/>
      <c r="D348" s="97"/>
      <c r="E348" s="87"/>
    </row>
    <row r="349" spans="1:5" ht="14.25">
      <c r="A349" s="145"/>
      <c r="B349" s="87"/>
      <c r="C349" s="19"/>
      <c r="D349" s="97"/>
      <c r="E349" s="87"/>
    </row>
    <row r="350" spans="1:5" ht="14.25">
      <c r="A350" s="145"/>
      <c r="B350" s="87"/>
      <c r="C350" s="19"/>
      <c r="D350" s="97"/>
      <c r="E350" s="87"/>
    </row>
    <row r="351" spans="1:5" ht="14.25">
      <c r="A351" s="145"/>
      <c r="B351" s="87"/>
      <c r="C351" s="19"/>
      <c r="D351" s="97"/>
      <c r="E351" s="87"/>
    </row>
    <row r="352" spans="1:5" ht="14.25">
      <c r="A352" s="145"/>
      <c r="B352" s="87"/>
      <c r="C352" s="19"/>
      <c r="D352" s="97"/>
      <c r="E352" s="87"/>
    </row>
    <row r="353" spans="1:5" ht="14.25">
      <c r="A353" s="145"/>
      <c r="B353" s="87"/>
      <c r="C353" s="19"/>
      <c r="D353" s="97"/>
      <c r="E353" s="87"/>
    </row>
    <row r="354" spans="1:5" ht="14.25">
      <c r="A354" s="145"/>
      <c r="B354" s="87"/>
      <c r="C354" s="19"/>
      <c r="D354" s="97"/>
      <c r="E354" s="87"/>
    </row>
    <row r="355" spans="1:5" ht="14.25">
      <c r="A355" s="145"/>
      <c r="B355" s="87"/>
      <c r="C355" s="19"/>
      <c r="D355" s="97"/>
      <c r="E355" s="87"/>
    </row>
    <row r="356" spans="1:5" ht="14.25">
      <c r="A356" s="145"/>
      <c r="B356" s="87"/>
      <c r="C356" s="19"/>
      <c r="D356" s="97"/>
      <c r="E356" s="87"/>
    </row>
    <row r="357" spans="1:5" ht="14.25">
      <c r="A357" s="145"/>
      <c r="B357" s="87"/>
      <c r="C357" s="19"/>
      <c r="D357" s="97"/>
      <c r="E357" s="87"/>
    </row>
    <row r="358" spans="1:5" ht="14.25">
      <c r="A358" s="145"/>
      <c r="B358" s="87"/>
      <c r="C358" s="19"/>
      <c r="D358" s="97"/>
      <c r="E358" s="87"/>
    </row>
    <row r="359" spans="1:5" ht="14.25">
      <c r="A359" s="145"/>
      <c r="B359" s="87"/>
      <c r="C359" s="19"/>
      <c r="D359" s="97"/>
      <c r="E359" s="87"/>
    </row>
    <row r="360" spans="1:5" ht="14.25">
      <c r="A360" s="145"/>
      <c r="B360" s="87"/>
      <c r="C360" s="19"/>
      <c r="D360" s="97"/>
      <c r="E360" s="87"/>
    </row>
    <row r="361" spans="1:5" ht="14.25">
      <c r="A361" s="145"/>
      <c r="B361" s="87"/>
      <c r="C361" s="19"/>
      <c r="D361" s="97"/>
      <c r="E361" s="87"/>
    </row>
    <row r="362" spans="1:5" ht="14.25">
      <c r="A362" s="145"/>
      <c r="B362" s="87"/>
      <c r="C362" s="19"/>
      <c r="D362" s="97"/>
      <c r="E362" s="87"/>
    </row>
    <row r="363" spans="1:5" ht="14.25">
      <c r="A363" s="145"/>
      <c r="B363" s="87"/>
      <c r="C363" s="19"/>
      <c r="D363" s="97"/>
      <c r="E363" s="87"/>
    </row>
    <row r="364" spans="1:5" ht="14.25">
      <c r="A364" s="145"/>
      <c r="B364" s="87"/>
      <c r="C364" s="19"/>
      <c r="D364" s="97"/>
      <c r="E364" s="87"/>
    </row>
    <row r="365" spans="1:5" ht="14.25">
      <c r="A365" s="145"/>
      <c r="B365" s="87"/>
      <c r="C365" s="19"/>
      <c r="D365" s="97"/>
      <c r="E365" s="87"/>
    </row>
    <row r="366" spans="1:5" ht="14.25">
      <c r="A366" s="145"/>
      <c r="B366" s="87"/>
      <c r="C366" s="19"/>
      <c r="D366" s="97"/>
      <c r="E366" s="87"/>
    </row>
    <row r="367" spans="1:5" ht="14.25">
      <c r="A367" s="145"/>
      <c r="B367" s="87"/>
      <c r="C367" s="19"/>
      <c r="D367" s="97"/>
      <c r="E367" s="87"/>
    </row>
    <row r="368" spans="1:5" ht="14.25">
      <c r="A368" s="145"/>
      <c r="B368" s="87"/>
      <c r="C368" s="19"/>
      <c r="D368" s="97"/>
      <c r="E368" s="87"/>
    </row>
    <row r="369" spans="1:5" ht="14.25">
      <c r="A369" s="145"/>
      <c r="B369" s="87"/>
      <c r="C369" s="19"/>
      <c r="D369" s="97"/>
      <c r="E369" s="87"/>
    </row>
    <row r="370" spans="1:5" ht="14.25">
      <c r="A370" s="145"/>
      <c r="B370" s="87"/>
      <c r="C370" s="19"/>
      <c r="D370" s="97"/>
      <c r="E370" s="87"/>
    </row>
    <row r="371" spans="1:5" ht="14.25">
      <c r="A371" s="145"/>
      <c r="B371" s="87"/>
      <c r="C371" s="19"/>
      <c r="D371" s="97"/>
      <c r="E371" s="87"/>
    </row>
    <row r="372" spans="1:5" ht="14.25">
      <c r="A372" s="145"/>
      <c r="B372" s="87"/>
      <c r="C372" s="19"/>
      <c r="D372" s="97"/>
      <c r="E372" s="87"/>
    </row>
    <row r="373" spans="1:5" ht="14.25">
      <c r="A373" s="145"/>
      <c r="B373" s="87"/>
      <c r="C373" s="19"/>
      <c r="D373" s="97"/>
      <c r="E373" s="87"/>
    </row>
    <row r="374" spans="1:5" ht="14.25">
      <c r="A374" s="145"/>
      <c r="B374" s="87"/>
      <c r="C374" s="19"/>
      <c r="D374" s="97"/>
      <c r="E374" s="87"/>
    </row>
    <row r="375" spans="1:5" ht="14.25">
      <c r="A375" s="145"/>
      <c r="B375" s="87"/>
      <c r="C375" s="19"/>
      <c r="D375" s="97"/>
      <c r="E375" s="87"/>
    </row>
    <row r="376" spans="1:5" ht="14.25">
      <c r="A376" s="145"/>
      <c r="B376" s="87"/>
      <c r="C376" s="19"/>
      <c r="D376" s="97"/>
      <c r="E376" s="87"/>
    </row>
    <row r="377" spans="1:5" ht="14.25">
      <c r="A377" s="145"/>
      <c r="B377" s="87"/>
      <c r="C377" s="19"/>
      <c r="D377" s="97"/>
      <c r="E377" s="87"/>
    </row>
    <row r="378" spans="1:5" ht="14.25">
      <c r="A378" s="145"/>
      <c r="B378" s="87"/>
      <c r="C378" s="19"/>
      <c r="D378" s="97"/>
      <c r="E378" s="87"/>
    </row>
    <row r="379" spans="1:5" ht="14.25">
      <c r="A379" s="145"/>
      <c r="B379" s="87"/>
      <c r="C379" s="19"/>
      <c r="D379" s="97"/>
      <c r="E379" s="87"/>
    </row>
    <row r="380" spans="1:5" ht="14.25">
      <c r="A380" s="145"/>
      <c r="B380" s="87"/>
      <c r="C380" s="19"/>
      <c r="D380" s="97"/>
      <c r="E380" s="87"/>
    </row>
    <row r="381" spans="1:5" ht="14.25">
      <c r="A381" s="145"/>
      <c r="B381" s="87"/>
      <c r="C381" s="19"/>
      <c r="D381" s="97"/>
      <c r="E381" s="87"/>
    </row>
    <row r="382" spans="1:5" ht="14.25">
      <c r="A382" s="145"/>
      <c r="B382" s="87"/>
      <c r="C382" s="19"/>
      <c r="D382" s="97"/>
      <c r="E382" s="87"/>
    </row>
    <row r="383" spans="1:5" ht="14.25">
      <c r="A383" s="145"/>
      <c r="B383" s="87"/>
      <c r="C383" s="19"/>
      <c r="D383" s="97"/>
      <c r="E383" s="87"/>
    </row>
    <row r="384" spans="1:5" ht="14.25">
      <c r="A384" s="145"/>
      <c r="B384" s="87"/>
      <c r="C384" s="19"/>
      <c r="D384" s="97"/>
      <c r="E384" s="87"/>
    </row>
    <row r="385" spans="1:5" ht="14.25">
      <c r="A385" s="145"/>
      <c r="B385" s="87"/>
      <c r="C385" s="19"/>
      <c r="D385" s="97"/>
      <c r="E385" s="87"/>
    </row>
    <row r="386" spans="1:5" ht="14.25">
      <c r="A386" s="145"/>
      <c r="B386" s="87"/>
      <c r="C386" s="19"/>
      <c r="D386" s="97"/>
      <c r="E386" s="87"/>
    </row>
    <row r="387" spans="1:5" ht="14.25">
      <c r="A387" s="145"/>
      <c r="B387" s="87"/>
      <c r="C387" s="19"/>
      <c r="D387" s="97"/>
      <c r="E387" s="87"/>
    </row>
    <row r="388" spans="1:5" ht="14.25">
      <c r="A388" s="145"/>
      <c r="B388" s="87"/>
      <c r="C388" s="19"/>
      <c r="D388" s="97"/>
      <c r="E388" s="87"/>
    </row>
    <row r="389" spans="1:5" ht="14.25">
      <c r="A389" s="145"/>
      <c r="B389" s="87"/>
      <c r="C389" s="19"/>
      <c r="D389" s="97"/>
      <c r="E389" s="87"/>
    </row>
    <row r="390" spans="1:5" ht="14.25">
      <c r="A390" s="145"/>
      <c r="B390" s="87"/>
      <c r="C390" s="19"/>
      <c r="D390" s="97"/>
      <c r="E390" s="87"/>
    </row>
    <row r="391" spans="1:5" ht="14.25">
      <c r="A391" s="145"/>
      <c r="B391" s="87"/>
      <c r="C391" s="19"/>
      <c r="D391" s="97"/>
      <c r="E391" s="87"/>
    </row>
    <row r="392" spans="1:5" ht="14.25">
      <c r="A392" s="145"/>
      <c r="B392" s="87"/>
      <c r="C392" s="19"/>
      <c r="D392" s="97"/>
      <c r="E392" s="87"/>
    </row>
    <row r="393" spans="1:5" ht="14.25">
      <c r="A393" s="145"/>
      <c r="B393" s="87"/>
      <c r="C393" s="19"/>
      <c r="D393" s="97"/>
      <c r="E393" s="87"/>
    </row>
    <row r="394" spans="1:5" ht="14.25">
      <c r="A394" s="145"/>
      <c r="B394" s="87"/>
      <c r="C394" s="19"/>
      <c r="D394" s="97"/>
      <c r="E394" s="87"/>
    </row>
    <row r="395" spans="1:5" ht="14.25">
      <c r="A395" s="145"/>
      <c r="B395" s="87"/>
      <c r="C395" s="19"/>
      <c r="D395" s="97"/>
      <c r="E395" s="87"/>
    </row>
    <row r="396" spans="1:5" ht="14.25">
      <c r="A396" s="145"/>
      <c r="B396" s="87"/>
      <c r="C396" s="19"/>
      <c r="D396" s="97"/>
      <c r="E396" s="87"/>
    </row>
    <row r="397" spans="1:5" ht="14.25">
      <c r="A397" s="145"/>
      <c r="B397" s="87"/>
      <c r="C397" s="19"/>
      <c r="D397" s="97"/>
      <c r="E397" s="87"/>
    </row>
    <row r="398" spans="1:5" ht="14.25">
      <c r="A398" s="145"/>
      <c r="B398" s="87"/>
      <c r="C398" s="19"/>
      <c r="D398" s="97"/>
      <c r="E398" s="87"/>
    </row>
    <row r="399" spans="1:5" ht="14.25">
      <c r="A399" s="145"/>
      <c r="B399" s="87"/>
      <c r="C399" s="19"/>
      <c r="D399" s="97"/>
      <c r="E399" s="87"/>
    </row>
    <row r="400" spans="1:5" ht="14.25">
      <c r="A400" s="145"/>
      <c r="B400" s="87"/>
      <c r="C400" s="19"/>
      <c r="D400" s="97"/>
      <c r="E400" s="87"/>
    </row>
    <row r="401" spans="1:5" ht="14.25">
      <c r="A401" s="145"/>
      <c r="B401" s="87"/>
      <c r="C401" s="19"/>
      <c r="D401" s="97"/>
      <c r="E401" s="87"/>
    </row>
    <row r="402" spans="1:5" ht="14.25">
      <c r="A402" s="145"/>
      <c r="B402" s="87"/>
      <c r="C402" s="19"/>
      <c r="D402" s="97"/>
      <c r="E402" s="87"/>
    </row>
    <row r="403" spans="1:5" ht="14.25">
      <c r="A403" s="145"/>
      <c r="B403" s="87"/>
      <c r="C403" s="19"/>
      <c r="D403" s="97"/>
      <c r="E403" s="87"/>
    </row>
    <row r="404" spans="1:5" ht="14.25">
      <c r="A404" s="145"/>
      <c r="B404" s="87"/>
      <c r="C404" s="19"/>
      <c r="D404" s="97"/>
      <c r="E404" s="87"/>
    </row>
    <row r="405" spans="1:5" ht="14.25">
      <c r="A405" s="145"/>
      <c r="B405" s="87"/>
      <c r="C405" s="19"/>
      <c r="D405" s="97"/>
      <c r="E405" s="87"/>
    </row>
    <row r="406" spans="1:5" ht="14.25">
      <c r="A406" s="145"/>
      <c r="B406" s="87"/>
      <c r="C406" s="19"/>
      <c r="D406" s="97"/>
      <c r="E406" s="87"/>
    </row>
    <row r="407" spans="1:5" ht="14.25">
      <c r="A407" s="145"/>
      <c r="B407" s="87"/>
      <c r="C407" s="19"/>
      <c r="D407" s="97"/>
      <c r="E407" s="87"/>
    </row>
    <row r="408" spans="1:5" ht="14.25">
      <c r="A408" s="145"/>
      <c r="B408" s="87"/>
      <c r="C408" s="19"/>
      <c r="D408" s="97"/>
      <c r="E408" s="87"/>
    </row>
    <row r="409" spans="1:5" ht="14.25">
      <c r="A409" s="145"/>
      <c r="B409" s="87"/>
      <c r="C409" s="19"/>
      <c r="D409" s="97"/>
      <c r="E409" s="87"/>
    </row>
    <row r="410" spans="1:5" ht="14.25">
      <c r="A410" s="145"/>
      <c r="B410" s="87"/>
      <c r="C410" s="19"/>
      <c r="D410" s="97"/>
      <c r="E410" s="87"/>
    </row>
    <row r="411" spans="1:5" ht="14.25">
      <c r="A411" s="145"/>
      <c r="B411" s="87"/>
      <c r="C411" s="19"/>
      <c r="D411" s="97"/>
      <c r="E411" s="87"/>
    </row>
    <row r="412" spans="1:5" ht="14.25">
      <c r="A412" s="145"/>
      <c r="B412" s="87"/>
      <c r="C412" s="19"/>
      <c r="D412" s="97"/>
      <c r="E412" s="87"/>
    </row>
    <row r="413" spans="1:5" ht="14.25">
      <c r="A413" s="145"/>
      <c r="B413" s="87"/>
      <c r="C413" s="19"/>
      <c r="D413" s="97"/>
      <c r="E413" s="87"/>
    </row>
    <row r="414" spans="1:5" ht="14.25">
      <c r="A414" s="145"/>
      <c r="B414" s="87"/>
      <c r="C414" s="19"/>
      <c r="D414" s="97"/>
      <c r="E414" s="87"/>
    </row>
    <row r="415" spans="1:5" ht="14.25">
      <c r="A415" s="145"/>
      <c r="B415" s="87"/>
      <c r="C415" s="19"/>
      <c r="D415" s="97"/>
      <c r="E415" s="87"/>
    </row>
    <row r="416" spans="1:5" ht="14.25">
      <c r="A416" s="145"/>
      <c r="B416" s="87"/>
      <c r="C416" s="19"/>
      <c r="D416" s="97"/>
      <c r="E416" s="87"/>
    </row>
    <row r="417" spans="1:5" ht="14.25">
      <c r="A417" s="145"/>
      <c r="B417" s="87"/>
      <c r="C417" s="19"/>
      <c r="D417" s="97"/>
      <c r="E417" s="87"/>
    </row>
    <row r="418" spans="1:5" ht="14.25">
      <c r="A418" s="145"/>
      <c r="B418" s="87"/>
      <c r="C418" s="19"/>
      <c r="D418" s="97"/>
      <c r="E418" s="87"/>
    </row>
    <row r="419" spans="1:5" ht="14.25">
      <c r="A419" s="145"/>
      <c r="B419" s="87"/>
      <c r="C419" s="19"/>
      <c r="D419" s="97"/>
      <c r="E419" s="87"/>
    </row>
    <row r="420" spans="1:5" ht="14.25">
      <c r="A420" s="145"/>
      <c r="B420" s="87"/>
      <c r="C420" s="19"/>
      <c r="D420" s="97"/>
      <c r="E420" s="87"/>
    </row>
    <row r="421" spans="1:5" ht="14.25">
      <c r="A421" s="145"/>
      <c r="B421" s="87"/>
      <c r="C421" s="19"/>
      <c r="D421" s="97"/>
      <c r="E421" s="87"/>
    </row>
    <row r="422" spans="1:5" ht="14.25">
      <c r="A422" s="145"/>
      <c r="B422" s="87"/>
      <c r="C422" s="19"/>
      <c r="D422" s="97"/>
      <c r="E422" s="87"/>
    </row>
    <row r="423" spans="1:5" ht="14.25">
      <c r="A423" s="145"/>
      <c r="B423" s="87"/>
      <c r="C423" s="19"/>
      <c r="D423" s="97"/>
      <c r="E423" s="87"/>
    </row>
    <row r="424" spans="1:5" ht="14.25">
      <c r="A424" s="145"/>
      <c r="B424" s="87"/>
      <c r="C424" s="19"/>
      <c r="D424" s="97"/>
      <c r="E424" s="87"/>
    </row>
    <row r="425" spans="1:5" ht="14.25">
      <c r="A425" s="145"/>
      <c r="B425" s="87"/>
      <c r="C425" s="19"/>
      <c r="D425" s="97"/>
      <c r="E425" s="87"/>
    </row>
    <row r="426" spans="1:5" ht="14.25">
      <c r="A426" s="145"/>
      <c r="B426" s="87"/>
      <c r="C426" s="19"/>
      <c r="D426" s="97"/>
      <c r="E426" s="87"/>
    </row>
    <row r="427" spans="1:5" ht="14.25">
      <c r="A427" s="145"/>
      <c r="B427" s="87"/>
      <c r="C427" s="19"/>
      <c r="D427" s="97"/>
      <c r="E427" s="87"/>
    </row>
    <row r="428" spans="1:5" ht="14.25">
      <c r="A428" s="145"/>
      <c r="B428" s="87"/>
      <c r="C428" s="19"/>
      <c r="D428" s="97"/>
      <c r="E428" s="87"/>
    </row>
    <row r="429" spans="1:5" ht="14.25">
      <c r="A429" s="145"/>
      <c r="B429" s="87"/>
      <c r="C429" s="19"/>
      <c r="D429" s="97"/>
      <c r="E429" s="87"/>
    </row>
    <row r="430" spans="1:5" ht="14.25">
      <c r="A430" s="145"/>
      <c r="B430" s="87"/>
      <c r="C430" s="19"/>
      <c r="D430" s="97"/>
      <c r="E430" s="87"/>
    </row>
    <row r="431" spans="1:5" ht="14.25">
      <c r="A431" s="145"/>
      <c r="B431" s="87"/>
      <c r="C431" s="19"/>
      <c r="D431" s="97"/>
      <c r="E431" s="87"/>
    </row>
    <row r="432" spans="1:5" ht="14.25">
      <c r="A432" s="145"/>
      <c r="B432" s="87"/>
      <c r="C432" s="19"/>
      <c r="D432" s="97"/>
      <c r="E432" s="87"/>
    </row>
    <row r="433" spans="1:5" ht="14.25">
      <c r="A433" s="145"/>
      <c r="B433" s="87"/>
      <c r="C433" s="19"/>
      <c r="D433" s="97"/>
      <c r="E433" s="87"/>
    </row>
    <row r="434" spans="1:5" ht="14.25">
      <c r="A434" s="145"/>
      <c r="B434" s="87"/>
      <c r="C434" s="19"/>
      <c r="D434" s="97"/>
      <c r="E434" s="87"/>
    </row>
    <row r="435" spans="1:5" ht="14.25">
      <c r="A435" s="145"/>
      <c r="B435" s="87"/>
      <c r="C435" s="19"/>
      <c r="D435" s="97"/>
      <c r="E435" s="87"/>
    </row>
    <row r="436" spans="1:5" ht="14.25">
      <c r="A436" s="145"/>
      <c r="B436" s="87"/>
      <c r="C436" s="19"/>
      <c r="D436" s="97"/>
      <c r="E436" s="87"/>
    </row>
    <row r="437" spans="1:5" ht="14.25">
      <c r="A437" s="145"/>
      <c r="B437" s="87"/>
      <c r="C437" s="19"/>
      <c r="D437" s="97"/>
      <c r="E437" s="87"/>
    </row>
    <row r="438" spans="1:5" ht="14.25">
      <c r="A438" s="145"/>
      <c r="B438" s="87"/>
      <c r="C438" s="19"/>
      <c r="D438" s="97"/>
      <c r="E438" s="87"/>
    </row>
    <row r="439" spans="1:5" ht="14.25">
      <c r="A439" s="145"/>
      <c r="B439" s="87"/>
      <c r="C439" s="19"/>
      <c r="D439" s="97"/>
      <c r="E439" s="87"/>
    </row>
    <row r="440" spans="1:5" ht="14.25">
      <c r="A440" s="145"/>
      <c r="B440" s="87"/>
      <c r="C440" s="19"/>
      <c r="D440" s="97"/>
      <c r="E440" s="87"/>
    </row>
    <row r="441" spans="1:5" ht="14.25">
      <c r="A441" s="145"/>
      <c r="B441" s="87"/>
      <c r="C441" s="19"/>
      <c r="D441" s="97"/>
      <c r="E441" s="87"/>
    </row>
    <row r="442" spans="1:5" ht="14.25">
      <c r="A442" s="145"/>
      <c r="B442" s="87"/>
      <c r="C442" s="19"/>
      <c r="D442" s="97"/>
      <c r="E442" s="87"/>
    </row>
    <row r="443" spans="1:5" ht="14.25">
      <c r="A443" s="145"/>
      <c r="B443" s="87"/>
      <c r="C443" s="19"/>
      <c r="D443" s="97"/>
      <c r="E443" s="87"/>
    </row>
    <row r="444" spans="1:5" ht="14.25">
      <c r="A444" s="145"/>
      <c r="B444" s="87"/>
      <c r="C444" s="19"/>
      <c r="D444" s="97"/>
      <c r="E444" s="87"/>
    </row>
    <row r="445" spans="1:5" ht="14.25">
      <c r="A445" s="145"/>
      <c r="B445" s="87"/>
      <c r="C445" s="19"/>
      <c r="D445" s="97"/>
      <c r="E445" s="87"/>
    </row>
    <row r="446" spans="1:5" ht="14.25">
      <c r="A446" s="145"/>
      <c r="B446" s="87"/>
      <c r="C446" s="19"/>
      <c r="D446" s="97"/>
      <c r="E446" s="87"/>
    </row>
    <row r="447" spans="1:5" ht="14.25">
      <c r="A447" s="145"/>
      <c r="B447" s="87"/>
      <c r="C447" s="19"/>
      <c r="D447" s="97"/>
      <c r="E447" s="87"/>
    </row>
    <row r="448" spans="1:5" ht="14.25">
      <c r="A448" s="145"/>
      <c r="B448" s="87"/>
      <c r="C448" s="19"/>
      <c r="D448" s="97"/>
      <c r="E448" s="87"/>
    </row>
    <row r="449" spans="1:5" ht="14.25">
      <c r="A449" s="145"/>
      <c r="B449" s="87"/>
      <c r="C449" s="19"/>
      <c r="D449" s="97"/>
      <c r="E449" s="87"/>
    </row>
    <row r="450" spans="1:5" ht="14.25">
      <c r="A450" s="145"/>
      <c r="B450" s="87"/>
      <c r="C450" s="19"/>
      <c r="D450" s="97"/>
      <c r="E450" s="87"/>
    </row>
    <row r="451" spans="1:5" ht="14.25">
      <c r="A451" s="145"/>
      <c r="B451" s="87"/>
      <c r="C451" s="19"/>
      <c r="D451" s="97"/>
      <c r="E451" s="87"/>
    </row>
    <row r="452" spans="1:5" ht="14.25">
      <c r="A452" s="145"/>
      <c r="B452" s="87"/>
      <c r="C452" s="19"/>
      <c r="D452" s="97"/>
      <c r="E452" s="87"/>
    </row>
    <row r="453" spans="1:5" ht="14.25">
      <c r="A453" s="145"/>
      <c r="B453" s="87"/>
      <c r="C453" s="19"/>
      <c r="D453" s="97"/>
      <c r="E453" s="87"/>
    </row>
    <row r="454" spans="1:5" ht="14.25">
      <c r="A454" s="145"/>
      <c r="B454" s="87"/>
      <c r="C454" s="19"/>
      <c r="D454" s="97"/>
      <c r="E454" s="87"/>
    </row>
    <row r="455" spans="1:5" ht="14.25">
      <c r="A455" s="145"/>
      <c r="B455" s="87"/>
      <c r="C455" s="19"/>
      <c r="D455" s="97"/>
      <c r="E455" s="87"/>
    </row>
    <row r="456" spans="1:5" ht="14.25">
      <c r="A456" s="145"/>
      <c r="B456" s="87"/>
      <c r="C456" s="19"/>
      <c r="D456" s="97"/>
      <c r="E456" s="87"/>
    </row>
    <row r="457" spans="1:5" ht="14.25">
      <c r="A457" s="145"/>
      <c r="B457" s="87"/>
      <c r="C457" s="19"/>
      <c r="D457" s="97"/>
      <c r="E457" s="87"/>
    </row>
    <row r="458" spans="1:5" ht="14.25">
      <c r="A458" s="145"/>
      <c r="B458" s="87"/>
      <c r="C458" s="19"/>
      <c r="D458" s="97"/>
      <c r="E458" s="87"/>
    </row>
    <row r="459" spans="1:5" ht="14.25">
      <c r="A459" s="145"/>
      <c r="B459" s="87"/>
      <c r="C459" s="19"/>
      <c r="D459" s="97"/>
      <c r="E459" s="87"/>
    </row>
    <row r="460" spans="1:5" ht="14.25">
      <c r="A460" s="145"/>
      <c r="B460" s="87"/>
      <c r="C460" s="19"/>
      <c r="D460" s="97"/>
      <c r="E460" s="87"/>
    </row>
    <row r="461" spans="1:5" ht="14.25">
      <c r="A461" s="145"/>
      <c r="B461" s="87"/>
      <c r="C461" s="19"/>
      <c r="D461" s="97"/>
      <c r="E461" s="87"/>
    </row>
    <row r="462" spans="1:5" ht="14.25">
      <c r="A462" s="145"/>
      <c r="B462" s="87"/>
      <c r="C462" s="19"/>
      <c r="D462" s="97"/>
      <c r="E462" s="87"/>
    </row>
    <row r="463" spans="1:5" ht="14.25">
      <c r="A463" s="145"/>
      <c r="B463" s="87"/>
      <c r="C463" s="19"/>
      <c r="D463" s="97"/>
      <c r="E463" s="87"/>
    </row>
    <row r="464" spans="1:5" ht="14.25">
      <c r="A464" s="145"/>
      <c r="B464" s="87"/>
      <c r="C464" s="19"/>
      <c r="D464" s="97"/>
      <c r="E464" s="87"/>
    </row>
    <row r="465" spans="1:5" ht="14.25">
      <c r="A465" s="145"/>
      <c r="B465" s="87"/>
      <c r="C465" s="19"/>
      <c r="D465" s="97"/>
      <c r="E465" s="87"/>
    </row>
    <row r="466" spans="1:5" ht="14.25">
      <c r="A466" s="145"/>
      <c r="B466" s="87"/>
      <c r="C466" s="19"/>
      <c r="D466" s="97"/>
      <c r="E466" s="87"/>
    </row>
    <row r="467" spans="1:5" ht="14.25">
      <c r="A467" s="145"/>
      <c r="B467" s="87"/>
      <c r="C467" s="19"/>
      <c r="D467" s="97"/>
      <c r="E467" s="87"/>
    </row>
    <row r="468" spans="1:5" ht="14.25">
      <c r="A468" s="145"/>
      <c r="B468" s="87"/>
      <c r="C468" s="19"/>
      <c r="D468" s="97"/>
      <c r="E468" s="87"/>
    </row>
    <row r="469" spans="1:5" ht="14.25">
      <c r="A469" s="145"/>
      <c r="B469" s="87"/>
      <c r="C469" s="19"/>
      <c r="D469" s="97"/>
      <c r="E469" s="87"/>
    </row>
    <row r="470" spans="1:5" ht="14.25">
      <c r="A470" s="145"/>
      <c r="B470" s="87"/>
      <c r="C470" s="19"/>
      <c r="D470" s="97"/>
      <c r="E470" s="87"/>
    </row>
    <row r="471" spans="1:5" ht="14.25">
      <c r="A471" s="145"/>
      <c r="B471" s="87"/>
      <c r="C471" s="19"/>
      <c r="D471" s="97"/>
      <c r="E471" s="87"/>
    </row>
    <row r="472" spans="1:5" ht="14.25">
      <c r="A472" s="145"/>
      <c r="B472" s="87"/>
      <c r="C472" s="19"/>
      <c r="D472" s="97"/>
      <c r="E472" s="87"/>
    </row>
    <row r="473" spans="1:5" ht="14.25">
      <c r="A473" s="145"/>
      <c r="B473" s="87"/>
      <c r="C473" s="19"/>
      <c r="D473" s="97"/>
      <c r="E473" s="87"/>
    </row>
    <row r="474" spans="1:5" ht="14.25">
      <c r="A474" s="145"/>
      <c r="B474" s="87"/>
      <c r="C474" s="19"/>
      <c r="D474" s="97"/>
      <c r="E474" s="87"/>
    </row>
    <row r="475" spans="1:5" ht="14.25">
      <c r="A475" s="145"/>
      <c r="B475" s="87"/>
      <c r="C475" s="19"/>
      <c r="D475" s="97"/>
      <c r="E475" s="87"/>
    </row>
    <row r="476" spans="1:5" ht="14.25">
      <c r="A476" s="145"/>
      <c r="B476" s="87"/>
      <c r="C476" s="19"/>
      <c r="D476" s="97"/>
      <c r="E476" s="87"/>
    </row>
    <row r="477" spans="1:5" ht="14.25">
      <c r="A477" s="145"/>
      <c r="B477" s="87"/>
      <c r="C477" s="19"/>
      <c r="D477" s="97"/>
      <c r="E477" s="87"/>
    </row>
    <row r="478" spans="1:5" ht="14.25">
      <c r="A478" s="145"/>
      <c r="B478" s="87"/>
      <c r="C478" s="19"/>
      <c r="D478" s="97"/>
      <c r="E478" s="87"/>
    </row>
    <row r="479" spans="1:5" ht="14.25">
      <c r="A479" s="145"/>
      <c r="B479" s="87"/>
      <c r="C479" s="19"/>
      <c r="D479" s="97"/>
      <c r="E479" s="87"/>
    </row>
    <row r="480" spans="1:5" ht="14.25">
      <c r="A480" s="145"/>
      <c r="B480" s="87"/>
      <c r="C480" s="19"/>
      <c r="D480" s="97"/>
      <c r="E480" s="87"/>
    </row>
    <row r="481" spans="1:5" ht="14.25">
      <c r="A481" s="145"/>
      <c r="B481" s="87"/>
      <c r="C481" s="19"/>
      <c r="D481" s="97"/>
      <c r="E481" s="87"/>
    </row>
    <row r="482" spans="1:5" ht="14.25">
      <c r="A482" s="145"/>
      <c r="B482" s="87"/>
      <c r="C482" s="19"/>
      <c r="D482" s="97"/>
      <c r="E482" s="87"/>
    </row>
    <row r="483" spans="1:5" ht="14.25">
      <c r="A483" s="145"/>
      <c r="B483" s="87"/>
      <c r="C483" s="19"/>
      <c r="D483" s="97"/>
      <c r="E483" s="87"/>
    </row>
    <row r="484" spans="1:5" ht="14.25">
      <c r="A484" s="145"/>
      <c r="B484" s="87"/>
      <c r="C484" s="19"/>
      <c r="D484" s="97"/>
      <c r="E484" s="87"/>
    </row>
    <row r="485" spans="1:5" ht="14.25">
      <c r="A485" s="145"/>
      <c r="B485" s="87"/>
      <c r="C485" s="19"/>
      <c r="D485" s="97"/>
      <c r="E485" s="87"/>
    </row>
    <row r="486" spans="1:5" ht="14.25">
      <c r="A486" s="145"/>
      <c r="B486" s="87"/>
      <c r="C486" s="19"/>
      <c r="D486" s="97"/>
      <c r="E486" s="87"/>
    </row>
    <row r="487" spans="1:5" ht="14.25">
      <c r="A487" s="145"/>
      <c r="B487" s="87"/>
      <c r="C487" s="19"/>
      <c r="D487" s="97"/>
      <c r="E487" s="87"/>
    </row>
    <row r="488" spans="1:5" ht="14.25">
      <c r="A488" s="145"/>
      <c r="B488" s="87"/>
      <c r="C488" s="19"/>
      <c r="D488" s="97"/>
      <c r="E488" s="87"/>
    </row>
    <row r="489" spans="1:5" ht="14.25">
      <c r="A489" s="145"/>
      <c r="B489" s="87"/>
      <c r="C489" s="19"/>
      <c r="D489" s="97"/>
      <c r="E489" s="87"/>
    </row>
    <row r="490" spans="1:5" ht="14.25">
      <c r="A490" s="145"/>
      <c r="B490" s="87"/>
      <c r="C490" s="19"/>
      <c r="D490" s="97"/>
      <c r="E490" s="87"/>
    </row>
    <row r="491" spans="1:5" ht="14.25">
      <c r="A491" s="145"/>
      <c r="B491" s="87"/>
      <c r="C491" s="19"/>
      <c r="D491" s="97"/>
      <c r="E491" s="87"/>
    </row>
    <row r="492" spans="1:5" ht="14.25">
      <c r="A492" s="145"/>
      <c r="B492" s="87"/>
      <c r="C492" s="19"/>
      <c r="D492" s="97"/>
      <c r="E492" s="87"/>
    </row>
    <row r="493" spans="1:5" ht="14.25">
      <c r="A493" s="145"/>
      <c r="B493" s="87"/>
      <c r="C493" s="19"/>
      <c r="D493" s="97"/>
      <c r="E493" s="87"/>
    </row>
    <row r="494" spans="1:5" ht="14.25">
      <c r="A494" s="145"/>
      <c r="B494" s="87"/>
      <c r="C494" s="19"/>
      <c r="D494" s="97"/>
      <c r="E494" s="87"/>
    </row>
    <row r="495" spans="1:5" ht="14.25">
      <c r="A495" s="145"/>
      <c r="B495" s="87"/>
      <c r="C495" s="19"/>
      <c r="D495" s="97"/>
      <c r="E495" s="87"/>
    </row>
    <row r="496" spans="1:5" ht="14.25">
      <c r="A496" s="145"/>
      <c r="B496" s="87"/>
      <c r="C496" s="19"/>
      <c r="D496" s="97"/>
      <c r="E496" s="87"/>
    </row>
    <row r="497" spans="1:5" ht="14.25">
      <c r="A497" s="145"/>
      <c r="B497" s="87"/>
      <c r="C497" s="19"/>
      <c r="D497" s="97"/>
      <c r="E497" s="87"/>
    </row>
    <row r="498" spans="1:5" ht="14.25">
      <c r="A498" s="145"/>
      <c r="B498" s="87"/>
      <c r="C498" s="19"/>
      <c r="D498" s="97"/>
      <c r="E498" s="87"/>
    </row>
    <row r="499" spans="1:5" ht="14.25">
      <c r="A499" s="145"/>
      <c r="B499" s="87"/>
      <c r="C499" s="19"/>
      <c r="D499" s="97"/>
      <c r="E499" s="87"/>
    </row>
    <row r="500" spans="1:5" ht="14.25">
      <c r="A500" s="145"/>
      <c r="B500" s="87"/>
      <c r="C500" s="19"/>
      <c r="D500" s="97"/>
      <c r="E500" s="87"/>
    </row>
    <row r="501" spans="1:5" ht="14.25">
      <c r="A501" s="145"/>
      <c r="B501" s="87"/>
      <c r="C501" s="19"/>
      <c r="D501" s="97"/>
      <c r="E501" s="87"/>
    </row>
    <row r="502" spans="1:5" ht="14.25">
      <c r="A502" s="145"/>
      <c r="B502" s="87"/>
      <c r="C502" s="19"/>
      <c r="D502" s="97"/>
      <c r="E502" s="87"/>
    </row>
    <row r="503" spans="1:5" ht="14.25">
      <c r="A503" s="145"/>
      <c r="B503" s="87"/>
      <c r="C503" s="19"/>
      <c r="D503" s="97"/>
      <c r="E503" s="87"/>
    </row>
    <row r="504" spans="1:5" ht="14.25">
      <c r="A504" s="145"/>
      <c r="B504" s="87"/>
      <c r="C504" s="19"/>
      <c r="D504" s="97"/>
      <c r="E504" s="87"/>
    </row>
    <row r="505" spans="1:5" ht="14.25">
      <c r="A505" s="145"/>
      <c r="B505" s="87"/>
      <c r="C505" s="19"/>
      <c r="D505" s="97"/>
      <c r="E505" s="87"/>
    </row>
    <row r="506" spans="1:5" ht="14.25">
      <c r="A506" s="145"/>
      <c r="B506" s="87"/>
      <c r="C506" s="19"/>
      <c r="D506" s="97"/>
      <c r="E506" s="87"/>
    </row>
    <row r="507" spans="1:5" ht="14.25">
      <c r="A507" s="145"/>
      <c r="B507" s="87"/>
      <c r="C507" s="19"/>
      <c r="D507" s="97"/>
      <c r="E507" s="87"/>
    </row>
    <row r="508" spans="1:5" ht="14.25">
      <c r="A508" s="145"/>
      <c r="B508" s="87"/>
      <c r="C508" s="19"/>
      <c r="D508" s="97"/>
      <c r="E508" s="87"/>
    </row>
    <row r="509" spans="1:5" ht="14.25">
      <c r="A509" s="145"/>
      <c r="B509" s="87"/>
      <c r="C509" s="19"/>
      <c r="D509" s="97"/>
      <c r="E509" s="87"/>
    </row>
    <row r="510" spans="1:5" ht="14.25">
      <c r="A510" s="145"/>
      <c r="B510" s="87"/>
      <c r="C510" s="19"/>
      <c r="D510" s="97"/>
      <c r="E510" s="87"/>
    </row>
    <row r="511" spans="1:5" ht="14.25">
      <c r="A511" s="145"/>
      <c r="B511" s="87"/>
      <c r="C511" s="19"/>
      <c r="D511" s="97"/>
      <c r="E511" s="87"/>
    </row>
    <row r="512" spans="1:5" ht="14.25">
      <c r="A512" s="145"/>
      <c r="B512" s="87"/>
      <c r="C512" s="19"/>
      <c r="D512" s="97"/>
      <c r="E512" s="87"/>
    </row>
    <row r="513" spans="1:5" ht="14.25">
      <c r="A513" s="145"/>
      <c r="B513" s="87"/>
      <c r="C513" s="19"/>
      <c r="D513" s="97"/>
      <c r="E513" s="87"/>
    </row>
    <row r="514" spans="1:5" ht="14.25">
      <c r="A514" s="145"/>
      <c r="B514" s="87"/>
      <c r="C514" s="19"/>
      <c r="D514" s="97"/>
      <c r="E514" s="87"/>
    </row>
    <row r="515" spans="1:5" ht="14.25">
      <c r="A515" s="145"/>
      <c r="B515" s="87"/>
      <c r="C515" s="19"/>
      <c r="D515" s="97"/>
      <c r="E515" s="87"/>
    </row>
    <row r="516" spans="1:5" ht="14.25">
      <c r="A516" s="145"/>
      <c r="B516" s="87"/>
      <c r="C516" s="19"/>
      <c r="D516" s="97"/>
      <c r="E516" s="87"/>
    </row>
    <row r="517" spans="1:5" ht="14.25">
      <c r="A517" s="145"/>
      <c r="B517" s="87"/>
      <c r="C517" s="19"/>
      <c r="D517" s="97"/>
      <c r="E517" s="87"/>
    </row>
    <row r="518" spans="1:5" ht="14.25">
      <c r="A518" s="145"/>
      <c r="B518" s="87"/>
      <c r="C518" s="19"/>
      <c r="D518" s="97"/>
      <c r="E518" s="87"/>
    </row>
    <row r="519" spans="1:5" ht="14.25">
      <c r="A519" s="145"/>
      <c r="B519" s="87"/>
      <c r="C519" s="19"/>
      <c r="D519" s="97"/>
      <c r="E519" s="87"/>
    </row>
    <row r="520" spans="1:5" ht="14.25">
      <c r="A520" s="145"/>
      <c r="B520" s="87"/>
      <c r="C520" s="19"/>
      <c r="D520" s="97"/>
      <c r="E520" s="87"/>
    </row>
    <row r="521" spans="1:5" ht="14.25">
      <c r="A521" s="145"/>
      <c r="B521" s="87"/>
      <c r="C521" s="19"/>
      <c r="D521" s="97"/>
      <c r="E521" s="87"/>
    </row>
    <row r="522" spans="1:5" ht="14.25">
      <c r="A522" s="145"/>
      <c r="B522" s="87"/>
      <c r="C522" s="19"/>
      <c r="D522" s="97"/>
      <c r="E522" s="87"/>
    </row>
    <row r="523" spans="1:5" ht="14.25">
      <c r="A523" s="145"/>
      <c r="B523" s="87"/>
      <c r="C523" s="19"/>
      <c r="D523" s="97"/>
      <c r="E523" s="87"/>
    </row>
    <row r="524" spans="1:5" ht="14.25">
      <c r="A524" s="145"/>
      <c r="B524" s="87"/>
      <c r="C524" s="19"/>
      <c r="D524" s="97"/>
      <c r="E524" s="87"/>
    </row>
    <row r="525" spans="1:5" ht="14.25">
      <c r="A525" s="145"/>
      <c r="B525" s="87"/>
      <c r="C525" s="19"/>
      <c r="D525" s="97"/>
      <c r="E525" s="87"/>
    </row>
    <row r="526" spans="1:5" ht="14.25">
      <c r="A526" s="145"/>
      <c r="B526" s="87"/>
      <c r="C526" s="19"/>
      <c r="D526" s="97"/>
      <c r="E526" s="87"/>
    </row>
    <row r="527" spans="1:5" ht="14.25">
      <c r="A527" s="145"/>
      <c r="B527" s="87"/>
      <c r="C527" s="19"/>
      <c r="D527" s="97"/>
      <c r="E527" s="87"/>
    </row>
    <row r="528" spans="1:5" ht="14.25">
      <c r="A528" s="145"/>
      <c r="B528" s="87"/>
      <c r="C528" s="19"/>
      <c r="D528" s="97"/>
      <c r="E528" s="87"/>
    </row>
    <row r="529" spans="1:5" ht="14.25">
      <c r="A529" s="145"/>
      <c r="B529" s="87"/>
      <c r="C529" s="19"/>
      <c r="D529" s="97"/>
      <c r="E529" s="87"/>
    </row>
    <row r="530" spans="1:5" ht="14.25">
      <c r="A530" s="145"/>
      <c r="B530" s="87"/>
      <c r="C530" s="19"/>
      <c r="D530" s="97"/>
      <c r="E530" s="87"/>
    </row>
    <row r="531" spans="1:5" ht="14.25">
      <c r="A531" s="145"/>
      <c r="B531" s="87"/>
      <c r="C531" s="19"/>
      <c r="D531" s="97"/>
      <c r="E531" s="87"/>
    </row>
    <row r="532" spans="1:5" ht="14.25">
      <c r="A532" s="145"/>
      <c r="B532" s="87"/>
      <c r="C532" s="19"/>
      <c r="D532" s="97"/>
      <c r="E532" s="87"/>
    </row>
    <row r="533" spans="1:5" ht="14.25">
      <c r="A533" s="145"/>
      <c r="B533" s="87"/>
      <c r="C533" s="19"/>
      <c r="D533" s="97"/>
      <c r="E533" s="87"/>
    </row>
    <row r="534" spans="1:5" ht="14.25">
      <c r="A534" s="145"/>
      <c r="B534" s="87"/>
      <c r="C534" s="19"/>
      <c r="D534" s="97"/>
      <c r="E534" s="87"/>
    </row>
    <row r="535" spans="1:5" ht="14.25">
      <c r="A535" s="145"/>
      <c r="B535" s="87"/>
      <c r="C535" s="19"/>
      <c r="D535" s="97"/>
      <c r="E535" s="87"/>
    </row>
    <row r="536" spans="1:5" ht="14.25">
      <c r="A536" s="145"/>
      <c r="B536" s="87"/>
      <c r="C536" s="19"/>
      <c r="D536" s="97"/>
      <c r="E536" s="87"/>
    </row>
    <row r="537" spans="1:5" ht="14.25">
      <c r="A537" s="145"/>
      <c r="B537" s="87"/>
      <c r="C537" s="19"/>
      <c r="D537" s="97"/>
      <c r="E537" s="87"/>
    </row>
    <row r="538" spans="1:5" ht="14.25">
      <c r="A538" s="145"/>
      <c r="B538" s="87"/>
      <c r="C538" s="19"/>
      <c r="D538" s="97"/>
      <c r="E538" s="87"/>
    </row>
    <row r="539" spans="1:5" ht="14.25">
      <c r="A539" s="145"/>
      <c r="B539" s="87"/>
      <c r="C539" s="19"/>
      <c r="D539" s="97"/>
      <c r="E539" s="87"/>
    </row>
    <row r="540" spans="1:5" ht="14.25">
      <c r="A540" s="145"/>
      <c r="B540" s="87"/>
      <c r="C540" s="19"/>
      <c r="D540" s="97"/>
      <c r="E540" s="87"/>
    </row>
    <row r="541" spans="1:5" ht="14.25">
      <c r="A541" s="145"/>
      <c r="B541" s="87"/>
      <c r="C541" s="19"/>
      <c r="D541" s="97"/>
      <c r="E541" s="87"/>
    </row>
    <row r="542" spans="1:5" ht="14.25">
      <c r="A542" s="145"/>
      <c r="B542" s="87"/>
      <c r="C542" s="19"/>
      <c r="D542" s="97"/>
      <c r="E542" s="87"/>
    </row>
    <row r="543" spans="1:5" ht="14.25">
      <c r="A543" s="145"/>
      <c r="B543" s="87"/>
      <c r="C543" s="19"/>
      <c r="D543" s="97"/>
      <c r="E543" s="87"/>
    </row>
    <row r="544" spans="1:5" ht="14.25">
      <c r="A544" s="145"/>
      <c r="B544" s="87"/>
      <c r="C544" s="19"/>
      <c r="D544" s="97"/>
      <c r="E544" s="87"/>
    </row>
    <row r="545" spans="1:5" ht="14.25">
      <c r="A545" s="145"/>
      <c r="B545" s="87"/>
      <c r="C545" s="19"/>
      <c r="D545" s="97"/>
      <c r="E545" s="87"/>
    </row>
    <row r="546" spans="1:5" ht="14.25">
      <c r="A546" s="145"/>
      <c r="B546" s="87"/>
      <c r="C546" s="19"/>
      <c r="D546" s="97"/>
      <c r="E546" s="87"/>
    </row>
    <row r="547" spans="1:5" ht="14.25">
      <c r="A547" s="145"/>
      <c r="B547" s="87"/>
      <c r="C547" s="19"/>
      <c r="D547" s="97"/>
      <c r="E547" s="87"/>
    </row>
    <row r="548" spans="1:5" ht="14.25">
      <c r="A548" s="145"/>
      <c r="B548" s="87"/>
      <c r="C548" s="19"/>
      <c r="D548" s="97"/>
      <c r="E548" s="87"/>
    </row>
    <row r="549" spans="1:5" ht="14.25">
      <c r="A549" s="145"/>
      <c r="B549" s="87"/>
      <c r="C549" s="19"/>
      <c r="D549" s="97"/>
      <c r="E549" s="87"/>
    </row>
    <row r="550" spans="1:5" ht="14.25">
      <c r="A550" s="145"/>
      <c r="B550" s="87"/>
      <c r="C550" s="19"/>
      <c r="D550" s="97"/>
      <c r="E550" s="87"/>
    </row>
    <row r="551" spans="1:5" ht="14.25">
      <c r="A551" s="145"/>
      <c r="B551" s="87"/>
      <c r="C551" s="19"/>
      <c r="D551" s="97"/>
      <c r="E551" s="87"/>
    </row>
    <row r="552" spans="1:5" ht="14.25">
      <c r="A552" s="145"/>
      <c r="B552" s="87"/>
      <c r="C552" s="19"/>
      <c r="D552" s="97"/>
      <c r="E552" s="87"/>
    </row>
    <row r="553" spans="1:5" ht="14.25">
      <c r="A553" s="145"/>
      <c r="B553" s="87"/>
      <c r="C553" s="19"/>
      <c r="D553" s="97"/>
      <c r="E553" s="87"/>
    </row>
    <row r="554" spans="1:5" ht="14.25">
      <c r="A554" s="145"/>
      <c r="B554" s="87"/>
      <c r="C554" s="19"/>
      <c r="D554" s="97"/>
      <c r="E554" s="87"/>
    </row>
    <row r="555" spans="1:5" ht="14.25">
      <c r="A555" s="145"/>
      <c r="B555" s="87"/>
      <c r="C555" s="19"/>
      <c r="D555" s="97"/>
      <c r="E555" s="87"/>
    </row>
    <row r="556" spans="1:5" ht="14.25">
      <c r="A556" s="145"/>
      <c r="B556" s="87"/>
      <c r="C556" s="19"/>
      <c r="D556" s="97"/>
      <c r="E556" s="87"/>
    </row>
    <row r="557" spans="1:5" ht="14.25">
      <c r="A557" s="145"/>
      <c r="B557" s="87"/>
      <c r="C557" s="19"/>
      <c r="D557" s="97"/>
      <c r="E557" s="87"/>
    </row>
    <row r="558" spans="1:5" ht="14.25">
      <c r="A558" s="145"/>
      <c r="B558" s="87"/>
      <c r="C558" s="19"/>
      <c r="D558" s="97"/>
      <c r="E558" s="87"/>
    </row>
    <row r="559" spans="1:5" ht="14.25">
      <c r="A559" s="145"/>
      <c r="B559" s="87"/>
      <c r="C559" s="19"/>
      <c r="D559" s="97"/>
      <c r="E559" s="87"/>
    </row>
    <row r="560" spans="1:5" ht="14.25">
      <c r="A560" s="145"/>
      <c r="B560" s="87"/>
      <c r="C560" s="19"/>
      <c r="D560" s="97"/>
      <c r="E560" s="87"/>
    </row>
    <row r="561" spans="1:5" ht="14.25">
      <c r="A561" s="145"/>
      <c r="B561" s="87"/>
      <c r="C561" s="19"/>
      <c r="D561" s="97"/>
      <c r="E561" s="87"/>
    </row>
    <row r="562" spans="1:5" ht="14.25">
      <c r="A562" s="145"/>
      <c r="B562" s="87"/>
      <c r="C562" s="19"/>
      <c r="D562" s="97"/>
      <c r="E562" s="87"/>
    </row>
    <row r="563" spans="1:5" ht="14.25">
      <c r="A563" s="145"/>
      <c r="B563" s="87"/>
      <c r="C563" s="19"/>
      <c r="D563" s="97"/>
      <c r="E563" s="87"/>
    </row>
    <row r="564" spans="1:5" ht="14.25">
      <c r="A564" s="145"/>
      <c r="B564" s="87"/>
      <c r="C564" s="19"/>
      <c r="D564" s="97"/>
      <c r="E564" s="87"/>
    </row>
    <row r="565" spans="1:5" ht="14.25">
      <c r="A565" s="145"/>
      <c r="B565" s="87"/>
      <c r="C565" s="19"/>
      <c r="D565" s="97"/>
      <c r="E565" s="87"/>
    </row>
    <row r="566" spans="1:5" ht="14.25">
      <c r="A566" s="145"/>
      <c r="B566" s="87"/>
      <c r="C566" s="19"/>
      <c r="D566" s="97"/>
      <c r="E566" s="87"/>
    </row>
    <row r="567" spans="1:5" ht="14.25">
      <c r="A567" s="145"/>
      <c r="B567" s="87"/>
      <c r="C567" s="19"/>
      <c r="D567" s="97"/>
      <c r="E567" s="87"/>
    </row>
    <row r="568" spans="1:5" ht="14.25">
      <c r="A568" s="145"/>
      <c r="B568" s="87"/>
      <c r="C568" s="19"/>
      <c r="D568" s="97"/>
      <c r="E568" s="87"/>
    </row>
    <row r="569" spans="1:5" ht="14.25">
      <c r="A569" s="145"/>
      <c r="B569" s="87"/>
      <c r="C569" s="19"/>
      <c r="D569" s="97"/>
      <c r="E569" s="87"/>
    </row>
    <row r="570" spans="1:5" ht="14.25">
      <c r="A570" s="145"/>
      <c r="B570" s="87"/>
      <c r="C570" s="19"/>
      <c r="D570" s="97"/>
      <c r="E570" s="87"/>
    </row>
    <row r="571" spans="1:5" ht="14.25">
      <c r="A571" s="145"/>
      <c r="B571" s="87"/>
      <c r="C571" s="19"/>
      <c r="D571" s="97"/>
      <c r="E571" s="87"/>
    </row>
    <row r="572" spans="1:5" ht="14.25">
      <c r="A572" s="145"/>
      <c r="B572" s="87"/>
      <c r="C572" s="19"/>
      <c r="D572" s="97"/>
      <c r="E572" s="87"/>
    </row>
    <row r="573" spans="1:5" ht="14.25">
      <c r="A573" s="145"/>
      <c r="B573" s="87"/>
      <c r="C573" s="19"/>
      <c r="D573" s="97"/>
      <c r="E573" s="87"/>
    </row>
    <row r="574" spans="1:5" ht="14.25">
      <c r="A574" s="145"/>
      <c r="B574" s="87"/>
      <c r="C574" s="19"/>
      <c r="D574" s="97"/>
      <c r="E574" s="87"/>
    </row>
    <row r="575" spans="1:5" ht="14.25">
      <c r="A575" s="145"/>
      <c r="B575" s="87"/>
      <c r="C575" s="19"/>
      <c r="D575" s="97"/>
      <c r="E575" s="87"/>
    </row>
    <row r="576" spans="1:5" ht="14.25">
      <c r="A576" s="145"/>
      <c r="B576" s="87"/>
      <c r="C576" s="19"/>
      <c r="D576" s="97"/>
      <c r="E576" s="87"/>
    </row>
    <row r="577" spans="1:5" ht="14.25">
      <c r="A577" s="145"/>
      <c r="B577" s="87"/>
      <c r="C577" s="19"/>
      <c r="D577" s="97"/>
      <c r="E577" s="87"/>
    </row>
    <row r="578" spans="1:5" ht="14.25">
      <c r="A578" s="145"/>
      <c r="B578" s="87"/>
      <c r="C578" s="19"/>
      <c r="D578" s="97"/>
      <c r="E578" s="87"/>
    </row>
    <row r="579" spans="1:5" ht="14.25">
      <c r="A579" s="145"/>
      <c r="B579" s="87"/>
      <c r="C579" s="19"/>
      <c r="D579" s="97"/>
      <c r="E579" s="87"/>
    </row>
    <row r="580" spans="1:5" ht="14.25">
      <c r="A580" s="145"/>
      <c r="B580" s="87"/>
      <c r="C580" s="19"/>
      <c r="D580" s="97"/>
      <c r="E580" s="87"/>
    </row>
    <row r="581" spans="1:5" ht="14.25">
      <c r="A581" s="145"/>
      <c r="B581" s="87"/>
      <c r="C581" s="19"/>
      <c r="D581" s="97"/>
      <c r="E581" s="87"/>
    </row>
    <row r="582" spans="1:5" ht="14.25">
      <c r="A582" s="145"/>
      <c r="B582" s="87"/>
      <c r="C582" s="19"/>
      <c r="D582" s="97"/>
      <c r="E582" s="87"/>
    </row>
    <row r="583" spans="1:5" ht="14.25">
      <c r="A583" s="145"/>
      <c r="B583" s="87"/>
      <c r="C583" s="19"/>
      <c r="D583" s="97"/>
      <c r="E583" s="87"/>
    </row>
    <row r="584" spans="1:5" ht="14.25">
      <c r="A584" s="145"/>
      <c r="B584" s="87"/>
      <c r="C584" s="19"/>
      <c r="D584" s="97"/>
      <c r="E584" s="87"/>
    </row>
    <row r="585" spans="1:5" ht="14.25">
      <c r="A585" s="145"/>
      <c r="B585" s="87"/>
      <c r="C585" s="19"/>
      <c r="D585" s="97"/>
      <c r="E585" s="87"/>
    </row>
    <row r="586" spans="1:5" ht="14.25">
      <c r="A586" s="145"/>
      <c r="B586" s="87"/>
      <c r="C586" s="19"/>
      <c r="D586" s="97"/>
      <c r="E586" s="87"/>
    </row>
    <row r="587" spans="1:5" ht="14.25">
      <c r="A587" s="145"/>
      <c r="B587" s="87"/>
      <c r="C587" s="19"/>
      <c r="D587" s="97"/>
      <c r="E587" s="87"/>
    </row>
    <row r="588" spans="1:5" ht="14.25">
      <c r="A588" s="145"/>
      <c r="B588" s="87"/>
      <c r="C588" s="19"/>
      <c r="D588" s="97"/>
      <c r="E588" s="87"/>
    </row>
    <row r="589" spans="1:5" ht="14.25">
      <c r="A589" s="145"/>
      <c r="B589" s="87"/>
      <c r="C589" s="19"/>
      <c r="D589" s="97"/>
      <c r="E589" s="87"/>
    </row>
    <row r="590" spans="1:5" ht="14.25">
      <c r="A590" s="145"/>
      <c r="B590" s="87"/>
      <c r="C590" s="19"/>
      <c r="D590" s="97"/>
      <c r="E590" s="87"/>
    </row>
    <row r="591" spans="1:5" ht="14.25">
      <c r="A591" s="145"/>
      <c r="B591" s="87"/>
      <c r="C591" s="19"/>
      <c r="D591" s="97"/>
      <c r="E591" s="87"/>
    </row>
    <row r="592" spans="1:5" ht="14.25">
      <c r="A592" s="145"/>
      <c r="B592" s="87"/>
      <c r="C592" s="19"/>
      <c r="D592" s="97"/>
      <c r="E592" s="87"/>
    </row>
    <row r="593" spans="1:5" ht="14.25">
      <c r="A593" s="145"/>
      <c r="B593" s="87"/>
      <c r="C593" s="19"/>
      <c r="D593" s="97"/>
      <c r="E593" s="87"/>
    </row>
    <row r="594" spans="1:5" ht="14.25">
      <c r="A594" s="145"/>
      <c r="B594" s="87"/>
      <c r="C594" s="19"/>
      <c r="D594" s="97"/>
      <c r="E594" s="87"/>
    </row>
    <row r="595" spans="1:5" ht="14.25">
      <c r="A595" s="145"/>
      <c r="B595" s="87"/>
      <c r="C595" s="19"/>
      <c r="D595" s="97"/>
      <c r="E595" s="87"/>
    </row>
    <row r="596" spans="1:5" ht="14.25">
      <c r="A596" s="145"/>
      <c r="B596" s="87"/>
      <c r="C596" s="19"/>
      <c r="D596" s="97"/>
      <c r="E596" s="87"/>
    </row>
    <row r="597" spans="1:5" ht="14.25">
      <c r="A597" s="145"/>
      <c r="B597" s="87"/>
      <c r="C597" s="19"/>
      <c r="D597" s="97"/>
      <c r="E597" s="87"/>
    </row>
    <row r="598" spans="1:5" ht="14.25">
      <c r="A598" s="145"/>
      <c r="B598" s="87"/>
      <c r="C598" s="19"/>
      <c r="D598" s="97"/>
      <c r="E598" s="87"/>
    </row>
    <row r="599" spans="1:5" ht="14.25">
      <c r="A599" s="145"/>
      <c r="B599" s="87"/>
      <c r="C599" s="19"/>
      <c r="D599" s="97"/>
      <c r="E599" s="87"/>
    </row>
    <row r="600" spans="1:5" ht="14.25">
      <c r="A600" s="145"/>
      <c r="B600" s="87"/>
      <c r="C600" s="19"/>
      <c r="D600" s="97"/>
      <c r="E600" s="87"/>
    </row>
    <row r="601" spans="1:5" ht="14.25">
      <c r="A601" s="145"/>
      <c r="B601" s="87"/>
      <c r="C601" s="19"/>
      <c r="D601" s="97"/>
      <c r="E601" s="87"/>
    </row>
    <row r="602" spans="1:5" ht="14.25">
      <c r="A602" s="145"/>
      <c r="B602" s="87"/>
      <c r="C602" s="19"/>
      <c r="D602" s="97"/>
      <c r="E602" s="87"/>
    </row>
    <row r="603" spans="1:5" ht="14.25">
      <c r="A603" s="145"/>
      <c r="B603" s="87"/>
      <c r="C603" s="19"/>
      <c r="D603" s="97"/>
      <c r="E603" s="87"/>
    </row>
    <row r="604" spans="1:5" ht="14.25">
      <c r="A604" s="145"/>
      <c r="B604" s="87"/>
      <c r="C604" s="19"/>
      <c r="D604" s="97"/>
      <c r="E604" s="87"/>
    </row>
    <row r="605" spans="1:5" ht="14.25">
      <c r="A605" s="145"/>
      <c r="B605" s="87"/>
      <c r="C605" s="19"/>
      <c r="D605" s="97"/>
      <c r="E605" s="87"/>
    </row>
    <row r="606" spans="1:5" ht="14.25">
      <c r="A606" s="145"/>
      <c r="B606" s="87"/>
      <c r="C606" s="19"/>
      <c r="D606" s="97"/>
      <c r="E606" s="87"/>
    </row>
    <row r="607" spans="1:5" ht="14.25">
      <c r="A607" s="145"/>
      <c r="B607" s="87"/>
      <c r="C607" s="19"/>
      <c r="D607" s="97"/>
      <c r="E607" s="87"/>
    </row>
    <row r="608" spans="1:5" ht="14.25">
      <c r="A608" s="145"/>
      <c r="B608" s="87"/>
      <c r="C608" s="19"/>
      <c r="D608" s="97"/>
      <c r="E608" s="87"/>
    </row>
    <row r="609" spans="1:5" ht="14.25">
      <c r="A609" s="145"/>
      <c r="B609" s="87"/>
      <c r="C609" s="19"/>
      <c r="D609" s="97"/>
      <c r="E609" s="87"/>
    </row>
    <row r="610" spans="1:5" ht="14.25">
      <c r="A610" s="145"/>
      <c r="B610" s="87"/>
      <c r="C610" s="19"/>
      <c r="D610" s="97"/>
      <c r="E610" s="87"/>
    </row>
    <row r="611" spans="1:5" ht="14.25">
      <c r="A611" s="145"/>
      <c r="B611" s="87"/>
      <c r="C611" s="19"/>
      <c r="D611" s="97"/>
      <c r="E611" s="87"/>
    </row>
    <row r="612" spans="1:5" ht="14.25">
      <c r="A612" s="145"/>
      <c r="B612" s="87"/>
      <c r="C612" s="19"/>
      <c r="D612" s="97"/>
      <c r="E612" s="87"/>
    </row>
    <row r="613" spans="1:5" ht="14.25">
      <c r="A613" s="145"/>
      <c r="B613" s="87"/>
      <c r="C613" s="19"/>
      <c r="D613" s="97"/>
      <c r="E613" s="87"/>
    </row>
    <row r="614" spans="1:5" ht="14.25">
      <c r="A614" s="145"/>
      <c r="B614" s="87"/>
      <c r="C614" s="19"/>
      <c r="D614" s="97"/>
      <c r="E614" s="87"/>
    </row>
    <row r="615" spans="1:5" ht="14.25">
      <c r="A615" s="145"/>
      <c r="B615" s="87"/>
      <c r="C615" s="19"/>
      <c r="D615" s="97"/>
      <c r="E615" s="87"/>
    </row>
    <row r="616" spans="1:5" ht="14.25">
      <c r="A616" s="145"/>
      <c r="B616" s="87"/>
      <c r="C616" s="19"/>
      <c r="D616" s="97"/>
      <c r="E616" s="87"/>
    </row>
    <row r="617" spans="1:5" ht="14.25">
      <c r="A617" s="145"/>
      <c r="B617" s="87"/>
      <c r="C617" s="19"/>
      <c r="D617" s="97"/>
      <c r="E617" s="87"/>
    </row>
    <row r="618" spans="1:5" ht="14.25">
      <c r="A618" s="145"/>
      <c r="B618" s="87"/>
      <c r="C618" s="19"/>
      <c r="D618" s="97"/>
      <c r="E618" s="87"/>
    </row>
    <row r="619" spans="1:5" ht="14.25">
      <c r="A619" s="145"/>
      <c r="B619" s="87"/>
      <c r="C619" s="19"/>
      <c r="D619" s="97"/>
      <c r="E619" s="87"/>
    </row>
    <row r="620" spans="1:5" ht="14.25">
      <c r="A620" s="145"/>
      <c r="B620" s="87"/>
      <c r="C620" s="19"/>
      <c r="D620" s="97"/>
      <c r="E620" s="87"/>
    </row>
    <row r="621" spans="1:5" ht="14.25">
      <c r="A621" s="145"/>
      <c r="B621" s="87"/>
      <c r="C621" s="19"/>
      <c r="D621" s="97"/>
      <c r="E621" s="87"/>
    </row>
    <row r="622" spans="1:5" ht="14.25">
      <c r="A622" s="145"/>
      <c r="B622" s="87"/>
      <c r="C622" s="19"/>
      <c r="D622" s="97"/>
      <c r="E622" s="87"/>
    </row>
    <row r="623" spans="1:5" ht="14.25">
      <c r="A623" s="145"/>
      <c r="B623" s="87"/>
      <c r="C623" s="19"/>
      <c r="D623" s="97"/>
      <c r="E623" s="87"/>
    </row>
    <row r="624" spans="1:5" ht="14.25">
      <c r="A624" s="145"/>
      <c r="B624" s="87"/>
      <c r="C624" s="19"/>
      <c r="D624" s="97"/>
      <c r="E624" s="87"/>
    </row>
    <row r="625" spans="1:5" ht="14.25">
      <c r="A625" s="145"/>
      <c r="B625" s="87"/>
      <c r="C625" s="19"/>
      <c r="D625" s="97"/>
      <c r="E625" s="87"/>
    </row>
    <row r="626" spans="1:5" ht="14.25">
      <c r="A626" s="145"/>
      <c r="B626" s="87"/>
      <c r="C626" s="19"/>
      <c r="D626" s="97"/>
      <c r="E626" s="87"/>
    </row>
    <row r="627" spans="1:5" ht="14.25">
      <c r="A627" s="145"/>
      <c r="B627" s="87"/>
      <c r="C627" s="19"/>
      <c r="D627" s="97"/>
      <c r="E627" s="87"/>
    </row>
    <row r="628" spans="1:5" ht="14.25">
      <c r="A628" s="145"/>
      <c r="B628" s="87"/>
      <c r="C628" s="19"/>
      <c r="D628" s="97"/>
      <c r="E628" s="87"/>
    </row>
    <row r="629" spans="1:5" ht="14.25">
      <c r="A629" s="145"/>
      <c r="B629" s="87"/>
      <c r="C629" s="19"/>
      <c r="D629" s="97"/>
      <c r="E629" s="87"/>
    </row>
    <row r="630" spans="1:5" ht="14.25">
      <c r="A630" s="145"/>
      <c r="B630" s="87"/>
      <c r="C630" s="19"/>
      <c r="D630" s="97"/>
      <c r="E630" s="87"/>
    </row>
    <row r="631" spans="1:5" ht="14.25">
      <c r="A631" s="145"/>
      <c r="B631" s="87"/>
      <c r="C631" s="19"/>
      <c r="D631" s="97"/>
      <c r="E631" s="87"/>
    </row>
    <row r="632" spans="1:5" ht="14.25">
      <c r="A632" s="145"/>
      <c r="B632" s="87"/>
      <c r="C632" s="19"/>
      <c r="D632" s="97"/>
      <c r="E632" s="87"/>
    </row>
    <row r="633" spans="1:5" ht="14.25">
      <c r="A633" s="145"/>
      <c r="B633" s="87"/>
      <c r="C633" s="19"/>
      <c r="D633" s="97"/>
      <c r="E633" s="87"/>
    </row>
    <row r="634" spans="1:5" ht="14.25">
      <c r="A634" s="145"/>
      <c r="B634" s="87"/>
      <c r="C634" s="19"/>
      <c r="D634" s="97"/>
      <c r="E634" s="87"/>
    </row>
    <row r="635" spans="1:5" ht="14.25">
      <c r="A635" s="145"/>
      <c r="B635" s="87"/>
      <c r="C635" s="19"/>
      <c r="D635" s="97"/>
      <c r="E635" s="87"/>
    </row>
    <row r="636" spans="1:5" ht="14.25">
      <c r="A636" s="145"/>
      <c r="B636" s="87"/>
      <c r="C636" s="19"/>
      <c r="D636" s="97"/>
      <c r="E636" s="87"/>
    </row>
    <row r="637" spans="1:5" ht="14.25">
      <c r="A637" s="145"/>
      <c r="B637" s="87"/>
      <c r="C637" s="19"/>
      <c r="D637" s="97"/>
      <c r="E637" s="87"/>
    </row>
    <row r="638" spans="1:5" ht="14.25">
      <c r="A638" s="145"/>
      <c r="B638" s="87"/>
      <c r="C638" s="19"/>
      <c r="D638" s="97"/>
      <c r="E638" s="87"/>
    </row>
    <row r="639" spans="1:5" ht="14.25">
      <c r="A639" s="145"/>
      <c r="B639" s="87"/>
      <c r="C639" s="19"/>
      <c r="D639" s="97"/>
      <c r="E639" s="87"/>
    </row>
    <row r="640" spans="1:5" ht="14.25">
      <c r="A640" s="145"/>
      <c r="B640" s="87"/>
      <c r="C640" s="19"/>
      <c r="D640" s="97"/>
      <c r="E640" s="87"/>
    </row>
    <row r="641" spans="1:5" ht="14.25">
      <c r="A641" s="145"/>
      <c r="B641" s="87"/>
      <c r="C641" s="19"/>
      <c r="D641" s="97"/>
      <c r="E641" s="87"/>
    </row>
    <row r="642" spans="1:5" ht="14.25">
      <c r="A642" s="145"/>
      <c r="B642" s="87"/>
      <c r="C642" s="19"/>
      <c r="D642" s="97"/>
      <c r="E642" s="87"/>
    </row>
    <row r="643" spans="1:5" ht="14.25">
      <c r="A643" s="145"/>
      <c r="B643" s="87"/>
      <c r="C643" s="19"/>
      <c r="D643" s="97"/>
      <c r="E643" s="87"/>
    </row>
    <row r="644" spans="1:5" ht="14.25">
      <c r="A644" s="145"/>
      <c r="B644" s="87"/>
      <c r="C644" s="19"/>
      <c r="D644" s="97"/>
      <c r="E644" s="87"/>
    </row>
    <row r="645" spans="1:5" ht="14.25">
      <c r="A645" s="145"/>
      <c r="B645" s="87"/>
      <c r="C645" s="19"/>
      <c r="D645" s="97"/>
      <c r="E645" s="87"/>
    </row>
    <row r="646" spans="1:5" ht="14.25">
      <c r="A646" s="145"/>
      <c r="B646" s="87"/>
      <c r="C646" s="19"/>
      <c r="D646" s="97"/>
      <c r="E646" s="87"/>
    </row>
    <row r="647" spans="1:5" ht="14.25">
      <c r="A647" s="145"/>
      <c r="B647" s="87"/>
      <c r="C647" s="19"/>
      <c r="D647" s="97"/>
      <c r="E647" s="87"/>
    </row>
    <row r="648" spans="1:5" ht="14.25">
      <c r="A648" s="145"/>
      <c r="B648" s="87"/>
      <c r="C648" s="19"/>
      <c r="D648" s="97"/>
      <c r="E648" s="87"/>
    </row>
    <row r="649" spans="1:5" ht="14.25">
      <c r="A649" s="145"/>
      <c r="B649" s="87"/>
      <c r="C649" s="19"/>
      <c r="D649" s="97"/>
      <c r="E649" s="87"/>
    </row>
    <row r="650" spans="1:5" ht="14.25">
      <c r="A650" s="145"/>
      <c r="B650" s="87"/>
      <c r="C650" s="19"/>
      <c r="D650" s="97"/>
      <c r="E650" s="87"/>
    </row>
    <row r="651" spans="1:5" ht="14.25">
      <c r="A651" s="145"/>
      <c r="B651" s="87"/>
      <c r="C651" s="19"/>
      <c r="D651" s="97"/>
      <c r="E651" s="87"/>
    </row>
    <row r="652" spans="1:5" ht="14.25">
      <c r="A652" s="145"/>
      <c r="B652" s="87"/>
      <c r="C652" s="19"/>
      <c r="D652" s="97"/>
      <c r="E652" s="87"/>
    </row>
    <row r="653" spans="1:5" ht="14.25">
      <c r="A653" s="145"/>
      <c r="B653" s="87"/>
      <c r="C653" s="19"/>
      <c r="D653" s="97"/>
      <c r="E653" s="87"/>
    </row>
    <row r="654" spans="1:5" ht="14.25">
      <c r="A654" s="145"/>
      <c r="B654" s="87"/>
      <c r="C654" s="19"/>
      <c r="D654" s="97"/>
      <c r="E654" s="87"/>
    </row>
    <row r="655" spans="1:5" ht="14.25">
      <c r="A655" s="145"/>
      <c r="B655" s="87"/>
      <c r="C655" s="19"/>
      <c r="D655" s="97"/>
      <c r="E655" s="87"/>
    </row>
    <row r="656" spans="1:5" ht="14.25">
      <c r="A656" s="145"/>
      <c r="B656" s="87"/>
      <c r="C656" s="19"/>
      <c r="D656" s="97"/>
      <c r="E656" s="87"/>
    </row>
    <row r="657" spans="1:5" ht="14.25">
      <c r="A657" s="145"/>
      <c r="B657" s="87"/>
      <c r="C657" s="19"/>
      <c r="D657" s="97"/>
      <c r="E657" s="87"/>
    </row>
    <row r="658" spans="1:5" ht="14.25">
      <c r="A658" s="145"/>
      <c r="B658" s="87"/>
      <c r="C658" s="19"/>
      <c r="D658" s="97"/>
      <c r="E658" s="87"/>
    </row>
    <row r="659" spans="1:5" ht="14.25">
      <c r="A659" s="145"/>
      <c r="B659" s="87"/>
      <c r="C659" s="19"/>
      <c r="D659" s="97"/>
      <c r="E659" s="87"/>
    </row>
    <row r="660" spans="1:5" ht="14.25">
      <c r="A660" s="145"/>
      <c r="B660" s="87"/>
      <c r="C660" s="19"/>
      <c r="D660" s="97"/>
      <c r="E660" s="87"/>
    </row>
    <row r="661" spans="1:5" ht="14.25">
      <c r="A661" s="145"/>
      <c r="B661" s="87"/>
      <c r="C661" s="19"/>
      <c r="D661" s="97"/>
      <c r="E661" s="87"/>
    </row>
    <row r="662" spans="1:5" ht="14.25">
      <c r="A662" s="145"/>
      <c r="B662" s="87"/>
      <c r="C662" s="19"/>
      <c r="D662" s="97"/>
      <c r="E662" s="87"/>
    </row>
    <row r="663" spans="1:5" ht="14.25">
      <c r="A663" s="145"/>
      <c r="B663" s="87"/>
      <c r="C663" s="19"/>
      <c r="D663" s="97"/>
      <c r="E663" s="87"/>
    </row>
    <row r="664" spans="1:5" ht="14.25">
      <c r="A664" s="145"/>
      <c r="B664" s="87"/>
      <c r="C664" s="19"/>
      <c r="D664" s="97"/>
      <c r="E664" s="87"/>
    </row>
    <row r="665" spans="1:5" ht="14.25">
      <c r="A665" s="145"/>
      <c r="B665" s="87"/>
      <c r="C665" s="19"/>
      <c r="D665" s="97"/>
      <c r="E665" s="87"/>
    </row>
    <row r="666" spans="1:5" ht="14.25">
      <c r="A666" s="145"/>
      <c r="B666" s="87"/>
      <c r="C666" s="19"/>
      <c r="D666" s="97"/>
      <c r="E666" s="87"/>
    </row>
    <row r="667" spans="1:5" ht="14.25">
      <c r="A667" s="145"/>
      <c r="B667" s="87"/>
      <c r="C667" s="19"/>
      <c r="D667" s="97"/>
      <c r="E667" s="87"/>
    </row>
    <row r="668" spans="1:5" ht="14.25">
      <c r="A668" s="145"/>
      <c r="B668" s="87"/>
      <c r="C668" s="19"/>
      <c r="D668" s="97"/>
      <c r="E668" s="87"/>
    </row>
    <row r="669" spans="1:5" ht="14.25">
      <c r="A669" s="145"/>
      <c r="B669" s="87"/>
      <c r="C669" s="19"/>
      <c r="D669" s="97"/>
      <c r="E669" s="87"/>
    </row>
    <row r="670" spans="1:5" ht="14.25">
      <c r="A670" s="145"/>
      <c r="B670" s="87"/>
      <c r="C670" s="19"/>
      <c r="D670" s="97"/>
      <c r="E670" s="87"/>
    </row>
    <row r="671" spans="1:5" ht="14.25">
      <c r="A671" s="145"/>
      <c r="B671" s="87"/>
      <c r="C671" s="19"/>
      <c r="D671" s="97"/>
      <c r="E671" s="87"/>
    </row>
    <row r="672" spans="1:5" ht="14.25">
      <c r="A672" s="145"/>
      <c r="B672" s="87"/>
      <c r="C672" s="19"/>
      <c r="D672" s="97"/>
      <c r="E672" s="87"/>
    </row>
    <row r="673" spans="1:5" ht="14.25">
      <c r="A673" s="145"/>
      <c r="B673" s="87"/>
      <c r="C673" s="19"/>
      <c r="D673" s="97"/>
      <c r="E673" s="87"/>
    </row>
    <row r="674" spans="1:5" ht="14.25">
      <c r="A674" s="145"/>
      <c r="B674" s="87"/>
      <c r="C674" s="19"/>
      <c r="D674" s="97"/>
      <c r="E674" s="87"/>
    </row>
    <row r="675" spans="1:5" ht="14.25">
      <c r="A675" s="145"/>
      <c r="B675" s="87"/>
      <c r="C675" s="19"/>
      <c r="D675" s="97"/>
      <c r="E675" s="87"/>
    </row>
    <row r="676" spans="1:5" ht="14.25">
      <c r="A676" s="145"/>
      <c r="B676" s="87"/>
      <c r="C676" s="19"/>
      <c r="D676" s="97"/>
      <c r="E676" s="87"/>
    </row>
    <row r="677" spans="1:5" ht="14.25">
      <c r="A677" s="145"/>
      <c r="B677" s="87"/>
      <c r="C677" s="19"/>
      <c r="D677" s="97"/>
      <c r="E677" s="87"/>
    </row>
    <row r="678" spans="1:5" ht="14.25">
      <c r="A678" s="145"/>
      <c r="B678" s="87"/>
      <c r="C678" s="19"/>
      <c r="D678" s="97"/>
      <c r="E678" s="87"/>
    </row>
    <row r="679" spans="1:5" ht="14.25">
      <c r="A679" s="145"/>
      <c r="B679" s="87"/>
      <c r="C679" s="19"/>
      <c r="D679" s="97"/>
      <c r="E679" s="87"/>
    </row>
    <row r="680" spans="1:5" ht="14.25">
      <c r="A680" s="145"/>
      <c r="B680" s="87"/>
      <c r="C680" s="19"/>
      <c r="D680" s="97"/>
      <c r="E680" s="87"/>
    </row>
    <row r="681" spans="1:5" ht="14.25">
      <c r="A681" s="145"/>
      <c r="B681" s="87"/>
      <c r="C681" s="19"/>
      <c r="D681" s="97"/>
      <c r="E681" s="87"/>
    </row>
    <row r="682" spans="1:5" ht="14.25">
      <c r="A682" s="145"/>
      <c r="B682" s="87"/>
      <c r="C682" s="19"/>
      <c r="D682" s="97"/>
      <c r="E682" s="87"/>
    </row>
    <row r="683" spans="1:5" ht="14.25">
      <c r="A683" s="145"/>
      <c r="B683" s="87"/>
      <c r="C683" s="19"/>
      <c r="D683" s="97"/>
      <c r="E683" s="87"/>
    </row>
    <row r="684" spans="1:5" ht="14.25">
      <c r="A684" s="145"/>
      <c r="B684" s="87"/>
      <c r="C684" s="19"/>
      <c r="D684" s="97"/>
      <c r="E684" s="87"/>
    </row>
    <row r="685" spans="1:5" ht="14.25">
      <c r="A685" s="145"/>
      <c r="B685" s="87"/>
      <c r="C685" s="19"/>
      <c r="D685" s="97"/>
      <c r="E685" s="87"/>
    </row>
    <row r="686" spans="1:5" ht="14.25">
      <c r="A686" s="145"/>
      <c r="B686" s="87"/>
      <c r="C686" s="19"/>
      <c r="D686" s="97"/>
      <c r="E686" s="87"/>
    </row>
    <row r="687" spans="1:5" ht="14.25">
      <c r="A687" s="145"/>
      <c r="B687" s="87"/>
      <c r="C687" s="19"/>
      <c r="D687" s="97"/>
      <c r="E687" s="87"/>
    </row>
    <row r="688" spans="1:5" ht="14.25">
      <c r="A688" s="145"/>
      <c r="B688" s="87"/>
      <c r="C688" s="19"/>
      <c r="D688" s="97"/>
      <c r="E688" s="87"/>
    </row>
    <row r="689" spans="1:5" ht="14.25">
      <c r="A689" s="145"/>
      <c r="B689" s="87"/>
      <c r="C689" s="19"/>
      <c r="D689" s="97"/>
      <c r="E689" s="87"/>
    </row>
    <row r="690" spans="1:5" ht="14.25">
      <c r="A690" s="145"/>
      <c r="B690" s="87"/>
      <c r="C690" s="19"/>
      <c r="D690" s="97"/>
      <c r="E690" s="87"/>
    </row>
    <row r="691" spans="1:5" ht="14.25">
      <c r="A691" s="145"/>
      <c r="B691" s="87"/>
      <c r="C691" s="19"/>
      <c r="D691" s="97"/>
      <c r="E691" s="87"/>
    </row>
    <row r="692" spans="1:5" ht="14.25">
      <c r="A692" s="145"/>
      <c r="B692" s="87"/>
      <c r="C692" s="19"/>
      <c r="D692" s="97"/>
      <c r="E692" s="87"/>
    </row>
    <row r="693" spans="1:5" ht="14.25">
      <c r="A693" s="145"/>
      <c r="B693" s="87"/>
      <c r="C693" s="19"/>
      <c r="D693" s="97"/>
      <c r="E693" s="87"/>
    </row>
    <row r="694" spans="1:5" ht="14.25">
      <c r="A694" s="145"/>
      <c r="B694" s="87"/>
      <c r="C694" s="19"/>
      <c r="D694" s="97"/>
      <c r="E694" s="87"/>
    </row>
    <row r="695" spans="1:5" ht="14.25">
      <c r="A695" s="145"/>
      <c r="B695" s="87"/>
      <c r="C695" s="19"/>
      <c r="D695" s="97"/>
      <c r="E695" s="87"/>
    </row>
    <row r="696" spans="1:5" ht="14.25">
      <c r="A696" s="145"/>
      <c r="B696" s="87"/>
      <c r="C696" s="19"/>
      <c r="D696" s="97"/>
      <c r="E696" s="87"/>
    </row>
    <row r="697" spans="1:5" ht="14.25">
      <c r="A697" s="145"/>
      <c r="B697" s="87"/>
      <c r="C697" s="19"/>
      <c r="D697" s="97"/>
      <c r="E697" s="87"/>
    </row>
    <row r="698" spans="1:5" ht="14.25">
      <c r="A698" s="145"/>
      <c r="B698" s="87"/>
      <c r="C698" s="19"/>
      <c r="D698" s="97"/>
      <c r="E698" s="87"/>
    </row>
    <row r="699" spans="1:5" ht="14.25">
      <c r="A699" s="145"/>
      <c r="B699" s="87"/>
      <c r="C699" s="19"/>
      <c r="D699" s="97"/>
      <c r="E699" s="87"/>
    </row>
    <row r="700" spans="1:5" ht="14.25">
      <c r="A700" s="145"/>
      <c r="B700" s="87"/>
      <c r="C700" s="19"/>
      <c r="D700" s="97"/>
      <c r="E700" s="87"/>
    </row>
    <row r="701" spans="1:5" ht="14.25">
      <c r="A701" s="145"/>
      <c r="B701" s="87"/>
      <c r="C701" s="19"/>
      <c r="D701" s="97"/>
      <c r="E701" s="87"/>
    </row>
    <row r="702" spans="1:5" ht="14.25">
      <c r="A702" s="145"/>
      <c r="B702" s="87"/>
      <c r="C702" s="19"/>
      <c r="D702" s="97"/>
      <c r="E702" s="87"/>
    </row>
    <row r="703" spans="1:5" ht="14.25">
      <c r="A703" s="145"/>
      <c r="B703" s="87"/>
      <c r="C703" s="19"/>
      <c r="D703" s="97"/>
      <c r="E703" s="87"/>
    </row>
    <row r="704" spans="1:5" ht="14.25">
      <c r="A704" s="145"/>
      <c r="B704" s="87"/>
      <c r="C704" s="19"/>
      <c r="D704" s="97"/>
      <c r="E704" s="87"/>
    </row>
    <row r="705" spans="1:5" ht="14.25">
      <c r="A705" s="145"/>
      <c r="B705" s="87"/>
      <c r="C705" s="19"/>
      <c r="D705" s="97"/>
      <c r="E705" s="87"/>
    </row>
    <row r="706" spans="1:5" ht="14.25">
      <c r="A706" s="145"/>
      <c r="B706" s="87"/>
      <c r="C706" s="19"/>
      <c r="D706" s="97"/>
      <c r="E706" s="87"/>
    </row>
    <row r="707" spans="1:5" ht="14.25">
      <c r="A707" s="145"/>
      <c r="B707" s="87"/>
      <c r="C707" s="19"/>
      <c r="D707" s="97"/>
      <c r="E707" s="87"/>
    </row>
    <row r="708" spans="1:5" ht="14.25">
      <c r="A708" s="145"/>
      <c r="B708" s="87"/>
      <c r="C708" s="19"/>
      <c r="D708" s="97"/>
      <c r="E708" s="87"/>
    </row>
    <row r="709" spans="1:5" ht="14.25">
      <c r="A709" s="145"/>
      <c r="B709" s="87"/>
      <c r="C709" s="19"/>
      <c r="D709" s="97"/>
      <c r="E709" s="87"/>
    </row>
    <row r="710" spans="1:5" ht="14.25">
      <c r="A710" s="145"/>
      <c r="B710" s="87"/>
      <c r="C710" s="19"/>
      <c r="D710" s="97"/>
      <c r="E710" s="87"/>
    </row>
    <row r="711" spans="1:5" ht="14.25">
      <c r="A711" s="145"/>
      <c r="B711" s="87"/>
      <c r="C711" s="19"/>
      <c r="D711" s="97"/>
      <c r="E711" s="87"/>
    </row>
    <row r="712" spans="1:5" ht="14.25">
      <c r="A712" s="145"/>
      <c r="B712" s="87"/>
      <c r="C712" s="19"/>
      <c r="D712" s="97"/>
      <c r="E712" s="87"/>
    </row>
    <row r="713" spans="1:5" ht="14.25">
      <c r="A713" s="145"/>
      <c r="B713" s="87"/>
      <c r="C713" s="19"/>
      <c r="D713" s="97"/>
      <c r="E713" s="87"/>
    </row>
    <row r="714" spans="1:5" ht="14.25">
      <c r="A714" s="145"/>
      <c r="B714" s="87"/>
      <c r="C714" s="19"/>
      <c r="D714" s="97"/>
      <c r="E714" s="87"/>
    </row>
    <row r="715" spans="1:5" ht="14.25">
      <c r="A715" s="145"/>
      <c r="B715" s="87"/>
      <c r="C715" s="19"/>
      <c r="D715" s="97"/>
      <c r="E715" s="87"/>
    </row>
    <row r="716" spans="1:5" ht="14.25">
      <c r="A716" s="145"/>
      <c r="B716" s="87"/>
      <c r="C716" s="19"/>
      <c r="D716" s="97"/>
      <c r="E716" s="87"/>
    </row>
    <row r="717" spans="1:5" ht="14.25">
      <c r="A717" s="145"/>
      <c r="B717" s="87"/>
      <c r="C717" s="19"/>
      <c r="D717" s="97"/>
      <c r="E717" s="87"/>
    </row>
    <row r="718" spans="1:5" ht="14.25">
      <c r="A718" s="145"/>
      <c r="B718" s="87"/>
      <c r="C718" s="19"/>
      <c r="D718" s="97"/>
      <c r="E718" s="87"/>
    </row>
    <row r="719" spans="1:5" ht="14.25">
      <c r="A719" s="145"/>
      <c r="B719" s="87"/>
      <c r="C719" s="19"/>
      <c r="D719" s="97"/>
      <c r="E719" s="87"/>
    </row>
    <row r="720" spans="1:5" ht="14.25">
      <c r="A720" s="145"/>
      <c r="B720" s="87"/>
      <c r="C720" s="19"/>
      <c r="D720" s="97"/>
      <c r="E720" s="87"/>
    </row>
    <row r="721" spans="1:5" ht="14.25">
      <c r="A721" s="145"/>
      <c r="B721" s="87"/>
      <c r="C721" s="19"/>
      <c r="D721" s="97"/>
      <c r="E721" s="87"/>
    </row>
    <row r="722" spans="1:5" ht="14.25">
      <c r="A722" s="145"/>
      <c r="B722" s="87"/>
      <c r="C722" s="19"/>
      <c r="D722" s="97"/>
      <c r="E722" s="87"/>
    </row>
    <row r="723" spans="1:5" ht="14.25">
      <c r="A723" s="145"/>
      <c r="B723" s="87"/>
      <c r="C723" s="19"/>
      <c r="D723" s="97"/>
      <c r="E723" s="87"/>
    </row>
    <row r="724" spans="1:5" ht="14.25">
      <c r="A724" s="145"/>
      <c r="B724" s="87"/>
      <c r="C724" s="19"/>
      <c r="D724" s="97"/>
      <c r="E724" s="87"/>
    </row>
    <row r="725" spans="1:5" ht="14.25">
      <c r="A725" s="145"/>
      <c r="B725" s="87"/>
      <c r="C725" s="19"/>
      <c r="D725" s="97"/>
      <c r="E725" s="87"/>
    </row>
    <row r="726" spans="1:5" ht="14.25">
      <c r="A726" s="145"/>
      <c r="B726" s="87"/>
      <c r="C726" s="19"/>
      <c r="D726" s="97"/>
      <c r="E726" s="87"/>
    </row>
    <row r="727" spans="1:5" ht="14.25">
      <c r="A727" s="145"/>
      <c r="B727" s="87"/>
      <c r="C727" s="19"/>
      <c r="D727" s="97"/>
      <c r="E727" s="87"/>
    </row>
    <row r="728" spans="1:5" ht="14.25">
      <c r="A728" s="145"/>
      <c r="B728" s="87"/>
      <c r="C728" s="19"/>
      <c r="D728" s="97"/>
      <c r="E728" s="87"/>
    </row>
    <row r="729" spans="1:5" ht="14.25">
      <c r="A729" s="145"/>
      <c r="B729" s="87"/>
      <c r="C729" s="19"/>
      <c r="D729" s="97"/>
      <c r="E729" s="87"/>
    </row>
    <row r="730" spans="1:5" ht="14.25">
      <c r="A730" s="145"/>
      <c r="B730" s="87"/>
      <c r="C730" s="19"/>
      <c r="D730" s="97"/>
      <c r="E730" s="87"/>
    </row>
    <row r="731" spans="1:5" ht="14.25">
      <c r="A731" s="145"/>
      <c r="B731" s="87"/>
      <c r="C731" s="19"/>
      <c r="D731" s="97"/>
      <c r="E731" s="87"/>
    </row>
    <row r="732" spans="1:5" ht="14.25">
      <c r="A732" s="145"/>
      <c r="B732" s="87"/>
      <c r="C732" s="19"/>
      <c r="D732" s="97"/>
      <c r="E732" s="87"/>
    </row>
    <row r="733" spans="1:5" ht="14.25">
      <c r="A733" s="145"/>
      <c r="B733" s="87"/>
      <c r="C733" s="19"/>
      <c r="D733" s="97"/>
      <c r="E733" s="87"/>
    </row>
    <row r="734" spans="1:5" ht="14.25">
      <c r="A734" s="145"/>
      <c r="B734" s="87"/>
      <c r="C734" s="19"/>
      <c r="D734" s="97"/>
      <c r="E734" s="87"/>
    </row>
    <row r="735" spans="1:5" ht="14.25">
      <c r="A735" s="145"/>
      <c r="B735" s="87"/>
      <c r="C735" s="19"/>
      <c r="D735" s="97"/>
      <c r="E735" s="87"/>
    </row>
    <row r="736" spans="1:5" ht="14.25">
      <c r="A736" s="145"/>
      <c r="B736" s="87"/>
      <c r="C736" s="19"/>
      <c r="D736" s="97"/>
      <c r="E736" s="87"/>
    </row>
    <row r="737" spans="1:5" ht="14.25">
      <c r="A737" s="145"/>
      <c r="B737" s="87"/>
      <c r="C737" s="19"/>
      <c r="D737" s="97"/>
      <c r="E737" s="87"/>
    </row>
    <row r="738" spans="1:5" ht="14.25">
      <c r="A738" s="145"/>
      <c r="B738" s="87"/>
      <c r="C738" s="19"/>
      <c r="D738" s="97"/>
      <c r="E738" s="87"/>
    </row>
    <row r="739" spans="1:5" ht="14.25">
      <c r="A739" s="145"/>
      <c r="B739" s="87"/>
      <c r="C739" s="19"/>
      <c r="D739" s="97"/>
      <c r="E739" s="87"/>
    </row>
    <row r="740" spans="1:5" ht="14.25">
      <c r="A740" s="145"/>
      <c r="B740" s="87"/>
      <c r="C740" s="19"/>
      <c r="D740" s="97"/>
      <c r="E740" s="87"/>
    </row>
    <row r="741" spans="1:5" ht="14.25">
      <c r="A741" s="145"/>
      <c r="B741" s="87"/>
      <c r="C741" s="19"/>
      <c r="D741" s="97"/>
      <c r="E741" s="87"/>
    </row>
    <row r="742" spans="1:5" ht="14.25">
      <c r="A742" s="145"/>
      <c r="B742" s="87"/>
      <c r="C742" s="19"/>
      <c r="D742" s="97"/>
      <c r="E742" s="87"/>
    </row>
    <row r="743" spans="1:5" ht="14.25">
      <c r="A743" s="145"/>
      <c r="B743" s="87"/>
      <c r="C743" s="19"/>
      <c r="D743" s="97"/>
      <c r="E743" s="87"/>
    </row>
    <row r="744" spans="1:5" ht="14.25">
      <c r="A744" s="145"/>
      <c r="B744" s="87"/>
      <c r="C744" s="19"/>
      <c r="D744" s="97"/>
      <c r="E744" s="87"/>
    </row>
    <row r="745" spans="1:5" ht="14.25">
      <c r="A745" s="145"/>
      <c r="B745" s="87"/>
      <c r="C745" s="19"/>
      <c r="D745" s="97"/>
      <c r="E745" s="87"/>
    </row>
    <row r="746" spans="1:5" ht="14.25">
      <c r="A746" s="145"/>
      <c r="B746" s="87"/>
      <c r="C746" s="19"/>
      <c r="D746" s="97"/>
      <c r="E746" s="87"/>
    </row>
    <row r="747" spans="1:5" ht="14.25">
      <c r="A747" s="145"/>
      <c r="B747" s="87"/>
      <c r="C747" s="19"/>
      <c r="D747" s="97"/>
      <c r="E747" s="87"/>
    </row>
    <row r="748" spans="1:5" ht="14.25">
      <c r="A748" s="145"/>
      <c r="B748" s="87"/>
      <c r="C748" s="19"/>
      <c r="D748" s="97"/>
      <c r="E748" s="87"/>
    </row>
    <row r="749" spans="1:5" ht="14.25">
      <c r="A749" s="145"/>
      <c r="B749" s="87"/>
      <c r="C749" s="19"/>
      <c r="D749" s="97"/>
      <c r="E749" s="87"/>
    </row>
    <row r="750" spans="1:5" ht="14.25">
      <c r="A750" s="145"/>
      <c r="B750" s="87"/>
      <c r="C750" s="19"/>
      <c r="D750" s="97"/>
      <c r="E750" s="87"/>
    </row>
    <row r="751" spans="1:5" ht="14.25">
      <c r="A751" s="145"/>
      <c r="B751" s="87"/>
      <c r="C751" s="19"/>
      <c r="D751" s="97"/>
      <c r="E751" s="87"/>
    </row>
    <row r="752" spans="1:5" ht="14.25">
      <c r="A752" s="145"/>
      <c r="B752" s="87"/>
      <c r="C752" s="19"/>
      <c r="D752" s="97"/>
      <c r="E752" s="87"/>
    </row>
    <row r="753" spans="1:5" ht="14.25">
      <c r="A753" s="145"/>
      <c r="B753" s="87"/>
      <c r="C753" s="19"/>
      <c r="D753" s="97"/>
      <c r="E753" s="87"/>
    </row>
    <row r="754" spans="1:5" ht="14.25">
      <c r="A754" s="145"/>
      <c r="B754" s="87"/>
      <c r="C754" s="19"/>
      <c r="D754" s="97"/>
      <c r="E754" s="87"/>
    </row>
    <row r="755" spans="1:5" ht="14.25">
      <c r="A755" s="145"/>
      <c r="B755" s="87"/>
      <c r="C755" s="19"/>
      <c r="D755" s="97"/>
      <c r="E755" s="87"/>
    </row>
    <row r="756" spans="1:5" ht="14.25">
      <c r="A756" s="145"/>
      <c r="B756" s="87"/>
      <c r="C756" s="19"/>
      <c r="D756" s="97"/>
      <c r="E756" s="87"/>
    </row>
    <row r="757" spans="1:5" ht="14.25">
      <c r="A757" s="145"/>
      <c r="B757" s="87"/>
      <c r="C757" s="19"/>
      <c r="D757" s="97"/>
      <c r="E757" s="87"/>
    </row>
    <row r="758" spans="1:5" ht="14.25">
      <c r="A758" s="145"/>
      <c r="B758" s="87"/>
      <c r="C758" s="19"/>
      <c r="D758" s="97"/>
      <c r="E758" s="87"/>
    </row>
    <row r="759" spans="1:5" ht="14.25">
      <c r="A759" s="145"/>
      <c r="B759" s="87"/>
      <c r="C759" s="19"/>
      <c r="D759" s="97"/>
      <c r="E759" s="87"/>
    </row>
    <row r="760" spans="1:5" ht="14.25">
      <c r="A760" s="145"/>
      <c r="B760" s="87"/>
      <c r="C760" s="19"/>
      <c r="D760" s="97"/>
      <c r="E760" s="87"/>
    </row>
    <row r="761" spans="1:5" ht="14.25">
      <c r="A761" s="145"/>
      <c r="B761" s="87"/>
      <c r="C761" s="19"/>
      <c r="D761" s="97"/>
      <c r="E761" s="87"/>
    </row>
    <row r="762" spans="1:5" ht="14.25">
      <c r="A762" s="145"/>
      <c r="B762" s="87"/>
      <c r="C762" s="19"/>
      <c r="D762" s="97"/>
      <c r="E762" s="87"/>
    </row>
    <row r="763" spans="1:5" ht="14.25">
      <c r="A763" s="145"/>
      <c r="B763" s="87"/>
      <c r="C763" s="19"/>
      <c r="D763" s="97"/>
      <c r="E763" s="87"/>
    </row>
    <row r="764" spans="1:5" ht="14.25">
      <c r="A764" s="145"/>
      <c r="B764" s="87"/>
      <c r="C764" s="19"/>
      <c r="D764" s="97"/>
      <c r="E764" s="87"/>
    </row>
    <row r="765" spans="1:5" ht="14.25">
      <c r="A765" s="145"/>
      <c r="B765" s="87"/>
      <c r="C765" s="19"/>
      <c r="D765" s="97"/>
      <c r="E765" s="87"/>
    </row>
    <row r="766" spans="1:5" ht="14.25">
      <c r="A766" s="145"/>
      <c r="B766" s="87"/>
      <c r="C766" s="19"/>
      <c r="D766" s="97"/>
      <c r="E766" s="87"/>
    </row>
    <row r="767" spans="1:5" ht="14.25">
      <c r="A767" s="145"/>
      <c r="B767" s="87"/>
      <c r="C767" s="19"/>
      <c r="D767" s="97"/>
      <c r="E767" s="87"/>
    </row>
    <row r="768" spans="1:5" ht="14.25">
      <c r="A768" s="145"/>
      <c r="B768" s="87"/>
      <c r="C768" s="19"/>
      <c r="D768" s="97"/>
      <c r="E768" s="87"/>
    </row>
    <row r="769" spans="1:5" ht="14.25">
      <c r="A769" s="145"/>
      <c r="B769" s="87"/>
      <c r="C769" s="19"/>
      <c r="D769" s="97"/>
      <c r="E769" s="87"/>
    </row>
    <row r="770" spans="1:5" ht="14.25">
      <c r="A770" s="145"/>
      <c r="B770" s="87"/>
      <c r="C770" s="19"/>
      <c r="D770" s="97"/>
      <c r="E770" s="87"/>
    </row>
    <row r="771" spans="1:5" ht="14.25">
      <c r="A771" s="145"/>
      <c r="B771" s="87"/>
      <c r="C771" s="19"/>
      <c r="D771" s="97"/>
      <c r="E771" s="87"/>
    </row>
    <row r="772" spans="1:5" ht="14.25">
      <c r="A772" s="145"/>
      <c r="B772" s="87"/>
      <c r="C772" s="19"/>
      <c r="D772" s="97"/>
      <c r="E772" s="87"/>
    </row>
    <row r="773" spans="1:5" ht="14.25">
      <c r="A773" s="145"/>
      <c r="B773" s="87"/>
      <c r="C773" s="19"/>
      <c r="D773" s="97"/>
      <c r="E773" s="87"/>
    </row>
    <row r="774" spans="1:5" ht="14.25">
      <c r="A774" s="145"/>
      <c r="B774" s="87"/>
      <c r="C774" s="19"/>
      <c r="D774" s="97"/>
      <c r="E774" s="87"/>
    </row>
    <row r="775" spans="1:5" ht="14.25">
      <c r="A775" s="145"/>
      <c r="B775" s="87"/>
      <c r="C775" s="19"/>
      <c r="D775" s="97"/>
      <c r="E775" s="87"/>
    </row>
    <row r="776" spans="1:5" ht="14.25">
      <c r="A776" s="145"/>
      <c r="B776" s="87"/>
      <c r="C776" s="19"/>
      <c r="D776" s="97"/>
      <c r="E776" s="87"/>
    </row>
    <row r="777" spans="1:5" ht="14.25">
      <c r="A777" s="145"/>
      <c r="B777" s="87"/>
      <c r="C777" s="19"/>
      <c r="D777" s="97"/>
      <c r="E777" s="87"/>
    </row>
    <row r="778" spans="1:5" ht="14.25">
      <c r="A778" s="145"/>
      <c r="B778" s="87"/>
      <c r="C778" s="19"/>
      <c r="D778" s="97"/>
      <c r="E778" s="87"/>
    </row>
    <row r="779" spans="1:5" ht="14.25">
      <c r="A779" s="145"/>
      <c r="B779" s="87"/>
      <c r="C779" s="19"/>
      <c r="D779" s="97"/>
      <c r="E779" s="87"/>
    </row>
    <row r="780" spans="1:5" ht="14.25">
      <c r="A780" s="145"/>
      <c r="B780" s="87"/>
      <c r="C780" s="19"/>
      <c r="D780" s="97"/>
      <c r="E780" s="87"/>
    </row>
    <row r="781" spans="1:5" ht="14.25">
      <c r="A781" s="145"/>
      <c r="B781" s="87"/>
      <c r="C781" s="19"/>
      <c r="D781" s="97"/>
      <c r="E781" s="87"/>
    </row>
    <row r="782" spans="1:5" ht="14.25">
      <c r="A782" s="145"/>
      <c r="B782" s="87"/>
      <c r="C782" s="19"/>
      <c r="D782" s="97"/>
      <c r="E782" s="87"/>
    </row>
    <row r="783" spans="1:5" ht="14.25">
      <c r="A783" s="145"/>
      <c r="B783" s="87"/>
      <c r="C783" s="19"/>
      <c r="D783" s="97"/>
      <c r="E783" s="87"/>
    </row>
    <row r="784" spans="1:5" ht="14.25">
      <c r="A784" s="145"/>
      <c r="B784" s="87"/>
      <c r="C784" s="19"/>
      <c r="D784" s="97"/>
      <c r="E784" s="87"/>
    </row>
    <row r="785" spans="1:5" ht="14.25">
      <c r="A785" s="145"/>
      <c r="B785" s="87"/>
      <c r="C785" s="19"/>
      <c r="D785" s="97"/>
      <c r="E785" s="87"/>
    </row>
    <row r="786" spans="1:5" ht="14.25">
      <c r="A786" s="145"/>
      <c r="B786" s="87"/>
      <c r="C786" s="19"/>
      <c r="D786" s="97"/>
      <c r="E786" s="87"/>
    </row>
    <row r="787" spans="1:5" ht="14.25">
      <c r="A787" s="145"/>
      <c r="B787" s="87"/>
      <c r="C787" s="19"/>
      <c r="D787" s="97"/>
      <c r="E787" s="87"/>
    </row>
    <row r="788" spans="1:5" ht="14.25">
      <c r="A788" s="145"/>
      <c r="B788" s="87"/>
      <c r="C788" s="19"/>
      <c r="D788" s="97"/>
      <c r="E788" s="87"/>
    </row>
    <row r="789" spans="1:5" ht="14.25">
      <c r="A789" s="145"/>
      <c r="B789" s="87"/>
      <c r="C789" s="19"/>
      <c r="D789" s="97"/>
      <c r="E789" s="87"/>
    </row>
    <row r="790" spans="1:5" ht="14.25">
      <c r="A790" s="145"/>
      <c r="B790" s="87"/>
      <c r="C790" s="19"/>
      <c r="D790" s="97"/>
      <c r="E790" s="87"/>
    </row>
    <row r="791" spans="1:5" ht="14.25">
      <c r="A791" s="145"/>
      <c r="B791" s="87"/>
      <c r="C791" s="19"/>
      <c r="D791" s="97"/>
      <c r="E791" s="87"/>
    </row>
    <row r="792" spans="1:5" ht="14.25">
      <c r="A792" s="145"/>
      <c r="B792" s="87"/>
      <c r="C792" s="19"/>
      <c r="D792" s="97"/>
      <c r="E792" s="87"/>
    </row>
    <row r="793" spans="1:5" ht="14.25">
      <c r="A793" s="145"/>
      <c r="B793" s="87"/>
      <c r="C793" s="19"/>
      <c r="D793" s="97"/>
      <c r="E793" s="87"/>
    </row>
    <row r="794" spans="1:5" ht="14.25">
      <c r="A794" s="145"/>
      <c r="B794" s="87"/>
      <c r="C794" s="19"/>
      <c r="D794" s="97"/>
      <c r="E794" s="87"/>
    </row>
    <row r="795" spans="1:5" ht="14.25">
      <c r="A795" s="145"/>
      <c r="B795" s="87"/>
      <c r="C795" s="19"/>
      <c r="D795" s="97"/>
      <c r="E795" s="87"/>
    </row>
    <row r="796" spans="1:5" ht="14.25">
      <c r="A796" s="145"/>
      <c r="B796" s="87"/>
      <c r="C796" s="19"/>
      <c r="D796" s="97"/>
      <c r="E796" s="87"/>
    </row>
    <row r="797" spans="1:5" ht="14.25">
      <c r="A797" s="145"/>
      <c r="B797" s="87"/>
      <c r="C797" s="19"/>
      <c r="D797" s="97"/>
      <c r="E797" s="87"/>
    </row>
    <row r="798" spans="1:5" ht="14.25">
      <c r="A798" s="145"/>
      <c r="B798" s="87"/>
      <c r="C798" s="19"/>
      <c r="D798" s="97"/>
      <c r="E798" s="87"/>
    </row>
    <row r="799" spans="1:5" ht="14.25">
      <c r="A799" s="145"/>
      <c r="B799" s="87"/>
      <c r="C799" s="19"/>
      <c r="D799" s="97"/>
      <c r="E799" s="87"/>
    </row>
    <row r="800" spans="1:5" ht="14.25">
      <c r="A800" s="145"/>
      <c r="B800" s="87"/>
      <c r="C800" s="19"/>
      <c r="D800" s="97"/>
      <c r="E800" s="87"/>
    </row>
    <row r="801" spans="1:5" ht="14.25">
      <c r="A801" s="145"/>
      <c r="B801" s="87"/>
      <c r="C801" s="19"/>
      <c r="D801" s="97"/>
      <c r="E801" s="87"/>
    </row>
    <row r="802" spans="1:5" ht="14.25">
      <c r="A802" s="145"/>
      <c r="B802" s="87"/>
      <c r="C802" s="19"/>
      <c r="D802" s="97"/>
      <c r="E802" s="87"/>
    </row>
    <row r="803" spans="1:5" ht="14.25">
      <c r="A803" s="145"/>
      <c r="B803" s="87"/>
      <c r="C803" s="19"/>
      <c r="D803" s="97"/>
      <c r="E803" s="87"/>
    </row>
    <row r="804" spans="1:5" ht="14.25">
      <c r="A804" s="145"/>
      <c r="B804" s="87"/>
      <c r="C804" s="19"/>
      <c r="D804" s="97"/>
      <c r="E804" s="87"/>
    </row>
    <row r="805" spans="1:5" ht="14.25">
      <c r="A805" s="145"/>
      <c r="B805" s="87"/>
      <c r="C805" s="19"/>
      <c r="D805" s="97"/>
      <c r="E805" s="87"/>
    </row>
    <row r="806" spans="1:5" ht="14.25">
      <c r="A806" s="145"/>
      <c r="B806" s="87"/>
      <c r="C806" s="19"/>
      <c r="D806" s="97"/>
      <c r="E806" s="87"/>
    </row>
    <row r="807" spans="1:5" ht="14.25">
      <c r="A807" s="145"/>
      <c r="B807" s="87"/>
      <c r="C807" s="19"/>
      <c r="D807" s="97"/>
      <c r="E807" s="87"/>
    </row>
    <row r="808" spans="1:5" ht="14.25">
      <c r="A808" s="145"/>
      <c r="B808" s="87"/>
      <c r="C808" s="19"/>
      <c r="D808" s="97"/>
      <c r="E808" s="87"/>
    </row>
    <row r="809" spans="1:5" ht="14.25">
      <c r="A809" s="145"/>
      <c r="B809" s="87"/>
      <c r="C809" s="19"/>
      <c r="D809" s="97"/>
      <c r="E809" s="87"/>
    </row>
    <row r="810" spans="1:5" ht="14.25">
      <c r="A810" s="145"/>
      <c r="B810" s="87"/>
      <c r="C810" s="19"/>
      <c r="D810" s="97"/>
      <c r="E810" s="87"/>
    </row>
    <row r="811" spans="1:5" ht="14.25">
      <c r="A811" s="145"/>
      <c r="B811" s="87"/>
      <c r="C811" s="19"/>
      <c r="D811" s="97"/>
      <c r="E811" s="87"/>
    </row>
    <row r="812" spans="1:5" ht="14.25">
      <c r="A812" s="145"/>
      <c r="B812" s="87"/>
      <c r="C812" s="19"/>
      <c r="D812" s="97"/>
      <c r="E812" s="87"/>
    </row>
    <row r="813" spans="1:5" ht="14.25">
      <c r="A813" s="145"/>
      <c r="B813" s="87"/>
      <c r="C813" s="19"/>
      <c r="D813" s="97"/>
      <c r="E813" s="87"/>
    </row>
    <row r="814" spans="1:5" ht="14.25">
      <c r="A814" s="145"/>
      <c r="B814" s="87"/>
      <c r="C814" s="19"/>
      <c r="D814" s="97"/>
      <c r="E814" s="87"/>
    </row>
    <row r="815" spans="1:5" ht="14.25">
      <c r="A815" s="145"/>
      <c r="B815" s="87"/>
      <c r="C815" s="19"/>
      <c r="D815" s="97"/>
      <c r="E815" s="87"/>
    </row>
    <row r="816" spans="1:5" ht="14.25">
      <c r="A816" s="145"/>
      <c r="B816" s="87"/>
      <c r="C816" s="19"/>
      <c r="D816" s="97"/>
      <c r="E816" s="87"/>
    </row>
    <row r="817" spans="1:5" ht="14.25">
      <c r="A817" s="145"/>
      <c r="B817" s="87"/>
      <c r="C817" s="19"/>
      <c r="D817" s="97"/>
      <c r="E817" s="87"/>
    </row>
    <row r="818" spans="1:5" ht="14.25">
      <c r="A818" s="145"/>
      <c r="B818" s="87"/>
      <c r="C818" s="19"/>
      <c r="D818" s="97"/>
      <c r="E818" s="87"/>
    </row>
    <row r="819" spans="1:5" ht="14.25">
      <c r="A819" s="145"/>
      <c r="B819" s="87"/>
      <c r="C819" s="19"/>
      <c r="D819" s="97"/>
      <c r="E819" s="87"/>
    </row>
    <row r="820" spans="1:5" ht="14.25">
      <c r="A820" s="145"/>
      <c r="B820" s="87"/>
      <c r="C820" s="19"/>
      <c r="D820" s="97"/>
      <c r="E820" s="87"/>
    </row>
    <row r="821" spans="1:5" ht="14.25">
      <c r="A821" s="145"/>
      <c r="B821" s="87"/>
      <c r="C821" s="19"/>
      <c r="D821" s="97"/>
      <c r="E821" s="87"/>
    </row>
    <row r="822" spans="1:5" ht="14.25">
      <c r="A822" s="145"/>
      <c r="B822" s="87"/>
      <c r="C822" s="19"/>
      <c r="D822" s="97"/>
      <c r="E822" s="87"/>
    </row>
    <row r="823" spans="1:5" ht="14.25">
      <c r="A823" s="145"/>
      <c r="B823" s="87"/>
      <c r="C823" s="19"/>
      <c r="D823" s="97"/>
      <c r="E823" s="87"/>
    </row>
    <row r="824" spans="1:5" ht="14.25">
      <c r="A824" s="145"/>
      <c r="B824" s="87"/>
      <c r="C824" s="19"/>
      <c r="D824" s="97"/>
      <c r="E824" s="87"/>
    </row>
    <row r="825" spans="1:5" ht="14.25">
      <c r="A825" s="145"/>
      <c r="B825" s="87"/>
      <c r="C825" s="19"/>
      <c r="D825" s="97"/>
      <c r="E825" s="87"/>
    </row>
    <row r="826" spans="1:5" ht="14.25">
      <c r="A826" s="145"/>
      <c r="B826" s="87"/>
      <c r="C826" s="19"/>
      <c r="D826" s="97"/>
      <c r="E826" s="87"/>
    </row>
    <row r="827" spans="1:5" ht="14.25">
      <c r="A827" s="145"/>
      <c r="B827" s="87"/>
      <c r="C827" s="19"/>
      <c r="D827" s="97"/>
      <c r="E827" s="87"/>
    </row>
    <row r="828" spans="1:5" ht="14.25">
      <c r="A828" s="145"/>
      <c r="B828" s="87"/>
      <c r="C828" s="19"/>
      <c r="D828" s="97"/>
      <c r="E828" s="87"/>
    </row>
    <row r="829" spans="1:5" ht="14.25">
      <c r="A829" s="145"/>
      <c r="B829" s="87"/>
      <c r="C829" s="19"/>
      <c r="D829" s="97"/>
      <c r="E829" s="87"/>
    </row>
    <row r="830" spans="1:5" ht="14.25">
      <c r="A830" s="145"/>
      <c r="B830" s="87"/>
      <c r="C830" s="19"/>
      <c r="D830" s="97"/>
      <c r="E830" s="87"/>
    </row>
    <row r="831" spans="1:5" ht="14.25">
      <c r="A831" s="145"/>
      <c r="B831" s="87"/>
      <c r="C831" s="19"/>
      <c r="D831" s="97"/>
      <c r="E831" s="87"/>
    </row>
    <row r="832" spans="1:5" ht="14.25">
      <c r="A832" s="145"/>
      <c r="B832" s="87"/>
      <c r="C832" s="19"/>
      <c r="D832" s="97"/>
      <c r="E832" s="87"/>
    </row>
    <row r="833" spans="1:5" ht="14.25">
      <c r="A833" s="145"/>
      <c r="B833" s="87"/>
      <c r="C833" s="19"/>
      <c r="D833" s="97"/>
      <c r="E833" s="87"/>
    </row>
    <row r="834" spans="1:5" ht="14.25">
      <c r="A834" s="145"/>
      <c r="B834" s="87"/>
      <c r="C834" s="19"/>
      <c r="D834" s="97"/>
      <c r="E834" s="87"/>
    </row>
    <row r="835" spans="1:5" ht="14.25">
      <c r="A835" s="145"/>
      <c r="B835" s="87"/>
      <c r="C835" s="19"/>
      <c r="D835" s="97"/>
      <c r="E835" s="87"/>
    </row>
    <row r="836" spans="1:5" ht="14.25">
      <c r="A836" s="145"/>
      <c r="B836" s="87"/>
      <c r="C836" s="19"/>
      <c r="D836" s="97"/>
      <c r="E836" s="87"/>
    </row>
    <row r="837" spans="1:5" ht="14.25">
      <c r="A837" s="145"/>
      <c r="B837" s="87"/>
      <c r="C837" s="19"/>
      <c r="D837" s="97"/>
      <c r="E837" s="87"/>
    </row>
    <row r="838" spans="1:5" ht="14.25">
      <c r="A838" s="145"/>
      <c r="B838" s="87"/>
      <c r="C838" s="19"/>
      <c r="D838" s="97"/>
      <c r="E838" s="87"/>
    </row>
    <row r="839" spans="1:5" ht="14.25">
      <c r="A839" s="145"/>
      <c r="B839" s="87"/>
      <c r="C839" s="19"/>
      <c r="D839" s="97"/>
      <c r="E839" s="87"/>
    </row>
    <row r="840" spans="1:5" ht="14.25">
      <c r="A840" s="145"/>
      <c r="B840" s="87"/>
      <c r="C840" s="19"/>
      <c r="D840" s="97"/>
      <c r="E840" s="87"/>
    </row>
    <row r="841" spans="1:5" ht="14.25">
      <c r="A841" s="145"/>
      <c r="B841" s="87"/>
      <c r="C841" s="19"/>
      <c r="D841" s="97"/>
      <c r="E841" s="87"/>
    </row>
    <row r="842" spans="1:5" ht="14.25">
      <c r="A842" s="145"/>
      <c r="B842" s="87"/>
      <c r="C842" s="19"/>
      <c r="D842" s="97"/>
      <c r="E842" s="87"/>
    </row>
    <row r="843" spans="1:5" ht="14.25">
      <c r="A843" s="145"/>
      <c r="B843" s="87"/>
      <c r="C843" s="19"/>
      <c r="D843" s="97"/>
      <c r="E843" s="87"/>
    </row>
    <row r="844" spans="1:5" ht="14.25">
      <c r="A844" s="145"/>
      <c r="B844" s="87"/>
      <c r="C844" s="19"/>
      <c r="D844" s="97"/>
      <c r="E844" s="87"/>
    </row>
    <row r="845" spans="1:5" ht="14.25">
      <c r="A845" s="145"/>
      <c r="B845" s="87"/>
      <c r="C845" s="19"/>
      <c r="D845" s="97"/>
      <c r="E845" s="87"/>
    </row>
    <row r="846" spans="1:5" ht="14.25">
      <c r="A846" s="145"/>
      <c r="B846" s="87"/>
      <c r="C846" s="19"/>
      <c r="D846" s="97"/>
      <c r="E846" s="87"/>
    </row>
    <row r="847" spans="1:5" ht="14.25">
      <c r="A847" s="145"/>
      <c r="B847" s="87"/>
      <c r="C847" s="19"/>
      <c r="D847" s="97"/>
      <c r="E847" s="87"/>
    </row>
    <row r="848" spans="1:5" ht="14.25">
      <c r="A848" s="145"/>
      <c r="B848" s="87"/>
      <c r="C848" s="19"/>
      <c r="D848" s="97"/>
      <c r="E848" s="87"/>
    </row>
    <row r="849" spans="1:5" ht="14.25">
      <c r="A849" s="145"/>
      <c r="B849" s="87"/>
      <c r="C849" s="19"/>
      <c r="D849" s="97"/>
      <c r="E849" s="87"/>
    </row>
    <row r="850" spans="1:5" ht="14.25">
      <c r="A850" s="145"/>
      <c r="B850" s="87"/>
      <c r="C850" s="19"/>
      <c r="D850" s="97"/>
      <c r="E850" s="87"/>
    </row>
    <row r="851" spans="1:5" ht="14.25">
      <c r="A851" s="145"/>
      <c r="B851" s="87"/>
      <c r="C851" s="19"/>
      <c r="D851" s="97"/>
      <c r="E851" s="87"/>
    </row>
    <row r="852" spans="1:5" ht="14.25">
      <c r="A852" s="145"/>
      <c r="B852" s="87"/>
      <c r="C852" s="19"/>
      <c r="D852" s="97"/>
      <c r="E852" s="87"/>
    </row>
    <row r="853" spans="1:5" ht="14.25">
      <c r="A853" s="145"/>
      <c r="B853" s="87"/>
      <c r="C853" s="19"/>
      <c r="D853" s="97"/>
      <c r="E853" s="87"/>
    </row>
    <row r="854" spans="1:5" ht="14.25">
      <c r="A854" s="145"/>
      <c r="B854" s="87"/>
      <c r="C854" s="19"/>
      <c r="D854" s="97"/>
      <c r="E854" s="87"/>
    </row>
    <row r="855" spans="1:5" ht="14.25">
      <c r="A855" s="145"/>
      <c r="B855" s="87"/>
      <c r="C855" s="19"/>
      <c r="D855" s="97"/>
      <c r="E855" s="87"/>
    </row>
    <row r="856" spans="1:5" ht="14.25">
      <c r="A856" s="145"/>
      <c r="B856" s="87"/>
      <c r="C856" s="19"/>
      <c r="D856" s="97"/>
      <c r="E856" s="87"/>
    </row>
    <row r="857" spans="1:5" ht="14.25">
      <c r="A857" s="145"/>
      <c r="B857" s="87"/>
      <c r="C857" s="19"/>
      <c r="D857" s="97"/>
      <c r="E857" s="87"/>
    </row>
    <row r="858" spans="1:5" ht="14.25">
      <c r="A858" s="145"/>
      <c r="B858" s="87"/>
      <c r="C858" s="19"/>
      <c r="D858" s="97"/>
      <c r="E858" s="87"/>
    </row>
    <row r="859" spans="1:5" ht="14.25">
      <c r="A859" s="145"/>
      <c r="B859" s="87"/>
      <c r="C859" s="19"/>
      <c r="D859" s="97"/>
      <c r="E859" s="87"/>
    </row>
    <row r="860" spans="1:5" ht="14.25">
      <c r="A860" s="145"/>
      <c r="B860" s="87"/>
      <c r="C860" s="19"/>
      <c r="D860" s="97"/>
      <c r="E860" s="87"/>
    </row>
    <row r="861" spans="1:5" ht="14.25">
      <c r="A861" s="145"/>
      <c r="B861" s="87"/>
      <c r="C861" s="19"/>
      <c r="D861" s="97"/>
      <c r="E861" s="87"/>
    </row>
    <row r="862" spans="1:5" ht="14.25">
      <c r="A862" s="145"/>
      <c r="B862" s="87"/>
      <c r="C862" s="19"/>
      <c r="D862" s="97"/>
      <c r="E862" s="87"/>
    </row>
    <row r="863" spans="1:5" ht="14.25">
      <c r="A863" s="145"/>
      <c r="B863" s="87"/>
      <c r="C863" s="19"/>
      <c r="D863" s="97"/>
      <c r="E863" s="87"/>
    </row>
    <row r="864" spans="1:5" ht="14.25">
      <c r="A864" s="145"/>
      <c r="B864" s="87"/>
      <c r="C864" s="19"/>
      <c r="D864" s="97"/>
      <c r="E864" s="87"/>
    </row>
    <row r="865" spans="1:5" ht="14.25">
      <c r="A865" s="145"/>
      <c r="B865" s="87"/>
      <c r="C865" s="19"/>
      <c r="D865" s="97"/>
      <c r="E865" s="87"/>
    </row>
    <row r="866" spans="1:5" ht="14.25">
      <c r="A866" s="145"/>
      <c r="B866" s="87"/>
      <c r="C866" s="19"/>
      <c r="D866" s="97"/>
      <c r="E866" s="87"/>
    </row>
    <row r="867" spans="1:5" ht="14.25">
      <c r="A867" s="145"/>
      <c r="B867" s="87"/>
      <c r="C867" s="19"/>
      <c r="D867" s="97"/>
      <c r="E867" s="87"/>
    </row>
    <row r="868" spans="1:5" ht="14.25">
      <c r="A868" s="145"/>
      <c r="B868" s="87"/>
      <c r="C868" s="19"/>
      <c r="D868" s="97"/>
      <c r="E868" s="87"/>
    </row>
    <row r="869" spans="1:5" ht="14.25">
      <c r="A869" s="145"/>
      <c r="B869" s="87"/>
      <c r="C869" s="19"/>
      <c r="D869" s="97"/>
      <c r="E869" s="87"/>
    </row>
    <row r="870" spans="1:5" ht="14.25">
      <c r="A870" s="145"/>
      <c r="B870" s="87"/>
      <c r="C870" s="19"/>
      <c r="D870" s="97"/>
      <c r="E870" s="87"/>
    </row>
    <row r="871" spans="1:5" ht="14.25">
      <c r="A871" s="145"/>
      <c r="B871" s="87"/>
      <c r="C871" s="19"/>
      <c r="D871" s="97"/>
      <c r="E871" s="87"/>
    </row>
    <row r="872" spans="1:5" ht="14.25">
      <c r="A872" s="145"/>
      <c r="B872" s="87"/>
      <c r="C872" s="19"/>
      <c r="D872" s="97"/>
      <c r="E872" s="87"/>
    </row>
    <row r="873" spans="1:5" ht="14.25">
      <c r="A873" s="145"/>
      <c r="B873" s="87"/>
      <c r="C873" s="19"/>
      <c r="D873" s="97"/>
      <c r="E873" s="87"/>
    </row>
    <row r="874" spans="1:5" ht="14.25">
      <c r="A874" s="145"/>
      <c r="B874" s="87"/>
      <c r="C874" s="19"/>
      <c r="D874" s="97"/>
      <c r="E874" s="87"/>
    </row>
    <row r="875" spans="1:5" ht="14.25">
      <c r="A875" s="145"/>
      <c r="B875" s="87"/>
      <c r="C875" s="19"/>
      <c r="D875" s="97"/>
      <c r="E875" s="87"/>
    </row>
    <row r="876" spans="1:5" ht="14.25">
      <c r="A876" s="145"/>
      <c r="B876" s="87"/>
      <c r="C876" s="19"/>
      <c r="D876" s="97"/>
      <c r="E876" s="87"/>
    </row>
    <row r="877" spans="1:5" ht="14.25">
      <c r="A877" s="145"/>
      <c r="B877" s="87"/>
      <c r="C877" s="19"/>
      <c r="D877" s="97"/>
      <c r="E877" s="87"/>
    </row>
    <row r="878" spans="1:5" ht="14.25">
      <c r="A878" s="145"/>
      <c r="B878" s="87"/>
      <c r="C878" s="19"/>
      <c r="D878" s="97"/>
      <c r="E878" s="87"/>
    </row>
    <row r="879" spans="1:5" ht="14.25">
      <c r="A879" s="145"/>
      <c r="B879" s="87"/>
      <c r="C879" s="19"/>
      <c r="D879" s="97"/>
      <c r="E879" s="87"/>
    </row>
    <row r="880" spans="1:5" ht="14.25">
      <c r="A880" s="145"/>
      <c r="B880" s="87"/>
      <c r="C880" s="19"/>
      <c r="D880" s="97"/>
      <c r="E880" s="87"/>
    </row>
    <row r="881" spans="1:5" ht="14.25">
      <c r="A881" s="145"/>
      <c r="B881" s="87"/>
      <c r="C881" s="19"/>
      <c r="D881" s="97"/>
      <c r="E881" s="87"/>
    </row>
    <row r="882" spans="1:5" ht="14.25">
      <c r="A882" s="145"/>
      <c r="B882" s="87"/>
      <c r="C882" s="19"/>
      <c r="D882" s="97"/>
      <c r="E882" s="87"/>
    </row>
    <row r="883" spans="1:5" ht="14.25">
      <c r="A883" s="145"/>
      <c r="B883" s="87"/>
      <c r="C883" s="19"/>
      <c r="D883" s="97"/>
      <c r="E883" s="87"/>
    </row>
    <row r="884" spans="1:5" ht="14.25">
      <c r="A884" s="145"/>
      <c r="B884" s="87"/>
      <c r="C884" s="19"/>
      <c r="D884" s="97"/>
      <c r="E884" s="87"/>
    </row>
    <row r="885" spans="1:5" ht="14.25">
      <c r="A885" s="145"/>
      <c r="B885" s="87"/>
      <c r="C885" s="19"/>
      <c r="D885" s="97"/>
      <c r="E885" s="87"/>
    </row>
    <row r="886" spans="1:5" ht="14.25">
      <c r="A886" s="145"/>
      <c r="B886" s="87"/>
      <c r="C886" s="19"/>
      <c r="D886" s="97"/>
      <c r="E886" s="87"/>
    </row>
    <row r="887" spans="1:5" ht="14.25">
      <c r="A887" s="145"/>
      <c r="B887" s="87"/>
      <c r="C887" s="19"/>
      <c r="D887" s="97"/>
      <c r="E887" s="87"/>
    </row>
    <row r="888" spans="1:5" ht="14.25">
      <c r="A888" s="145"/>
      <c r="B888" s="87"/>
      <c r="C888" s="19"/>
      <c r="D888" s="97"/>
      <c r="E888" s="87"/>
    </row>
    <row r="889" spans="1:5" ht="14.25">
      <c r="A889" s="145"/>
      <c r="B889" s="87"/>
      <c r="C889" s="19"/>
      <c r="D889" s="97"/>
      <c r="E889" s="87"/>
    </row>
    <row r="890" spans="1:5" ht="14.25">
      <c r="A890" s="145"/>
      <c r="B890" s="87"/>
      <c r="C890" s="19"/>
      <c r="D890" s="97"/>
      <c r="E890" s="87"/>
    </row>
    <row r="891" spans="1:5" ht="14.25">
      <c r="A891" s="145"/>
      <c r="B891" s="87"/>
      <c r="C891" s="19"/>
      <c r="D891" s="97"/>
      <c r="E891" s="87"/>
    </row>
    <row r="892" spans="1:5" ht="14.25">
      <c r="A892" s="145"/>
      <c r="B892" s="87"/>
      <c r="C892" s="19"/>
      <c r="D892" s="97"/>
      <c r="E892" s="87"/>
    </row>
    <row r="893" spans="1:5" ht="14.25">
      <c r="A893" s="145"/>
      <c r="B893" s="87"/>
      <c r="C893" s="19"/>
      <c r="D893" s="97"/>
      <c r="E893" s="87"/>
    </row>
    <row r="894" spans="1:5" ht="14.25">
      <c r="A894" s="145"/>
      <c r="B894" s="87"/>
      <c r="C894" s="19"/>
      <c r="D894" s="97"/>
      <c r="E894" s="87"/>
    </row>
    <row r="895" spans="1:5" ht="14.25">
      <c r="A895" s="145"/>
      <c r="B895" s="87"/>
      <c r="C895" s="19"/>
      <c r="D895" s="97"/>
      <c r="E895" s="87"/>
    </row>
    <row r="896" spans="1:5" ht="14.25">
      <c r="A896" s="145"/>
      <c r="B896" s="87"/>
      <c r="C896" s="19"/>
      <c r="D896" s="97"/>
      <c r="E896" s="87"/>
    </row>
    <row r="897" spans="1:5" ht="14.25">
      <c r="A897" s="145"/>
      <c r="B897" s="87"/>
      <c r="C897" s="19"/>
      <c r="D897" s="97"/>
      <c r="E897" s="87"/>
    </row>
    <row r="898" spans="1:5" ht="14.25">
      <c r="A898" s="145"/>
      <c r="B898" s="87"/>
      <c r="C898" s="19"/>
      <c r="D898" s="97"/>
      <c r="E898" s="87"/>
    </row>
    <row r="899" spans="1:5" ht="14.25">
      <c r="A899" s="145"/>
      <c r="B899" s="87"/>
      <c r="C899" s="19"/>
      <c r="D899" s="97"/>
      <c r="E899" s="87"/>
    </row>
    <row r="900" spans="1:5" ht="14.25">
      <c r="A900" s="145"/>
      <c r="B900" s="87"/>
      <c r="C900" s="19"/>
      <c r="D900" s="97"/>
      <c r="E900" s="87"/>
    </row>
    <row r="901" spans="1:5" ht="14.25">
      <c r="A901" s="145"/>
      <c r="B901" s="87"/>
      <c r="C901" s="19"/>
      <c r="D901" s="97"/>
      <c r="E901" s="87"/>
    </row>
    <row r="902" spans="1:5" ht="14.25">
      <c r="A902" s="145"/>
      <c r="B902" s="87"/>
      <c r="C902" s="19"/>
      <c r="D902" s="97"/>
      <c r="E902" s="87"/>
    </row>
    <row r="903" spans="1:5" ht="14.25">
      <c r="A903" s="145"/>
      <c r="B903" s="87"/>
      <c r="C903" s="19"/>
      <c r="D903" s="97"/>
      <c r="E903" s="87"/>
    </row>
    <row r="904" spans="1:5" ht="14.25">
      <c r="A904" s="145"/>
      <c r="B904" s="87"/>
      <c r="C904" s="19"/>
      <c r="D904" s="97"/>
      <c r="E904" s="87"/>
    </row>
    <row r="905" spans="1:5" ht="14.25">
      <c r="A905" s="145"/>
      <c r="B905" s="87"/>
      <c r="C905" s="19"/>
      <c r="D905" s="97"/>
      <c r="E905" s="87"/>
    </row>
    <row r="906" spans="1:5" ht="14.25">
      <c r="A906" s="145"/>
      <c r="B906" s="87"/>
      <c r="C906" s="19"/>
      <c r="D906" s="97"/>
      <c r="E906" s="87"/>
    </row>
    <row r="907" spans="1:5" ht="14.25">
      <c r="A907" s="145"/>
      <c r="B907" s="87"/>
      <c r="C907" s="19"/>
      <c r="D907" s="97"/>
      <c r="E907" s="87"/>
    </row>
    <row r="908" spans="1:5" ht="14.25">
      <c r="A908" s="145"/>
      <c r="B908" s="87"/>
      <c r="C908" s="19"/>
      <c r="D908" s="97"/>
      <c r="E908" s="87"/>
    </row>
    <row r="909" spans="1:5" ht="14.25">
      <c r="A909" s="145"/>
      <c r="B909" s="87"/>
      <c r="C909" s="19"/>
      <c r="D909" s="97"/>
      <c r="E909" s="87"/>
    </row>
    <row r="910" spans="1:5" ht="14.25">
      <c r="A910" s="145"/>
      <c r="B910" s="87"/>
      <c r="C910" s="19"/>
      <c r="D910" s="97"/>
      <c r="E910" s="87"/>
    </row>
    <row r="911" spans="1:5" ht="14.25">
      <c r="A911" s="145"/>
      <c r="B911" s="87"/>
      <c r="C911" s="19"/>
      <c r="D911" s="97"/>
      <c r="E911" s="87"/>
    </row>
    <row r="912" spans="1:5" ht="14.25">
      <c r="A912" s="145"/>
      <c r="B912" s="87"/>
      <c r="C912" s="19"/>
      <c r="D912" s="97"/>
      <c r="E912" s="87"/>
    </row>
    <row r="913" spans="1:5" ht="14.25">
      <c r="A913" s="145"/>
      <c r="B913" s="87"/>
      <c r="C913" s="19"/>
      <c r="D913" s="97"/>
      <c r="E913" s="87"/>
    </row>
    <row r="914" spans="1:5" ht="14.25">
      <c r="A914" s="145"/>
      <c r="B914" s="87"/>
      <c r="C914" s="19"/>
      <c r="D914" s="97"/>
      <c r="E914" s="87"/>
    </row>
    <row r="915" spans="1:5" ht="14.25">
      <c r="A915" s="145"/>
      <c r="B915" s="87"/>
      <c r="C915" s="19"/>
      <c r="D915" s="97"/>
      <c r="E915" s="87"/>
    </row>
    <row r="916" spans="1:5" ht="14.25">
      <c r="A916" s="145"/>
      <c r="B916" s="87"/>
      <c r="C916" s="19"/>
      <c r="D916" s="97"/>
      <c r="E916" s="87"/>
    </row>
    <row r="917" spans="1:5" ht="14.25">
      <c r="A917" s="145"/>
      <c r="B917" s="87"/>
      <c r="C917" s="19"/>
      <c r="D917" s="97"/>
      <c r="E917" s="87"/>
    </row>
    <row r="918" spans="1:5" ht="14.25">
      <c r="A918" s="145"/>
      <c r="B918" s="87"/>
      <c r="C918" s="19"/>
      <c r="D918" s="97"/>
      <c r="E918" s="87"/>
    </row>
    <row r="919" spans="1:5" ht="14.25">
      <c r="A919" s="145"/>
      <c r="B919" s="87"/>
      <c r="C919" s="19"/>
      <c r="D919" s="97"/>
      <c r="E919" s="87"/>
    </row>
    <row r="920" spans="1:5" ht="14.25">
      <c r="A920" s="145"/>
      <c r="B920" s="87"/>
      <c r="C920" s="19"/>
      <c r="D920" s="97"/>
      <c r="E920" s="87"/>
    </row>
    <row r="921" spans="1:5" ht="14.25">
      <c r="A921" s="145"/>
      <c r="B921" s="87"/>
      <c r="C921" s="19"/>
      <c r="D921" s="97"/>
      <c r="E921" s="87"/>
    </row>
    <row r="922" spans="1:5" ht="14.25">
      <c r="A922" s="145"/>
      <c r="B922" s="87"/>
      <c r="C922" s="19"/>
      <c r="D922" s="97"/>
      <c r="E922" s="87"/>
    </row>
    <row r="923" spans="1:5" ht="14.25">
      <c r="A923" s="145"/>
      <c r="B923" s="87"/>
      <c r="C923" s="19"/>
      <c r="D923" s="97"/>
      <c r="E923" s="87"/>
    </row>
    <row r="924" spans="1:5" ht="14.25">
      <c r="A924" s="145"/>
      <c r="B924" s="87"/>
      <c r="C924" s="19"/>
      <c r="D924" s="97"/>
      <c r="E924" s="87"/>
    </row>
    <row r="925" spans="1:5" ht="14.25">
      <c r="A925" s="145"/>
      <c r="B925" s="87"/>
      <c r="C925" s="19"/>
      <c r="D925" s="97"/>
      <c r="E925" s="87"/>
    </row>
    <row r="926" spans="1:5" ht="14.25">
      <c r="A926" s="145"/>
      <c r="B926" s="87"/>
      <c r="C926" s="19"/>
      <c r="D926" s="97"/>
      <c r="E926" s="87"/>
    </row>
    <row r="927" spans="1:5" ht="14.25">
      <c r="A927" s="145"/>
      <c r="B927" s="87"/>
      <c r="C927" s="19"/>
      <c r="D927" s="97"/>
      <c r="E927" s="87"/>
    </row>
    <row r="928" spans="1:5" ht="14.25">
      <c r="A928" s="145"/>
      <c r="B928" s="87"/>
      <c r="C928" s="19"/>
      <c r="D928" s="97"/>
      <c r="E928" s="87"/>
    </row>
    <row r="929" spans="1:5" ht="14.25">
      <c r="A929" s="145"/>
      <c r="B929" s="87"/>
      <c r="C929" s="19"/>
      <c r="D929" s="97"/>
      <c r="E929" s="87"/>
    </row>
    <row r="930" spans="1:5" ht="14.25">
      <c r="A930" s="145"/>
      <c r="B930" s="87"/>
      <c r="C930" s="19"/>
      <c r="D930" s="97"/>
      <c r="E930" s="87"/>
    </row>
    <row r="931" spans="1:5" ht="14.25">
      <c r="A931" s="145"/>
      <c r="B931" s="87"/>
      <c r="C931" s="19"/>
      <c r="D931" s="97"/>
      <c r="E931" s="87"/>
    </row>
    <row r="932" spans="1:5" ht="14.25">
      <c r="A932" s="145"/>
      <c r="B932" s="87"/>
      <c r="C932" s="19"/>
      <c r="D932" s="97"/>
      <c r="E932" s="87"/>
    </row>
    <row r="933" spans="1:5" ht="14.25">
      <c r="A933" s="145"/>
      <c r="B933" s="87"/>
      <c r="C933" s="19"/>
      <c r="D933" s="97"/>
      <c r="E933" s="87"/>
    </row>
    <row r="934" spans="1:5" ht="14.25">
      <c r="A934" s="145"/>
      <c r="B934" s="87"/>
      <c r="C934" s="19"/>
      <c r="D934" s="97"/>
      <c r="E934" s="87"/>
    </row>
    <row r="935" spans="1:5" ht="14.25">
      <c r="A935" s="145"/>
      <c r="B935" s="87"/>
      <c r="C935" s="19"/>
      <c r="D935" s="97"/>
      <c r="E935" s="87"/>
    </row>
    <row r="936" spans="1:5" ht="14.25">
      <c r="A936" s="145"/>
      <c r="B936" s="87"/>
      <c r="C936" s="19"/>
      <c r="D936" s="97"/>
      <c r="E936" s="87"/>
    </row>
    <row r="937" spans="1:5" ht="14.25">
      <c r="A937" s="145"/>
      <c r="B937" s="87"/>
      <c r="C937" s="19"/>
      <c r="D937" s="97"/>
      <c r="E937" s="87"/>
    </row>
    <row r="938" spans="1:5" ht="14.25">
      <c r="A938" s="145"/>
      <c r="B938" s="87"/>
      <c r="C938" s="19"/>
      <c r="D938" s="97"/>
      <c r="E938" s="87"/>
    </row>
    <row r="939" spans="1:5" ht="14.25">
      <c r="A939" s="145"/>
      <c r="B939" s="87"/>
      <c r="C939" s="19"/>
      <c r="D939" s="97"/>
      <c r="E939" s="87"/>
    </row>
    <row r="940" spans="1:5" ht="14.25">
      <c r="A940" s="145"/>
      <c r="B940" s="87"/>
      <c r="C940" s="19"/>
      <c r="D940" s="97"/>
      <c r="E940" s="87"/>
    </row>
    <row r="941" spans="1:5" ht="14.25">
      <c r="A941" s="145"/>
      <c r="B941" s="87"/>
      <c r="C941" s="19"/>
      <c r="D941" s="97"/>
      <c r="E941" s="87"/>
    </row>
    <row r="942" spans="1:5" ht="14.25">
      <c r="A942" s="145"/>
      <c r="B942" s="87"/>
      <c r="C942" s="19"/>
      <c r="D942" s="97"/>
      <c r="E942" s="87"/>
    </row>
    <row r="943" spans="1:5" ht="14.25">
      <c r="A943" s="145"/>
      <c r="B943" s="87"/>
      <c r="C943" s="19"/>
      <c r="D943" s="97"/>
      <c r="E943" s="87"/>
    </row>
    <row r="944" spans="1:5" ht="14.25">
      <c r="A944" s="145"/>
      <c r="B944" s="87"/>
      <c r="C944" s="19"/>
      <c r="D944" s="97"/>
      <c r="E944" s="87"/>
    </row>
    <row r="945" spans="1:5" ht="14.25">
      <c r="A945" s="145"/>
      <c r="B945" s="87"/>
      <c r="C945" s="19"/>
      <c r="D945" s="97"/>
      <c r="E945" s="87"/>
    </row>
    <row r="946" spans="1:5" ht="14.25">
      <c r="A946" s="145"/>
      <c r="B946" s="87"/>
      <c r="C946" s="19"/>
      <c r="D946" s="97"/>
      <c r="E946" s="87"/>
    </row>
    <row r="947" spans="1:5" ht="14.25">
      <c r="A947" s="145"/>
      <c r="B947" s="87"/>
      <c r="C947" s="19"/>
      <c r="D947" s="97"/>
      <c r="E947" s="87"/>
    </row>
    <row r="948" spans="1:5" ht="14.25">
      <c r="A948" s="145"/>
      <c r="B948" s="87"/>
      <c r="C948" s="19"/>
      <c r="D948" s="97"/>
      <c r="E948" s="87"/>
    </row>
    <row r="949" spans="1:5" ht="14.25">
      <c r="A949" s="145"/>
      <c r="B949" s="87"/>
      <c r="C949" s="19"/>
      <c r="D949" s="97"/>
      <c r="E949" s="87"/>
    </row>
    <row r="950" spans="1:5" ht="14.25">
      <c r="A950" s="145"/>
      <c r="B950" s="87"/>
      <c r="C950" s="19"/>
      <c r="D950" s="97"/>
      <c r="E950" s="87"/>
    </row>
    <row r="951" spans="1:5" ht="14.25">
      <c r="A951" s="145"/>
      <c r="B951" s="87"/>
      <c r="C951" s="19"/>
      <c r="D951" s="97"/>
      <c r="E951" s="87"/>
    </row>
    <row r="952" spans="1:5" ht="14.25">
      <c r="A952" s="145"/>
      <c r="B952" s="87"/>
      <c r="C952" s="19"/>
      <c r="D952" s="97"/>
      <c r="E952" s="87"/>
    </row>
    <row r="953" spans="1:5" ht="14.25">
      <c r="A953" s="145"/>
      <c r="B953" s="87"/>
      <c r="C953" s="19"/>
      <c r="D953" s="97"/>
      <c r="E953" s="87"/>
    </row>
    <row r="954" spans="1:5" ht="14.25">
      <c r="A954" s="145"/>
      <c r="B954" s="87"/>
      <c r="C954" s="19"/>
      <c r="D954" s="97"/>
      <c r="E954" s="87"/>
    </row>
    <row r="955" spans="1:5" ht="14.25">
      <c r="A955" s="145"/>
      <c r="B955" s="87"/>
      <c r="C955" s="19"/>
      <c r="D955" s="97"/>
      <c r="E955" s="87"/>
    </row>
    <row r="956" spans="1:5" ht="14.25">
      <c r="A956" s="145"/>
      <c r="B956" s="87"/>
      <c r="C956" s="19"/>
      <c r="D956" s="97"/>
      <c r="E956" s="87"/>
    </row>
    <row r="957" spans="1:5" ht="14.25">
      <c r="A957" s="145"/>
      <c r="B957" s="87"/>
      <c r="C957" s="19"/>
      <c r="D957" s="97"/>
      <c r="E957" s="87"/>
    </row>
    <row r="958" spans="1:5" ht="14.25">
      <c r="A958" s="145"/>
      <c r="B958" s="87"/>
      <c r="C958" s="19"/>
      <c r="D958" s="97"/>
      <c r="E958" s="87"/>
    </row>
    <row r="959" spans="1:5" ht="14.25">
      <c r="A959" s="145"/>
      <c r="B959" s="87"/>
      <c r="C959" s="19"/>
      <c r="D959" s="97"/>
      <c r="E959" s="87"/>
    </row>
    <row r="960" spans="1:5" ht="14.25">
      <c r="A960" s="145"/>
      <c r="B960" s="87"/>
      <c r="C960" s="19"/>
      <c r="D960" s="97"/>
      <c r="E960" s="87"/>
    </row>
    <row r="961" spans="1:5" ht="14.25">
      <c r="A961" s="145"/>
      <c r="B961" s="87"/>
      <c r="C961" s="19"/>
      <c r="D961" s="97"/>
      <c r="E961" s="87"/>
    </row>
    <row r="962" spans="1:5" ht="14.25">
      <c r="A962" s="145"/>
      <c r="B962" s="87"/>
      <c r="C962" s="19"/>
      <c r="D962" s="97"/>
      <c r="E962" s="87"/>
    </row>
    <row r="963" spans="1:5" ht="14.25">
      <c r="A963" s="145"/>
      <c r="B963" s="87"/>
      <c r="C963" s="19"/>
      <c r="D963" s="97"/>
      <c r="E963" s="87"/>
    </row>
    <row r="964" spans="1:5" ht="14.25">
      <c r="A964" s="145"/>
      <c r="B964" s="87"/>
      <c r="C964" s="19"/>
      <c r="D964" s="97"/>
      <c r="E964" s="87"/>
    </row>
    <row r="965" spans="1:5" ht="14.25">
      <c r="A965" s="145"/>
      <c r="B965" s="87"/>
      <c r="C965" s="19"/>
      <c r="D965" s="97"/>
      <c r="E965" s="87"/>
    </row>
    <row r="966" spans="1:5" ht="14.25">
      <c r="A966" s="145"/>
      <c r="B966" s="87"/>
      <c r="C966" s="19"/>
      <c r="D966" s="97"/>
      <c r="E966" s="87"/>
    </row>
    <row r="967" spans="1:5" ht="14.25">
      <c r="A967" s="145"/>
      <c r="B967" s="87"/>
      <c r="C967" s="19"/>
      <c r="D967" s="97"/>
      <c r="E967" s="87"/>
    </row>
    <row r="968" spans="1:5" ht="14.25">
      <c r="A968" s="145"/>
      <c r="B968" s="87"/>
      <c r="C968" s="19"/>
      <c r="D968" s="97"/>
      <c r="E968" s="87"/>
    </row>
    <row r="969" spans="1:5" ht="14.25">
      <c r="A969" s="145"/>
      <c r="B969" s="87"/>
      <c r="C969" s="19"/>
      <c r="D969" s="97"/>
      <c r="E969" s="87"/>
    </row>
    <row r="970" spans="1:5" ht="14.25">
      <c r="A970" s="145"/>
      <c r="B970" s="87"/>
      <c r="C970" s="19"/>
      <c r="D970" s="97"/>
      <c r="E970" s="87"/>
    </row>
    <row r="971" spans="1:5" ht="14.25">
      <c r="A971" s="145"/>
      <c r="B971" s="87"/>
      <c r="C971" s="19"/>
      <c r="D971" s="97"/>
      <c r="E971" s="87"/>
    </row>
    <row r="972" spans="1:5" ht="14.25">
      <c r="A972" s="145"/>
      <c r="B972" s="87"/>
      <c r="C972" s="19"/>
      <c r="D972" s="97"/>
      <c r="E972" s="87"/>
    </row>
    <row r="973" spans="1:5" ht="14.25">
      <c r="A973" s="145"/>
      <c r="B973" s="87"/>
      <c r="C973" s="19"/>
      <c r="D973" s="97"/>
      <c r="E973" s="87"/>
    </row>
    <row r="974" spans="1:5" ht="14.25">
      <c r="A974" s="145"/>
      <c r="B974" s="87"/>
      <c r="C974" s="19"/>
      <c r="D974" s="97"/>
      <c r="E974" s="87"/>
    </row>
    <row r="975" spans="1:5" ht="14.25">
      <c r="A975" s="145"/>
      <c r="B975" s="87"/>
      <c r="C975" s="19"/>
      <c r="D975" s="97"/>
      <c r="E975" s="87"/>
    </row>
    <row r="976" spans="1:5" ht="14.25">
      <c r="A976" s="145"/>
      <c r="B976" s="87"/>
      <c r="C976" s="19"/>
      <c r="D976" s="97"/>
      <c r="E976" s="87"/>
    </row>
    <row r="977" spans="1:5" ht="14.25">
      <c r="A977" s="145"/>
      <c r="B977" s="87"/>
      <c r="C977" s="19"/>
      <c r="D977" s="97"/>
      <c r="E977" s="87"/>
    </row>
    <row r="978" spans="1:5" ht="14.25">
      <c r="A978" s="145"/>
      <c r="B978" s="87"/>
      <c r="C978" s="19"/>
      <c r="D978" s="97"/>
      <c r="E978" s="87"/>
    </row>
    <row r="979" spans="1:5" ht="14.25">
      <c r="A979" s="145"/>
      <c r="B979" s="87"/>
      <c r="C979" s="19"/>
      <c r="D979" s="97"/>
      <c r="E979" s="87"/>
    </row>
    <row r="980" spans="1:5" ht="14.25">
      <c r="A980" s="145"/>
      <c r="B980" s="87"/>
      <c r="C980" s="19"/>
      <c r="D980" s="97"/>
      <c r="E980" s="87"/>
    </row>
    <row r="981" spans="1:5" ht="14.25">
      <c r="A981" s="145"/>
      <c r="B981" s="87"/>
      <c r="C981" s="19"/>
      <c r="D981" s="97"/>
      <c r="E981" s="87"/>
    </row>
    <row r="982" spans="1:5" ht="14.25">
      <c r="A982" s="145"/>
      <c r="B982" s="87"/>
      <c r="C982" s="19"/>
      <c r="D982" s="97"/>
      <c r="E982" s="87"/>
    </row>
    <row r="983" spans="1:5" ht="14.25">
      <c r="A983" s="145"/>
      <c r="B983" s="87"/>
      <c r="C983" s="19"/>
      <c r="D983" s="97"/>
      <c r="E983" s="87"/>
    </row>
    <row r="984" spans="1:5" ht="14.25">
      <c r="A984" s="145"/>
      <c r="B984" s="87"/>
      <c r="C984" s="19"/>
      <c r="D984" s="97"/>
      <c r="E984" s="87"/>
    </row>
    <row r="985" spans="1:5" ht="14.25">
      <c r="A985" s="145"/>
      <c r="B985" s="87"/>
      <c r="C985" s="19"/>
      <c r="D985" s="97"/>
      <c r="E985" s="87"/>
    </row>
    <row r="986" spans="1:5" ht="14.25">
      <c r="A986" s="145"/>
      <c r="B986" s="87"/>
      <c r="C986" s="19"/>
      <c r="D986" s="97"/>
      <c r="E986" s="87"/>
    </row>
    <row r="987" spans="1:5" ht="14.25">
      <c r="A987" s="145"/>
      <c r="B987" s="87"/>
      <c r="C987" s="19"/>
      <c r="D987" s="97"/>
      <c r="E987" s="87"/>
    </row>
    <row r="988" spans="1:5" ht="14.25">
      <c r="A988" s="145"/>
      <c r="B988" s="87"/>
      <c r="C988" s="19"/>
      <c r="D988" s="97"/>
      <c r="E988" s="87"/>
    </row>
    <row r="989" spans="1:5" ht="14.25">
      <c r="A989" s="145"/>
      <c r="B989" s="87"/>
      <c r="C989" s="19"/>
      <c r="D989" s="97"/>
      <c r="E989" s="87"/>
    </row>
    <row r="990" spans="1:5" ht="14.25">
      <c r="A990" s="145"/>
      <c r="B990" s="87"/>
      <c r="C990" s="19"/>
      <c r="D990" s="97"/>
      <c r="E990" s="87"/>
    </row>
    <row r="991" spans="1:5" ht="14.25">
      <c r="A991" s="145"/>
      <c r="B991" s="87"/>
      <c r="C991" s="19"/>
      <c r="D991" s="97"/>
      <c r="E991" s="87"/>
    </row>
    <row r="992" spans="1:5" ht="14.25">
      <c r="A992" s="145"/>
      <c r="B992" s="87"/>
      <c r="C992" s="19"/>
      <c r="D992" s="97"/>
      <c r="E992" s="87"/>
    </row>
    <row r="993" spans="1:5" ht="14.25">
      <c r="A993" s="145"/>
      <c r="B993" s="87"/>
      <c r="C993" s="19"/>
      <c r="D993" s="97"/>
      <c r="E993" s="87"/>
    </row>
    <row r="994" spans="1:5" ht="14.25">
      <c r="A994" s="145"/>
      <c r="B994" s="87"/>
      <c r="C994" s="19"/>
      <c r="D994" s="97"/>
      <c r="E994" s="87"/>
    </row>
    <row r="995" spans="1:5" ht="14.25">
      <c r="A995" s="145"/>
      <c r="B995" s="87"/>
      <c r="C995" s="19"/>
      <c r="D995" s="97"/>
      <c r="E995" s="87"/>
    </row>
    <row r="996" spans="1:5" ht="14.25">
      <c r="A996" s="145"/>
      <c r="B996" s="87"/>
      <c r="C996" s="19"/>
      <c r="D996" s="97"/>
      <c r="E996" s="87"/>
    </row>
    <row r="997" spans="1:5" ht="14.25">
      <c r="A997" s="145"/>
      <c r="B997" s="87"/>
      <c r="C997" s="19"/>
      <c r="D997" s="97"/>
      <c r="E997" s="87"/>
    </row>
    <row r="998" spans="1:5" ht="14.25">
      <c r="A998" s="145"/>
      <c r="B998" s="87"/>
      <c r="C998" s="19"/>
      <c r="D998" s="97"/>
      <c r="E998" s="87"/>
    </row>
    <row r="999" spans="1:5" ht="14.25">
      <c r="A999" s="145"/>
      <c r="B999" s="87"/>
      <c r="C999" s="19"/>
      <c r="D999" s="97"/>
      <c r="E999" s="87"/>
    </row>
    <row r="1000" spans="1:5" ht="14.25">
      <c r="A1000" s="145"/>
      <c r="B1000" s="87"/>
      <c r="C1000" s="19"/>
      <c r="D1000" s="97"/>
      <c r="E1000" s="87"/>
    </row>
    <row r="1001" spans="1:5" ht="14.25">
      <c r="A1001" s="145"/>
      <c r="B1001" s="87"/>
      <c r="C1001" s="19"/>
      <c r="D1001" s="97"/>
      <c r="E1001" s="87"/>
    </row>
    <row r="1002" spans="1:5" ht="14.25">
      <c r="A1002" s="145"/>
      <c r="B1002" s="87"/>
      <c r="C1002" s="19"/>
      <c r="D1002" s="97"/>
      <c r="E1002" s="87"/>
    </row>
    <row r="1003" spans="1:5" ht="14.25">
      <c r="A1003" s="145"/>
      <c r="B1003" s="87"/>
      <c r="C1003" s="19"/>
      <c r="D1003" s="97"/>
      <c r="E1003" s="87"/>
    </row>
    <row r="1004" spans="1:5" ht="14.25">
      <c r="A1004" s="145"/>
      <c r="B1004" s="87"/>
      <c r="C1004" s="19"/>
      <c r="D1004" s="97"/>
      <c r="E1004" s="87"/>
    </row>
    <row r="1005" spans="1:5" ht="14.25">
      <c r="A1005" s="145"/>
      <c r="B1005" s="87"/>
      <c r="C1005" s="19"/>
      <c r="D1005" s="97"/>
      <c r="E1005" s="87"/>
    </row>
    <row r="1006" spans="1:5" ht="14.25">
      <c r="A1006" s="145"/>
      <c r="B1006" s="87"/>
      <c r="C1006" s="19"/>
      <c r="D1006" s="97"/>
      <c r="E1006" s="87"/>
    </row>
    <row r="1007" spans="1:5" ht="14.25">
      <c r="A1007" s="145"/>
      <c r="B1007" s="87"/>
      <c r="C1007" s="19"/>
      <c r="D1007" s="97"/>
      <c r="E1007" s="87"/>
    </row>
    <row r="1008" spans="1:5" ht="14.25">
      <c r="A1008" s="145"/>
      <c r="B1008" s="87"/>
      <c r="C1008" s="19"/>
      <c r="D1008" s="97"/>
      <c r="E1008" s="87"/>
    </row>
    <row r="1009" spans="1:5" ht="14.25">
      <c r="A1009" s="145"/>
      <c r="B1009" s="87"/>
      <c r="C1009" s="19"/>
      <c r="D1009" s="97"/>
      <c r="E1009" s="87"/>
    </row>
    <row r="1010" spans="1:5" ht="14.25">
      <c r="A1010" s="145"/>
      <c r="B1010" s="87"/>
      <c r="C1010" s="19"/>
      <c r="D1010" s="97"/>
      <c r="E1010" s="87"/>
    </row>
    <row r="1011" spans="1:5" ht="14.25">
      <c r="A1011" s="145"/>
      <c r="B1011" s="87"/>
      <c r="C1011" s="19"/>
      <c r="D1011" s="97"/>
      <c r="E1011" s="87"/>
    </row>
    <row r="1012" spans="1:5" ht="14.25">
      <c r="A1012" s="145"/>
      <c r="B1012" s="87"/>
      <c r="C1012" s="19"/>
      <c r="D1012" s="97"/>
      <c r="E1012" s="87"/>
    </row>
    <row r="1013" spans="1:5" ht="14.25">
      <c r="A1013" s="145"/>
      <c r="B1013" s="87"/>
      <c r="C1013" s="19"/>
      <c r="D1013" s="97"/>
      <c r="E1013" s="87"/>
    </row>
    <row r="1014" spans="1:5" ht="14.25">
      <c r="A1014" s="145"/>
      <c r="B1014" s="87"/>
      <c r="C1014" s="19"/>
      <c r="D1014" s="97"/>
      <c r="E1014" s="87"/>
    </row>
    <row r="1015" spans="1:5" ht="14.25">
      <c r="A1015" s="145"/>
      <c r="B1015" s="87"/>
      <c r="C1015" s="19"/>
      <c r="D1015" s="97"/>
      <c r="E1015" s="87"/>
    </row>
    <row r="1016" spans="1:5" ht="14.25">
      <c r="A1016" s="145"/>
      <c r="B1016" s="87"/>
      <c r="C1016" s="19"/>
      <c r="D1016" s="97"/>
      <c r="E1016" s="87"/>
    </row>
    <row r="1017" spans="1:5" ht="14.25">
      <c r="A1017" s="145"/>
      <c r="B1017" s="87"/>
      <c r="C1017" s="19"/>
      <c r="D1017" s="97"/>
      <c r="E1017" s="87"/>
    </row>
    <row r="1018" spans="1:5" ht="14.25">
      <c r="A1018" s="145"/>
      <c r="B1018" s="87"/>
      <c r="C1018" s="19"/>
      <c r="D1018" s="97"/>
      <c r="E1018" s="87"/>
    </row>
    <row r="1019" spans="1:5" ht="14.25">
      <c r="A1019" s="145"/>
      <c r="B1019" s="87"/>
      <c r="C1019" s="19"/>
      <c r="D1019" s="97"/>
      <c r="E1019" s="87"/>
    </row>
    <row r="1020" spans="1:5" ht="14.25">
      <c r="A1020" s="145"/>
      <c r="B1020" s="87"/>
      <c r="C1020" s="19"/>
      <c r="D1020" s="97"/>
      <c r="E1020" s="87"/>
    </row>
    <row r="1021" spans="1:5" ht="14.25">
      <c r="A1021" s="145"/>
      <c r="B1021" s="87"/>
      <c r="C1021" s="19"/>
      <c r="D1021" s="97"/>
      <c r="E1021" s="87"/>
    </row>
    <row r="1022" spans="1:5" ht="14.25">
      <c r="A1022" s="145"/>
      <c r="B1022" s="87"/>
      <c r="C1022" s="19"/>
      <c r="D1022" s="97"/>
      <c r="E1022" s="87"/>
    </row>
    <row r="1023" spans="1:5" ht="14.25">
      <c r="A1023" s="145"/>
      <c r="B1023" s="87"/>
      <c r="C1023" s="19"/>
      <c r="D1023" s="97"/>
      <c r="E1023" s="87"/>
    </row>
    <row r="1024" spans="1:5" ht="14.25">
      <c r="A1024" s="145"/>
      <c r="B1024" s="87"/>
      <c r="C1024" s="19"/>
      <c r="D1024" s="97"/>
      <c r="E1024" s="87"/>
    </row>
    <row r="1025" spans="1:5" ht="14.25">
      <c r="A1025" s="145"/>
      <c r="B1025" s="87"/>
      <c r="C1025" s="19"/>
      <c r="D1025" s="97"/>
      <c r="E1025" s="87"/>
    </row>
    <row r="1026" spans="1:5" ht="14.25">
      <c r="A1026" s="145"/>
      <c r="B1026" s="87"/>
      <c r="C1026" s="19"/>
      <c r="D1026" s="97"/>
      <c r="E1026" s="87"/>
    </row>
    <row r="1027" spans="1:5" ht="14.25">
      <c r="A1027" s="145"/>
      <c r="B1027" s="87"/>
      <c r="C1027" s="19"/>
      <c r="D1027" s="97"/>
      <c r="E1027" s="87"/>
    </row>
    <row r="1028" spans="1:5" ht="14.25">
      <c r="A1028" s="145"/>
      <c r="B1028" s="87"/>
      <c r="C1028" s="19"/>
      <c r="D1028" s="97"/>
      <c r="E1028" s="87"/>
    </row>
    <row r="1029" spans="1:5" ht="14.25">
      <c r="A1029" s="145"/>
      <c r="B1029" s="87"/>
      <c r="C1029" s="19"/>
      <c r="D1029" s="97"/>
      <c r="E1029" s="87"/>
    </row>
    <row r="1030" spans="1:5" ht="14.25">
      <c r="A1030" s="145"/>
      <c r="B1030" s="87"/>
      <c r="C1030" s="19"/>
      <c r="D1030" s="97"/>
      <c r="E1030" s="87"/>
    </row>
    <row r="1031" spans="1:5" ht="14.25">
      <c r="A1031" s="145"/>
      <c r="B1031" s="87"/>
      <c r="C1031" s="19"/>
      <c r="D1031" s="97"/>
      <c r="E1031" s="87"/>
    </row>
    <row r="1032" spans="1:5" ht="14.25">
      <c r="A1032" s="145"/>
      <c r="B1032" s="87"/>
      <c r="C1032" s="19"/>
      <c r="D1032" s="97"/>
      <c r="E1032" s="87"/>
    </row>
    <row r="1033" spans="1:5" ht="14.25">
      <c r="A1033" s="145"/>
      <c r="B1033" s="87"/>
      <c r="C1033" s="19"/>
      <c r="D1033" s="97"/>
      <c r="E1033" s="87"/>
    </row>
    <row r="1034" spans="1:5" ht="14.25">
      <c r="A1034" s="145"/>
      <c r="B1034" s="87"/>
      <c r="C1034" s="19"/>
      <c r="D1034" s="97"/>
      <c r="E1034" s="87"/>
    </row>
    <row r="1035" spans="1:5" ht="14.25">
      <c r="A1035" s="145"/>
      <c r="B1035" s="87"/>
      <c r="C1035" s="19"/>
      <c r="D1035" s="97"/>
      <c r="E1035" s="87"/>
    </row>
    <row r="1036" spans="1:5" ht="14.25">
      <c r="A1036" s="145"/>
      <c r="B1036" s="87"/>
      <c r="C1036" s="19"/>
      <c r="D1036" s="97"/>
      <c r="E1036" s="87"/>
    </row>
    <row r="1037" spans="1:5" ht="14.25">
      <c r="A1037" s="145"/>
      <c r="B1037" s="87"/>
      <c r="C1037" s="19"/>
      <c r="D1037" s="97"/>
      <c r="E1037" s="87"/>
    </row>
    <row r="1038" spans="1:5" ht="14.25">
      <c r="A1038" s="145"/>
      <c r="B1038" s="87"/>
      <c r="C1038" s="19"/>
      <c r="D1038" s="97"/>
      <c r="E1038" s="87"/>
    </row>
    <row r="1039" spans="1:5" ht="14.25">
      <c r="A1039" s="145"/>
      <c r="B1039" s="87"/>
      <c r="C1039" s="19"/>
      <c r="D1039" s="97"/>
      <c r="E1039" s="87"/>
    </row>
    <row r="1040" spans="1:5" ht="14.25">
      <c r="A1040" s="145"/>
      <c r="B1040" s="87"/>
      <c r="C1040" s="19"/>
      <c r="D1040" s="97"/>
      <c r="E1040" s="87"/>
    </row>
    <row r="1041" spans="1:5" ht="14.25">
      <c r="A1041" s="145"/>
      <c r="B1041" s="87"/>
      <c r="C1041" s="19"/>
      <c r="D1041" s="97"/>
      <c r="E1041" s="87"/>
    </row>
    <row r="1042" spans="1:5" ht="14.25">
      <c r="A1042" s="145"/>
      <c r="B1042" s="87"/>
      <c r="C1042" s="19"/>
      <c r="D1042" s="97"/>
      <c r="E1042" s="87"/>
    </row>
    <row r="1043" spans="1:5" ht="14.25">
      <c r="A1043" s="145"/>
      <c r="B1043" s="87"/>
      <c r="C1043" s="19"/>
      <c r="D1043" s="97"/>
      <c r="E1043" s="87"/>
    </row>
    <row r="1044" spans="1:5" ht="14.25">
      <c r="A1044" s="145"/>
      <c r="B1044" s="87"/>
      <c r="C1044" s="19"/>
      <c r="D1044" s="97"/>
      <c r="E1044" s="87"/>
    </row>
    <row r="1045" spans="1:5" ht="14.25">
      <c r="A1045" s="145"/>
      <c r="B1045" s="87"/>
      <c r="C1045" s="19"/>
      <c r="D1045" s="97"/>
      <c r="E1045" s="87"/>
    </row>
    <row r="1046" spans="1:5" ht="14.25">
      <c r="A1046" s="145"/>
      <c r="B1046" s="87"/>
      <c r="C1046" s="19"/>
      <c r="D1046" s="97"/>
      <c r="E1046" s="87"/>
    </row>
    <row r="1047" spans="1:5" ht="14.25">
      <c r="A1047" s="145"/>
      <c r="B1047" s="87"/>
      <c r="C1047" s="19"/>
      <c r="D1047" s="97"/>
      <c r="E1047" s="87"/>
    </row>
    <row r="1048" spans="1:5" ht="14.25">
      <c r="A1048" s="145"/>
      <c r="B1048" s="87"/>
      <c r="C1048" s="19"/>
      <c r="D1048" s="97"/>
      <c r="E1048" s="87"/>
    </row>
    <row r="1049" spans="1:5" ht="14.25">
      <c r="A1049" s="145"/>
      <c r="B1049" s="87"/>
      <c r="C1049" s="19"/>
      <c r="D1049" s="97"/>
      <c r="E1049" s="87"/>
    </row>
    <row r="1050" spans="1:5" ht="14.25">
      <c r="A1050" s="145"/>
      <c r="B1050" s="87"/>
      <c r="C1050" s="19"/>
      <c r="D1050" s="97"/>
      <c r="E1050" s="87"/>
    </row>
    <row r="1051" spans="1:5" ht="14.25">
      <c r="A1051" s="145"/>
      <c r="B1051" s="87"/>
      <c r="C1051" s="19"/>
      <c r="D1051" s="97"/>
      <c r="E1051" s="87"/>
    </row>
    <row r="1052" spans="1:5" ht="14.25">
      <c r="A1052" s="145"/>
      <c r="B1052" s="87"/>
      <c r="C1052" s="19"/>
      <c r="D1052" s="97"/>
      <c r="E1052" s="87"/>
    </row>
    <row r="1053" spans="1:5" ht="14.25">
      <c r="A1053" s="145"/>
      <c r="B1053" s="87"/>
      <c r="C1053" s="19"/>
      <c r="D1053" s="97"/>
      <c r="E1053" s="87"/>
    </row>
    <row r="1054" spans="1:5" ht="14.25">
      <c r="A1054" s="145"/>
      <c r="B1054" s="87"/>
      <c r="C1054" s="19"/>
      <c r="D1054" s="97"/>
      <c r="E1054" s="87"/>
    </row>
    <row r="1055" spans="1:5" ht="14.25">
      <c r="A1055" s="145"/>
      <c r="B1055" s="87"/>
      <c r="C1055" s="19"/>
      <c r="D1055" s="97"/>
      <c r="E1055" s="87"/>
    </row>
    <row r="1056" spans="1:5" ht="14.25">
      <c r="A1056" s="145"/>
      <c r="B1056" s="87"/>
      <c r="C1056" s="19"/>
      <c r="D1056" s="97"/>
      <c r="E1056" s="87"/>
    </row>
    <row r="1057" spans="1:5" ht="14.25">
      <c r="A1057" s="145"/>
      <c r="B1057" s="87"/>
      <c r="C1057" s="19"/>
      <c r="D1057" s="97"/>
      <c r="E1057" s="87"/>
    </row>
    <row r="1058" spans="1:5" ht="14.25">
      <c r="A1058" s="145"/>
      <c r="B1058" s="87"/>
      <c r="C1058" s="19"/>
      <c r="D1058" s="97"/>
      <c r="E1058" s="87"/>
    </row>
    <row r="1059" spans="1:5" ht="14.25">
      <c r="A1059" s="145"/>
      <c r="B1059" s="87"/>
      <c r="C1059" s="19"/>
      <c r="D1059" s="97"/>
      <c r="E1059" s="87"/>
    </row>
    <row r="1060" spans="1:5" ht="14.25">
      <c r="A1060" s="145"/>
      <c r="B1060" s="87"/>
      <c r="C1060" s="19"/>
      <c r="D1060" s="97"/>
      <c r="E1060" s="87"/>
    </row>
    <row r="1061" spans="1:5" ht="14.25">
      <c r="A1061" s="145"/>
      <c r="B1061" s="87"/>
      <c r="C1061" s="19"/>
      <c r="D1061" s="97"/>
      <c r="E1061" s="87"/>
    </row>
    <row r="1062" spans="1:5" ht="14.25">
      <c r="A1062" s="145"/>
      <c r="B1062" s="87"/>
      <c r="C1062" s="19"/>
      <c r="D1062" s="97"/>
      <c r="E1062" s="87"/>
    </row>
    <row r="1063" spans="1:5" ht="14.25">
      <c r="A1063" s="145"/>
      <c r="B1063" s="87"/>
      <c r="C1063" s="19"/>
      <c r="D1063" s="97"/>
      <c r="E1063" s="87"/>
    </row>
    <row r="1064" spans="1:5" ht="14.25">
      <c r="A1064" s="145"/>
      <c r="B1064" s="87"/>
      <c r="C1064" s="19"/>
      <c r="D1064" s="97"/>
      <c r="E1064" s="87"/>
    </row>
    <row r="1065" spans="1:5" ht="14.25">
      <c r="A1065" s="145"/>
      <c r="B1065" s="87"/>
      <c r="C1065" s="19"/>
      <c r="D1065" s="97"/>
      <c r="E1065" s="87"/>
    </row>
    <row r="1066" spans="1:5" ht="14.25">
      <c r="A1066" s="145"/>
      <c r="B1066" s="87"/>
      <c r="C1066" s="19"/>
      <c r="D1066" s="97"/>
      <c r="E1066" s="87"/>
    </row>
    <row r="1067" spans="1:5" ht="14.25">
      <c r="A1067" s="145"/>
      <c r="B1067" s="87"/>
      <c r="C1067" s="19"/>
      <c r="D1067" s="97"/>
      <c r="E1067" s="87"/>
    </row>
    <row r="1068" spans="1:5" ht="14.25">
      <c r="A1068" s="145"/>
      <c r="B1068" s="87"/>
      <c r="C1068" s="19"/>
      <c r="D1068" s="97"/>
      <c r="E1068" s="87"/>
    </row>
    <row r="1069" spans="1:5" ht="14.25">
      <c r="A1069" s="145"/>
      <c r="B1069" s="87"/>
      <c r="C1069" s="19"/>
      <c r="D1069" s="97"/>
      <c r="E1069" s="87"/>
    </row>
    <row r="1070" spans="1:5" ht="14.25">
      <c r="A1070" s="145"/>
      <c r="B1070" s="87"/>
      <c r="C1070" s="19"/>
      <c r="D1070" s="97"/>
      <c r="E1070" s="87"/>
    </row>
    <row r="1071" spans="1:5" ht="14.25">
      <c r="A1071" s="145"/>
      <c r="B1071" s="87"/>
      <c r="C1071" s="19"/>
      <c r="D1071" s="97"/>
      <c r="E1071" s="87"/>
    </row>
    <row r="1072" spans="1:5" ht="14.25">
      <c r="A1072" s="145"/>
      <c r="B1072" s="87"/>
      <c r="C1072" s="19"/>
      <c r="D1072" s="97"/>
      <c r="E1072" s="87"/>
    </row>
    <row r="1073" spans="1:5" ht="14.25">
      <c r="A1073" s="145"/>
      <c r="B1073" s="87"/>
      <c r="C1073" s="19"/>
      <c r="D1073" s="97"/>
      <c r="E1073" s="87"/>
    </row>
    <row r="1074" spans="1:5" ht="14.25">
      <c r="A1074" s="145"/>
      <c r="B1074" s="87"/>
      <c r="C1074" s="19"/>
      <c r="D1074" s="97"/>
      <c r="E1074" s="87"/>
    </row>
    <row r="1075" spans="1:5" ht="14.25">
      <c r="A1075" s="145"/>
      <c r="B1075" s="87"/>
      <c r="C1075" s="19"/>
      <c r="D1075" s="97"/>
      <c r="E1075" s="87"/>
    </row>
    <row r="1076" spans="1:5" ht="14.25">
      <c r="A1076" s="145"/>
      <c r="B1076" s="87"/>
      <c r="C1076" s="19"/>
      <c r="D1076" s="97"/>
      <c r="E1076" s="87"/>
    </row>
    <row r="1077" spans="1:5" ht="14.25">
      <c r="A1077" s="145"/>
      <c r="B1077" s="87"/>
      <c r="C1077" s="19"/>
      <c r="D1077" s="97"/>
      <c r="E1077" s="87"/>
    </row>
    <row r="1078" spans="1:5" ht="14.25">
      <c r="A1078" s="145"/>
      <c r="B1078" s="87"/>
      <c r="C1078" s="19"/>
      <c r="D1078" s="97"/>
      <c r="E1078" s="87"/>
    </row>
    <row r="1079" spans="1:5" ht="14.25">
      <c r="A1079" s="145"/>
      <c r="B1079" s="87"/>
      <c r="C1079" s="19"/>
      <c r="D1079" s="97"/>
      <c r="E1079" s="87"/>
    </row>
    <row r="1080" spans="1:5" ht="14.25">
      <c r="A1080" s="145"/>
      <c r="B1080" s="87"/>
      <c r="C1080" s="19"/>
      <c r="D1080" s="97"/>
      <c r="E1080" s="87"/>
    </row>
    <row r="1081" spans="1:5" ht="14.25">
      <c r="A1081" s="145"/>
      <c r="B1081" s="87"/>
      <c r="C1081" s="19"/>
      <c r="D1081" s="97"/>
      <c r="E1081" s="87"/>
    </row>
    <row r="1082" spans="1:5" ht="14.25">
      <c r="A1082" s="145"/>
      <c r="B1082" s="87"/>
      <c r="C1082" s="19"/>
      <c r="D1082" s="97"/>
      <c r="E1082" s="87"/>
    </row>
    <row r="1083" spans="1:5" ht="14.25">
      <c r="A1083" s="145"/>
      <c r="B1083" s="87"/>
      <c r="C1083" s="19"/>
      <c r="D1083" s="97"/>
      <c r="E1083" s="87"/>
    </row>
    <row r="1084" spans="1:5" ht="14.25">
      <c r="A1084" s="145"/>
      <c r="B1084" s="87"/>
      <c r="C1084" s="19"/>
      <c r="D1084" s="97"/>
      <c r="E1084" s="87"/>
    </row>
    <row r="1085" spans="1:5" ht="14.25">
      <c r="A1085" s="145"/>
      <c r="B1085" s="87"/>
      <c r="C1085" s="19"/>
      <c r="D1085" s="97"/>
      <c r="E1085" s="87"/>
    </row>
    <row r="1086" spans="1:5" ht="14.25">
      <c r="A1086" s="145"/>
      <c r="B1086" s="87"/>
      <c r="C1086" s="19"/>
      <c r="D1086" s="97"/>
      <c r="E1086" s="87"/>
    </row>
    <row r="1087" spans="1:5" ht="14.25">
      <c r="A1087" s="145"/>
      <c r="B1087" s="87"/>
      <c r="C1087" s="19"/>
      <c r="D1087" s="97"/>
      <c r="E1087" s="87"/>
    </row>
    <row r="1088" spans="1:5" ht="14.25">
      <c r="A1088" s="145"/>
      <c r="B1088" s="87"/>
      <c r="C1088" s="19"/>
      <c r="D1088" s="97"/>
      <c r="E1088" s="87"/>
    </row>
    <row r="1089" spans="1:5" ht="14.25">
      <c r="A1089" s="145"/>
      <c r="B1089" s="87"/>
      <c r="C1089" s="19"/>
      <c r="D1089" s="97"/>
      <c r="E1089" s="87"/>
    </row>
    <row r="1090" spans="1:5" ht="14.25">
      <c r="A1090" s="145"/>
      <c r="B1090" s="87"/>
      <c r="C1090" s="19"/>
      <c r="D1090" s="97"/>
      <c r="E1090" s="87"/>
    </row>
    <row r="1091" spans="1:5" ht="14.25">
      <c r="A1091" s="145"/>
      <c r="B1091" s="87"/>
      <c r="C1091" s="19"/>
      <c r="D1091" s="97"/>
      <c r="E1091" s="87"/>
    </row>
    <row r="1092" spans="1:5" ht="14.25">
      <c r="A1092" s="145"/>
      <c r="B1092" s="87"/>
      <c r="C1092" s="19"/>
      <c r="D1092" s="97"/>
      <c r="E1092" s="87"/>
    </row>
    <row r="1093" spans="1:5" ht="14.25">
      <c r="A1093" s="145"/>
      <c r="B1093" s="87"/>
      <c r="C1093" s="19"/>
      <c r="D1093" s="97"/>
      <c r="E1093" s="87"/>
    </row>
    <row r="1094" spans="1:5" ht="14.25">
      <c r="A1094" s="145"/>
      <c r="B1094" s="87"/>
      <c r="C1094" s="19"/>
      <c r="D1094" s="97"/>
      <c r="E1094" s="87"/>
    </row>
    <row r="1095" spans="1:5" ht="14.25">
      <c r="A1095" s="145"/>
      <c r="B1095" s="87"/>
      <c r="C1095" s="19"/>
      <c r="D1095" s="97"/>
      <c r="E1095" s="87"/>
    </row>
    <row r="1096" spans="1:5" ht="14.25">
      <c r="A1096" s="145"/>
      <c r="B1096" s="87"/>
      <c r="C1096" s="19"/>
      <c r="D1096" s="97"/>
      <c r="E1096" s="87"/>
    </row>
    <row r="1097" spans="1:5" ht="14.25">
      <c r="A1097" s="145"/>
      <c r="B1097" s="87"/>
      <c r="C1097" s="19"/>
      <c r="D1097" s="97"/>
      <c r="E1097" s="87"/>
    </row>
    <row r="1098" spans="1:5" ht="14.25">
      <c r="A1098" s="145"/>
      <c r="B1098" s="87"/>
      <c r="C1098" s="19"/>
      <c r="D1098" s="97"/>
      <c r="E1098" s="87"/>
    </row>
    <row r="1099" spans="1:5" ht="14.25">
      <c r="A1099" s="145"/>
      <c r="B1099" s="87"/>
      <c r="C1099" s="19"/>
      <c r="D1099" s="97"/>
      <c r="E1099" s="87"/>
    </row>
    <row r="1100" spans="1:5" ht="14.25">
      <c r="A1100" s="145"/>
      <c r="B1100" s="87"/>
      <c r="C1100" s="19"/>
      <c r="D1100" s="97"/>
      <c r="E1100" s="87"/>
    </row>
    <row r="1101" spans="1:5" ht="14.25">
      <c r="A1101" s="145"/>
      <c r="B1101" s="87"/>
      <c r="C1101" s="19"/>
      <c r="D1101" s="97"/>
      <c r="E1101" s="87"/>
    </row>
    <row r="1102" spans="1:5" ht="14.25">
      <c r="A1102" s="145"/>
      <c r="B1102" s="87"/>
      <c r="C1102" s="19"/>
      <c r="D1102" s="97"/>
      <c r="E1102" s="87"/>
    </row>
    <row r="1103" spans="1:5" ht="14.25">
      <c r="A1103" s="145"/>
      <c r="B1103" s="87"/>
      <c r="C1103" s="19"/>
      <c r="D1103" s="97"/>
      <c r="E1103" s="87"/>
    </row>
    <row r="1104" spans="1:5" ht="14.25">
      <c r="A1104" s="145"/>
      <c r="B1104" s="87"/>
      <c r="C1104" s="19"/>
      <c r="D1104" s="97"/>
      <c r="E1104" s="87"/>
    </row>
    <row r="1105" spans="1:5" ht="14.25">
      <c r="A1105" s="145"/>
      <c r="B1105" s="87"/>
      <c r="C1105" s="19"/>
      <c r="D1105" s="97"/>
      <c r="E1105" s="87"/>
    </row>
    <row r="1106" spans="1:5" ht="14.25">
      <c r="A1106" s="145"/>
      <c r="B1106" s="87"/>
      <c r="C1106" s="19"/>
      <c r="D1106" s="97"/>
      <c r="E1106" s="87"/>
    </row>
    <row r="1107" spans="1:5" ht="14.25">
      <c r="A1107" s="145"/>
      <c r="B1107" s="87"/>
      <c r="C1107" s="19"/>
      <c r="D1107" s="97"/>
      <c r="E1107" s="87"/>
    </row>
    <row r="1108" spans="1:5" ht="14.25">
      <c r="A1108" s="145"/>
      <c r="B1108" s="87"/>
      <c r="C1108" s="19"/>
      <c r="D1108" s="97"/>
      <c r="E1108" s="87"/>
    </row>
    <row r="1109" spans="1:5" ht="14.25">
      <c r="A1109" s="145"/>
      <c r="B1109" s="87"/>
      <c r="C1109" s="19"/>
      <c r="D1109" s="97"/>
      <c r="E1109" s="87"/>
    </row>
    <row r="1110" spans="1:5" ht="14.25">
      <c r="A1110" s="145"/>
      <c r="B1110" s="87"/>
      <c r="C1110" s="19"/>
      <c r="D1110" s="97"/>
      <c r="E1110" s="87"/>
    </row>
    <row r="1111" spans="1:5" ht="14.25">
      <c r="A1111" s="145"/>
      <c r="B1111" s="87"/>
      <c r="C1111" s="19"/>
      <c r="D1111" s="97"/>
      <c r="E1111" s="87"/>
    </row>
    <row r="1112" spans="1:5" ht="14.25">
      <c r="A1112" s="145"/>
      <c r="B1112" s="87"/>
      <c r="C1112" s="19"/>
      <c r="D1112" s="97"/>
      <c r="E1112" s="87"/>
    </row>
    <row r="1113" spans="1:5" ht="14.25">
      <c r="A1113" s="145"/>
      <c r="B1113" s="87"/>
      <c r="C1113" s="19"/>
      <c r="D1113" s="97"/>
      <c r="E1113" s="87"/>
    </row>
    <row r="1114" spans="1:5" ht="14.25">
      <c r="A1114" s="145"/>
      <c r="B1114" s="87"/>
      <c r="C1114" s="19"/>
      <c r="D1114" s="97"/>
      <c r="E1114" s="87"/>
    </row>
    <row r="1115" spans="1:5" ht="14.25">
      <c r="A1115" s="145"/>
      <c r="B1115" s="87"/>
      <c r="C1115" s="19"/>
      <c r="D1115" s="97"/>
      <c r="E1115" s="87"/>
    </row>
    <row r="1116" spans="1:5" ht="14.25">
      <c r="A1116" s="145"/>
      <c r="B1116" s="87"/>
      <c r="C1116" s="19"/>
      <c r="D1116" s="97"/>
      <c r="E1116" s="87"/>
    </row>
    <row r="1117" spans="1:5" ht="14.25">
      <c r="A1117" s="145"/>
      <c r="B1117" s="87"/>
      <c r="C1117" s="19"/>
      <c r="D1117" s="97"/>
      <c r="E1117" s="87"/>
    </row>
    <row r="1118" spans="1:5" ht="14.25">
      <c r="A1118" s="145"/>
      <c r="B1118" s="87"/>
      <c r="C1118" s="19"/>
      <c r="D1118" s="97"/>
      <c r="E1118" s="87"/>
    </row>
    <row r="1119" spans="1:5" ht="14.25">
      <c r="A1119" s="145"/>
      <c r="B1119" s="87"/>
      <c r="C1119" s="19"/>
      <c r="D1119" s="97"/>
      <c r="E1119" s="87"/>
    </row>
    <row r="1120" spans="1:5" ht="14.25">
      <c r="A1120" s="145"/>
      <c r="B1120" s="87"/>
      <c r="C1120" s="19"/>
      <c r="D1120" s="97"/>
      <c r="E1120" s="87"/>
    </row>
    <row r="1121" spans="1:5" ht="14.25">
      <c r="A1121" s="145"/>
      <c r="B1121" s="87"/>
      <c r="C1121" s="19"/>
      <c r="D1121" s="97"/>
      <c r="E1121" s="87"/>
    </row>
    <row r="1122" spans="1:5" ht="14.25">
      <c r="A1122" s="145"/>
      <c r="B1122" s="87"/>
      <c r="C1122" s="19"/>
      <c r="D1122" s="97"/>
      <c r="E1122" s="8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3"/>
  <sheetViews>
    <sheetView workbookViewId="0">
      <pane ySplit="1" topLeftCell="A2" activePane="bottomLeft" state="frozen"/>
      <selection pane="bottomLeft" activeCell="B3" sqref="B3"/>
    </sheetView>
  </sheetViews>
  <sheetFormatPr defaultColWidth="14.46484375" defaultRowHeight="15.75" customHeight="1"/>
  <cols>
    <col min="2" max="2" width="31.46484375" customWidth="1"/>
    <col min="3" max="3" width="53.796875" customWidth="1"/>
    <col min="4" max="5" width="19.46484375" customWidth="1"/>
    <col min="6" max="6" width="43.46484375" customWidth="1"/>
  </cols>
  <sheetData>
    <row r="1" spans="1:6" ht="15.75" customHeight="1">
      <c r="A1" s="88" t="s">
        <v>64</v>
      </c>
      <c r="B1" s="71" t="s">
        <v>1450</v>
      </c>
      <c r="C1" s="71" t="s">
        <v>6</v>
      </c>
      <c r="D1" s="70" t="s">
        <v>1451</v>
      </c>
      <c r="E1" s="70" t="s">
        <v>294</v>
      </c>
      <c r="F1" s="71" t="s">
        <v>1452</v>
      </c>
    </row>
    <row r="2" spans="1:6" ht="15.75" customHeight="1">
      <c r="A2" s="67" t="s">
        <v>73</v>
      </c>
      <c r="B2" s="70" t="str">
        <f>VLOOKUP(A2,TRUSTEDPROCESSDEFINITIONS,2, FALSE)</f>
        <v>Identity Service Provider</v>
      </c>
      <c r="C2" s="65" t="str">
        <f>VLOOKUP(A2,TRUSTEDPROCESSDEFINITIONS,3,FALSE)</f>
        <v>General requirements for identity service provider</v>
      </c>
      <c r="D2" s="146"/>
      <c r="F2" s="18"/>
    </row>
    <row r="3" spans="1:6" ht="15.75" customHeight="1">
      <c r="A3" s="67"/>
      <c r="B3" s="70"/>
      <c r="C3" s="65"/>
      <c r="D3" s="147" t="s">
        <v>1509</v>
      </c>
      <c r="F3" s="123" t="s">
        <v>1510</v>
      </c>
    </row>
    <row r="4" spans="1:6" ht="15.75" customHeight="1">
      <c r="A4" s="67" t="s">
        <v>94</v>
      </c>
      <c r="B4" s="70" t="str">
        <f>VLOOKUP(A4,TRUSTEDPROCESSDEFINITIONS,2, FALSE)</f>
        <v>Identity Resolution</v>
      </c>
      <c r="C4" s="65" t="str">
        <f>VLOOKUP(A4,TRUSTEDPROCESSDEFINITIONS,3,FALSE)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4" s="146"/>
      <c r="F4" s="18"/>
    </row>
    <row r="5" spans="1:6" ht="15.75" customHeight="1">
      <c r="A5" s="67"/>
      <c r="B5" s="70"/>
      <c r="C5" s="65"/>
      <c r="D5" s="146"/>
      <c r="F5" s="18"/>
    </row>
    <row r="6" spans="1:6" ht="15.75" customHeight="1">
      <c r="A6" s="67" t="s">
        <v>102</v>
      </c>
      <c r="B6" s="70" t="str">
        <f>VLOOKUP(A6,TRUSTEDPROCESSDEFINITIONS,2, FALSE)</f>
        <v>Identity Establishment</v>
      </c>
      <c r="C6" s="65" t="str">
        <f>VLOOKUP(A6,TRUSTEDPROCESSDEFINITIONS,3,FALSE)</f>
        <v>Identity Establishment is the process of creating a record of identity of a Subject within a program/service population that may be relied on by others for subsequent programs, services, and activities.</v>
      </c>
      <c r="D6" s="147">
        <v>78</v>
      </c>
      <c r="F6" s="123" t="s">
        <v>1511</v>
      </c>
    </row>
    <row r="7" spans="1:6" ht="15.75" customHeight="1">
      <c r="A7" s="67"/>
      <c r="B7" s="70"/>
      <c r="C7" s="65"/>
      <c r="D7" s="147" t="s">
        <v>1509</v>
      </c>
      <c r="F7" s="123" t="s">
        <v>1512</v>
      </c>
    </row>
    <row r="8" spans="1:6" ht="15.75" customHeight="1">
      <c r="A8" s="67" t="s">
        <v>110</v>
      </c>
      <c r="B8" s="70" t="str">
        <f>VLOOKUP(A8,TRUSTEDPROCESSDEFINITIONS,2, FALSE)</f>
        <v>Identity Information Validation</v>
      </c>
      <c r="C8" s="65" t="str">
        <f>VLOOKUP(A8,TRUSTEDPROCESSDEFINITIONS,3,FALSE)</f>
        <v xml:space="preserve">Identity Information Validation is the process of confirming the accuracy of identity information about a Subject as established by the Issuer. </v>
      </c>
      <c r="D8" s="146"/>
      <c r="F8" s="18"/>
    </row>
    <row r="9" spans="1:6" ht="15.75" customHeight="1">
      <c r="A9" s="67" t="s">
        <v>118</v>
      </c>
      <c r="B9" s="70" t="str">
        <f>VLOOKUP(A9,TRUSTEDPROCESSDEFINITIONS,2, FALSE)</f>
        <v>Identity Verification</v>
      </c>
      <c r="C9" s="65" t="str">
        <f>VLOOKUP(A9,TRUSTEDPROCESSDEFINITIONS,3,FALSE)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D9" s="146"/>
      <c r="F9" s="18"/>
    </row>
    <row r="10" spans="1:6" ht="15.75" customHeight="1">
      <c r="A10" s="67"/>
      <c r="B10" s="70"/>
      <c r="C10" s="65"/>
      <c r="D10" s="147" t="s">
        <v>1509</v>
      </c>
      <c r="F10" s="123" t="s">
        <v>1513</v>
      </c>
    </row>
    <row r="11" spans="1:6" ht="15.75" customHeight="1">
      <c r="A11" s="67" t="s">
        <v>141</v>
      </c>
      <c r="B11" s="70" t="str">
        <f>VLOOKUP(A11,TRUSTEDPROCESSDEFINITIONS,2, FALSE)</f>
        <v>Identity Maintenance</v>
      </c>
      <c r="C11" s="65" t="str">
        <f>VLOOKUP(A11,TRUSTEDPROCESSDEFINITIONS,3,FALSE)</f>
        <v>Identity Maintenance is the process of ensuring that a Subject’s identity information is accurate, complete, and up-to-date.</v>
      </c>
      <c r="D11" s="146"/>
      <c r="F11" s="18"/>
    </row>
    <row r="12" spans="1:6" ht="15.75" customHeight="1">
      <c r="A12" s="67" t="s">
        <v>1455</v>
      </c>
      <c r="B12" s="70" t="e">
        <f>VLOOKUP(A12,TRUSTEDPROCESSDEFINITIONS,2, FALSE)</f>
        <v>#N/A</v>
      </c>
      <c r="C12" s="65" t="e">
        <f>VLOOKUP(A12,TRUSTEDPROCESSDEFINITIONS,3,FALSE)</f>
        <v>#N/A</v>
      </c>
      <c r="D12" s="146"/>
      <c r="F12" s="18"/>
    </row>
    <row r="13" spans="1:6" ht="15.75" customHeight="1">
      <c r="A13" s="67" t="s">
        <v>1456</v>
      </c>
      <c r="B13" s="70" t="e">
        <f>VLOOKUP(A13,TRUSTEDPROCESSDEFINITIONS,2, FALSE)</f>
        <v>#N/A</v>
      </c>
      <c r="C13" s="65" t="e">
        <f>VLOOKUP(A13,TRUSTEDPROCESSDEFINITIONS,3,FALSE)</f>
        <v>#N/A</v>
      </c>
      <c r="D13" s="146"/>
      <c r="F13" s="18"/>
    </row>
    <row r="14" spans="1:6" ht="15.75" customHeight="1">
      <c r="A14" s="67" t="s">
        <v>86</v>
      </c>
      <c r="B14" s="70" t="str">
        <f>VLOOKUP(A14,TRUSTEDPROCESSDEFINITIONS,2, FALSE)</f>
        <v>Identity Evidence Determination</v>
      </c>
      <c r="C14" s="65" t="str">
        <f>VLOOKUP(A14,TRUSTEDPROCESSDEFINITIONS,3,FALSE)</f>
        <v xml:space="preserve">Identity Evidence Determination is the process of determining the acceptable evidence of identity (whether physical or electronic).
</v>
      </c>
      <c r="D14" s="147">
        <v>79</v>
      </c>
      <c r="F14" s="123" t="s">
        <v>1514</v>
      </c>
    </row>
    <row r="15" spans="1:6" ht="15.75" customHeight="1">
      <c r="A15" s="67" t="s">
        <v>148</v>
      </c>
      <c r="B15" s="70" t="str">
        <f>VLOOKUP(A15,TRUSTEDPROCESSDEFINITIONS,2, FALSE)</f>
        <v>Identity Linking</v>
      </c>
      <c r="C15" s="65" t="str">
        <f>VLOOKUP(A15,TRUSTEDPROCESSDEFINITIONS,3,FALSE)</f>
        <v>Identity Linking is the process of mapping two or more identifiers to the same Subject.</v>
      </c>
      <c r="D15" s="147">
        <v>80</v>
      </c>
      <c r="F15" s="123" t="s">
        <v>1515</v>
      </c>
    </row>
    <row r="16" spans="1:6" ht="15.75" customHeight="1">
      <c r="D16" s="146"/>
      <c r="F16" s="18"/>
    </row>
    <row r="17" spans="4:6" ht="15.75" customHeight="1">
      <c r="D17" s="146"/>
      <c r="F17" s="18"/>
    </row>
    <row r="18" spans="4:6" ht="15.75" customHeight="1">
      <c r="D18" s="146"/>
      <c r="F18" s="18"/>
    </row>
    <row r="19" spans="4:6" ht="15.75" customHeight="1">
      <c r="D19" s="146"/>
      <c r="F19" s="18"/>
    </row>
    <row r="20" spans="4:6" ht="15.75" customHeight="1">
      <c r="D20" s="146"/>
      <c r="F20" s="18"/>
    </row>
    <row r="21" spans="4:6" ht="15.75" customHeight="1">
      <c r="D21" s="146"/>
      <c r="F21" s="18"/>
    </row>
    <row r="22" spans="4:6" ht="15.75" customHeight="1">
      <c r="D22" s="146"/>
      <c r="F22" s="18"/>
    </row>
    <row r="23" spans="4:6" ht="15.75" customHeight="1">
      <c r="D23" s="146"/>
      <c r="F23" s="18"/>
    </row>
    <row r="24" spans="4:6" ht="15.75" customHeight="1">
      <c r="D24" s="146"/>
      <c r="F24" s="18"/>
    </row>
    <row r="25" spans="4:6" ht="15.75" customHeight="1">
      <c r="D25" s="146"/>
      <c r="F25" s="18"/>
    </row>
    <row r="26" spans="4:6" ht="15.75" customHeight="1">
      <c r="D26" s="146"/>
      <c r="F26" s="18"/>
    </row>
    <row r="27" spans="4:6" ht="15.75" customHeight="1">
      <c r="D27" s="146"/>
      <c r="F27" s="18"/>
    </row>
    <row r="28" spans="4:6" ht="15.75" customHeight="1">
      <c r="D28" s="146"/>
      <c r="F28" s="18"/>
    </row>
    <row r="29" spans="4:6" ht="15.75" customHeight="1">
      <c r="D29" s="146"/>
      <c r="F29" s="18"/>
    </row>
    <row r="30" spans="4:6" ht="15.75" customHeight="1">
      <c r="D30" s="146"/>
      <c r="F30" s="18"/>
    </row>
    <row r="31" spans="4:6" ht="15.75" customHeight="1">
      <c r="D31" s="146"/>
      <c r="F31" s="18"/>
    </row>
    <row r="32" spans="4:6" ht="15.75" customHeight="1">
      <c r="D32" s="146"/>
      <c r="F32" s="18"/>
    </row>
    <row r="33" spans="4:6" ht="15.75" customHeight="1">
      <c r="D33" s="146"/>
      <c r="F33" s="18"/>
    </row>
    <row r="34" spans="4:6" ht="15.75" customHeight="1">
      <c r="D34" s="146"/>
      <c r="F34" s="18"/>
    </row>
    <row r="35" spans="4:6" ht="15.75" customHeight="1">
      <c r="D35" s="146"/>
      <c r="F35" s="18"/>
    </row>
    <row r="36" spans="4:6" ht="15.75" customHeight="1">
      <c r="D36" s="146"/>
      <c r="F36" s="18"/>
    </row>
    <row r="37" spans="4:6" ht="15.75" customHeight="1">
      <c r="D37" s="146"/>
      <c r="F37" s="18"/>
    </row>
    <row r="38" spans="4:6" ht="15.75" customHeight="1">
      <c r="D38" s="146"/>
      <c r="F38" s="18"/>
    </row>
    <row r="39" spans="4:6" ht="15.75" customHeight="1">
      <c r="D39" s="146"/>
      <c r="F39" s="18"/>
    </row>
    <row r="40" spans="4:6" ht="15.75" customHeight="1">
      <c r="D40" s="146"/>
      <c r="F40" s="18"/>
    </row>
    <row r="41" spans="4:6" ht="15.75" customHeight="1">
      <c r="D41" s="146"/>
      <c r="F41" s="18"/>
    </row>
    <row r="42" spans="4:6" ht="12.75">
      <c r="D42" s="146"/>
      <c r="F42" s="18"/>
    </row>
    <row r="43" spans="4:6" ht="12.75">
      <c r="D43" s="146"/>
      <c r="F43" s="18"/>
    </row>
    <row r="44" spans="4:6" ht="12.75">
      <c r="D44" s="146"/>
      <c r="F44" s="18"/>
    </row>
    <row r="45" spans="4:6" ht="12.75">
      <c r="D45" s="146"/>
      <c r="F45" s="18"/>
    </row>
    <row r="46" spans="4:6" ht="12.75">
      <c r="D46" s="146"/>
      <c r="F46" s="18"/>
    </row>
    <row r="47" spans="4:6" ht="12.75">
      <c r="D47" s="146"/>
      <c r="F47" s="18"/>
    </row>
    <row r="48" spans="4:6" ht="12.75">
      <c r="D48" s="146"/>
      <c r="F48" s="18"/>
    </row>
    <row r="49" spans="4:6" ht="12.75">
      <c r="D49" s="146"/>
      <c r="F49" s="18"/>
    </row>
    <row r="50" spans="4:6" ht="12.75">
      <c r="D50" s="146"/>
      <c r="F50" s="18"/>
    </row>
    <row r="51" spans="4:6" ht="12.75">
      <c r="D51" s="146"/>
      <c r="F51" s="18"/>
    </row>
    <row r="52" spans="4:6" ht="12.75">
      <c r="D52" s="146"/>
      <c r="F52" s="18"/>
    </row>
    <row r="53" spans="4:6" ht="12.75">
      <c r="D53" s="146"/>
      <c r="F53" s="18"/>
    </row>
    <row r="54" spans="4:6" ht="12.75">
      <c r="D54" s="146"/>
      <c r="F54" s="18"/>
    </row>
    <row r="55" spans="4:6" ht="12.75">
      <c r="D55" s="146"/>
      <c r="F55" s="18"/>
    </row>
    <row r="56" spans="4:6" ht="12.75">
      <c r="D56" s="146"/>
      <c r="F56" s="18"/>
    </row>
    <row r="57" spans="4:6" ht="12.75">
      <c r="D57" s="146"/>
      <c r="F57" s="18"/>
    </row>
    <row r="58" spans="4:6" ht="12.75">
      <c r="D58" s="146"/>
      <c r="F58" s="18"/>
    </row>
    <row r="59" spans="4:6" ht="12.75">
      <c r="D59" s="146"/>
      <c r="F59" s="18"/>
    </row>
    <row r="60" spans="4:6" ht="12.75">
      <c r="D60" s="146"/>
      <c r="F60" s="18"/>
    </row>
    <row r="61" spans="4:6" ht="12.75">
      <c r="D61" s="146"/>
      <c r="F61" s="18"/>
    </row>
    <row r="62" spans="4:6" ht="12.75">
      <c r="D62" s="146"/>
      <c r="F62" s="18"/>
    </row>
    <row r="63" spans="4:6" ht="12.75">
      <c r="D63" s="146"/>
      <c r="F63" s="18"/>
    </row>
    <row r="64" spans="4:6" ht="12.75">
      <c r="D64" s="146"/>
      <c r="F64" s="18"/>
    </row>
    <row r="65" spans="4:6" ht="12.75">
      <c r="D65" s="146"/>
      <c r="F65" s="18"/>
    </row>
    <row r="66" spans="4:6" ht="12.75">
      <c r="D66" s="146"/>
      <c r="F66" s="18"/>
    </row>
    <row r="67" spans="4:6" ht="12.75">
      <c r="D67" s="146"/>
      <c r="F67" s="18"/>
    </row>
    <row r="68" spans="4:6" ht="12.75">
      <c r="D68" s="146"/>
      <c r="F68" s="18"/>
    </row>
    <row r="69" spans="4:6" ht="12.75">
      <c r="D69" s="146"/>
      <c r="F69" s="18"/>
    </row>
    <row r="70" spans="4:6" ht="12.75">
      <c r="D70" s="146"/>
      <c r="F70" s="18"/>
    </row>
    <row r="71" spans="4:6" ht="12.75">
      <c r="D71" s="146"/>
      <c r="F71" s="18"/>
    </row>
    <row r="72" spans="4:6" ht="12.75">
      <c r="D72" s="146"/>
      <c r="F72" s="18"/>
    </row>
    <row r="73" spans="4:6" ht="12.75">
      <c r="D73" s="146"/>
      <c r="F73" s="18"/>
    </row>
    <row r="74" spans="4:6" ht="12.75">
      <c r="D74" s="146"/>
      <c r="F74" s="18"/>
    </row>
    <row r="75" spans="4:6" ht="12.75">
      <c r="D75" s="146"/>
      <c r="F75" s="18"/>
    </row>
    <row r="76" spans="4:6" ht="12.75">
      <c r="D76" s="146"/>
      <c r="F76" s="18"/>
    </row>
    <row r="77" spans="4:6" ht="12.75">
      <c r="D77" s="146"/>
      <c r="F77" s="18"/>
    </row>
    <row r="78" spans="4:6" ht="12.75">
      <c r="D78" s="146"/>
      <c r="F78" s="18"/>
    </row>
    <row r="79" spans="4:6" ht="12.75">
      <c r="D79" s="146"/>
      <c r="F79" s="18"/>
    </row>
    <row r="80" spans="4:6" ht="12.75">
      <c r="D80" s="146"/>
      <c r="F80" s="18"/>
    </row>
    <row r="81" spans="4:6" ht="12.75">
      <c r="D81" s="146"/>
      <c r="F81" s="18"/>
    </row>
    <row r="82" spans="4:6" ht="12.75">
      <c r="D82" s="146"/>
      <c r="F82" s="18"/>
    </row>
    <row r="83" spans="4:6" ht="12.75">
      <c r="D83" s="146"/>
      <c r="F83" s="18"/>
    </row>
    <row r="84" spans="4:6" ht="12.75">
      <c r="D84" s="146"/>
      <c r="F84" s="18"/>
    </row>
    <row r="85" spans="4:6" ht="12.75">
      <c r="D85" s="146"/>
      <c r="F85" s="18"/>
    </row>
    <row r="86" spans="4:6" ht="12.75">
      <c r="D86" s="146"/>
      <c r="F86" s="18"/>
    </row>
    <row r="87" spans="4:6" ht="12.75">
      <c r="D87" s="146"/>
      <c r="F87" s="18"/>
    </row>
    <row r="88" spans="4:6" ht="12.75">
      <c r="D88" s="146"/>
      <c r="F88" s="18"/>
    </row>
    <row r="89" spans="4:6" ht="12.75">
      <c r="D89" s="146"/>
      <c r="F89" s="18"/>
    </row>
    <row r="90" spans="4:6" ht="12.75">
      <c r="D90" s="146"/>
      <c r="F90" s="18"/>
    </row>
    <row r="91" spans="4:6" ht="12.75">
      <c r="D91" s="146"/>
      <c r="F91" s="18"/>
    </row>
    <row r="92" spans="4:6" ht="12.75">
      <c r="D92" s="146"/>
      <c r="F92" s="18"/>
    </row>
    <row r="93" spans="4:6" ht="12.75">
      <c r="D93" s="146"/>
      <c r="F93" s="18"/>
    </row>
    <row r="94" spans="4:6" ht="12.75">
      <c r="D94" s="146"/>
      <c r="F94" s="18"/>
    </row>
    <row r="95" spans="4:6" ht="12.75">
      <c r="D95" s="146"/>
      <c r="F95" s="18"/>
    </row>
    <row r="96" spans="4:6" ht="12.75">
      <c r="D96" s="146"/>
      <c r="F96" s="18"/>
    </row>
    <row r="97" spans="4:6" ht="12.75">
      <c r="D97" s="146"/>
      <c r="F97" s="18"/>
    </row>
    <row r="98" spans="4:6" ht="12.75">
      <c r="D98" s="146"/>
      <c r="F98" s="18"/>
    </row>
    <row r="99" spans="4:6" ht="12.75">
      <c r="D99" s="146"/>
      <c r="F99" s="18"/>
    </row>
    <row r="100" spans="4:6" ht="12.75">
      <c r="D100" s="146"/>
      <c r="F100" s="18"/>
    </row>
    <row r="101" spans="4:6" ht="12.75">
      <c r="D101" s="146"/>
      <c r="F101" s="18"/>
    </row>
    <row r="102" spans="4:6" ht="12.75">
      <c r="D102" s="146"/>
      <c r="F102" s="18"/>
    </row>
    <row r="103" spans="4:6" ht="12.75">
      <c r="D103" s="146"/>
      <c r="F103" s="18"/>
    </row>
    <row r="104" spans="4:6" ht="12.75">
      <c r="D104" s="146"/>
      <c r="F104" s="18"/>
    </row>
    <row r="105" spans="4:6" ht="12.75">
      <c r="D105" s="146"/>
      <c r="F105" s="18"/>
    </row>
    <row r="106" spans="4:6" ht="12.75">
      <c r="D106" s="146"/>
      <c r="F106" s="18"/>
    </row>
    <row r="107" spans="4:6" ht="12.75">
      <c r="D107" s="146"/>
      <c r="F107" s="18"/>
    </row>
    <row r="108" spans="4:6" ht="12.75">
      <c r="D108" s="146"/>
      <c r="F108" s="18"/>
    </row>
    <row r="109" spans="4:6" ht="12.75">
      <c r="D109" s="146"/>
      <c r="F109" s="18"/>
    </row>
    <row r="110" spans="4:6" ht="12.75">
      <c r="D110" s="146"/>
      <c r="F110" s="18"/>
    </row>
    <row r="111" spans="4:6" ht="12.75">
      <c r="D111" s="146"/>
      <c r="F111" s="18"/>
    </row>
    <row r="112" spans="4:6" ht="12.75">
      <c r="D112" s="146"/>
      <c r="F112" s="18"/>
    </row>
    <row r="113" spans="4:6" ht="12.75">
      <c r="D113" s="146"/>
      <c r="F113" s="18"/>
    </row>
    <row r="114" spans="4:6" ht="12.75">
      <c r="D114" s="146"/>
      <c r="F114" s="18"/>
    </row>
    <row r="115" spans="4:6" ht="12.75">
      <c r="D115" s="146"/>
      <c r="F115" s="18"/>
    </row>
    <row r="116" spans="4:6" ht="12.75">
      <c r="D116" s="146"/>
      <c r="F116" s="18"/>
    </row>
    <row r="117" spans="4:6" ht="12.75">
      <c r="D117" s="146"/>
      <c r="F117" s="18"/>
    </row>
    <row r="118" spans="4:6" ht="12.75">
      <c r="D118" s="146"/>
      <c r="F118" s="18"/>
    </row>
    <row r="119" spans="4:6" ht="12.75">
      <c r="D119" s="146"/>
      <c r="F119" s="18"/>
    </row>
    <row r="120" spans="4:6" ht="12.75">
      <c r="D120" s="146"/>
      <c r="F120" s="18"/>
    </row>
    <row r="121" spans="4:6" ht="12.75">
      <c r="D121" s="146"/>
      <c r="F121" s="18"/>
    </row>
    <row r="122" spans="4:6" ht="12.75">
      <c r="D122" s="146"/>
      <c r="F122" s="18"/>
    </row>
    <row r="123" spans="4:6" ht="12.75">
      <c r="D123" s="146"/>
      <c r="F123" s="18"/>
    </row>
    <row r="124" spans="4:6" ht="12.75">
      <c r="D124" s="146"/>
      <c r="F124" s="18"/>
    </row>
    <row r="125" spans="4:6" ht="12.75">
      <c r="D125" s="146"/>
      <c r="F125" s="18"/>
    </row>
    <row r="126" spans="4:6" ht="12.75">
      <c r="D126" s="146"/>
      <c r="F126" s="18"/>
    </row>
    <row r="127" spans="4:6" ht="12.75">
      <c r="D127" s="146"/>
      <c r="F127" s="18"/>
    </row>
    <row r="128" spans="4:6" ht="12.75">
      <c r="D128" s="146"/>
      <c r="F128" s="18"/>
    </row>
    <row r="129" spans="4:6" ht="12.75">
      <c r="D129" s="146"/>
      <c r="F129" s="18"/>
    </row>
    <row r="130" spans="4:6" ht="12.75">
      <c r="D130" s="146"/>
      <c r="F130" s="18"/>
    </row>
    <row r="131" spans="4:6" ht="12.75">
      <c r="D131" s="146"/>
      <c r="F131" s="18"/>
    </row>
    <row r="132" spans="4:6" ht="12.75">
      <c r="D132" s="146"/>
      <c r="F132" s="18"/>
    </row>
    <row r="133" spans="4:6" ht="12.75">
      <c r="D133" s="146"/>
      <c r="F133" s="18"/>
    </row>
    <row r="134" spans="4:6" ht="12.75">
      <c r="D134" s="146"/>
      <c r="F134" s="18"/>
    </row>
    <row r="135" spans="4:6" ht="12.75">
      <c r="D135" s="146"/>
      <c r="F135" s="18"/>
    </row>
    <row r="136" spans="4:6" ht="12.75">
      <c r="D136" s="146"/>
      <c r="F136" s="18"/>
    </row>
    <row r="137" spans="4:6" ht="12.75">
      <c r="D137" s="146"/>
      <c r="F137" s="18"/>
    </row>
    <row r="138" spans="4:6" ht="12.75">
      <c r="D138" s="146"/>
      <c r="F138" s="18"/>
    </row>
    <row r="139" spans="4:6" ht="12.75">
      <c r="D139" s="146"/>
      <c r="F139" s="18"/>
    </row>
    <row r="140" spans="4:6" ht="12.75">
      <c r="D140" s="146"/>
      <c r="F140" s="18"/>
    </row>
    <row r="141" spans="4:6" ht="12.75">
      <c r="D141" s="146"/>
      <c r="F141" s="18"/>
    </row>
    <row r="142" spans="4:6" ht="12.75">
      <c r="D142" s="146"/>
      <c r="F142" s="18"/>
    </row>
    <row r="143" spans="4:6" ht="12.75">
      <c r="D143" s="146"/>
      <c r="F143" s="18"/>
    </row>
    <row r="144" spans="4:6" ht="12.75">
      <c r="D144" s="146"/>
      <c r="F144" s="18"/>
    </row>
    <row r="145" spans="4:6" ht="12.75">
      <c r="D145" s="146"/>
      <c r="F145" s="18"/>
    </row>
    <row r="146" spans="4:6" ht="12.75">
      <c r="D146" s="146"/>
      <c r="F146" s="18"/>
    </row>
    <row r="147" spans="4:6" ht="12.75">
      <c r="D147" s="146"/>
      <c r="F147" s="18"/>
    </row>
    <row r="148" spans="4:6" ht="12.75">
      <c r="D148" s="146"/>
      <c r="F148" s="18"/>
    </row>
    <row r="149" spans="4:6" ht="12.75">
      <c r="D149" s="146"/>
      <c r="F149" s="18"/>
    </row>
    <row r="150" spans="4:6" ht="12.75">
      <c r="D150" s="146"/>
      <c r="F150" s="18"/>
    </row>
    <row r="151" spans="4:6" ht="12.75">
      <c r="D151" s="146"/>
      <c r="F151" s="18"/>
    </row>
    <row r="152" spans="4:6" ht="12.75">
      <c r="D152" s="146"/>
      <c r="F152" s="18"/>
    </row>
    <row r="153" spans="4:6" ht="12.75">
      <c r="D153" s="146"/>
      <c r="F153" s="18"/>
    </row>
    <row r="154" spans="4:6" ht="12.75">
      <c r="D154" s="146"/>
      <c r="F154" s="18"/>
    </row>
    <row r="155" spans="4:6" ht="12.75">
      <c r="D155" s="146"/>
      <c r="F155" s="18"/>
    </row>
    <row r="156" spans="4:6" ht="12.75">
      <c r="D156" s="146"/>
      <c r="F156" s="18"/>
    </row>
    <row r="157" spans="4:6" ht="12.75">
      <c r="D157" s="146"/>
      <c r="F157" s="18"/>
    </row>
    <row r="158" spans="4:6" ht="12.75">
      <c r="D158" s="146"/>
      <c r="F158" s="18"/>
    </row>
    <row r="159" spans="4:6" ht="12.75">
      <c r="D159" s="146"/>
      <c r="F159" s="18"/>
    </row>
    <row r="160" spans="4:6" ht="12.75">
      <c r="D160" s="146"/>
      <c r="F160" s="18"/>
    </row>
    <row r="161" spans="4:6" ht="12.75">
      <c r="D161" s="146"/>
      <c r="F161" s="18"/>
    </row>
    <row r="162" spans="4:6" ht="12.75">
      <c r="D162" s="146"/>
      <c r="F162" s="18"/>
    </row>
    <row r="163" spans="4:6" ht="12.75">
      <c r="D163" s="146"/>
      <c r="F163" s="18"/>
    </row>
    <row r="164" spans="4:6" ht="12.75">
      <c r="D164" s="146"/>
      <c r="F164" s="18"/>
    </row>
    <row r="165" spans="4:6" ht="12.75">
      <c r="D165" s="146"/>
      <c r="F165" s="18"/>
    </row>
    <row r="166" spans="4:6" ht="12.75">
      <c r="D166" s="146"/>
      <c r="F166" s="18"/>
    </row>
    <row r="167" spans="4:6" ht="12.75">
      <c r="D167" s="146"/>
      <c r="F167" s="18"/>
    </row>
    <row r="168" spans="4:6" ht="12.75">
      <c r="D168" s="146"/>
      <c r="F168" s="18"/>
    </row>
    <row r="169" spans="4:6" ht="12.75">
      <c r="D169" s="146"/>
      <c r="F169" s="18"/>
    </row>
    <row r="170" spans="4:6" ht="12.75">
      <c r="D170" s="146"/>
      <c r="F170" s="18"/>
    </row>
    <row r="171" spans="4:6" ht="12.75">
      <c r="D171" s="146"/>
      <c r="F171" s="18"/>
    </row>
    <row r="172" spans="4:6" ht="12.75">
      <c r="D172" s="146"/>
      <c r="F172" s="18"/>
    </row>
    <row r="173" spans="4:6" ht="12.75">
      <c r="D173" s="146"/>
      <c r="F173" s="18"/>
    </row>
    <row r="174" spans="4:6" ht="12.75">
      <c r="D174" s="146"/>
      <c r="F174" s="18"/>
    </row>
    <row r="175" spans="4:6" ht="12.75">
      <c r="D175" s="146"/>
      <c r="F175" s="18"/>
    </row>
    <row r="176" spans="4:6" ht="12.75">
      <c r="D176" s="146"/>
      <c r="F176" s="18"/>
    </row>
    <row r="177" spans="4:6" ht="12.75">
      <c r="D177" s="146"/>
      <c r="F177" s="18"/>
    </row>
    <row r="178" spans="4:6" ht="12.75">
      <c r="D178" s="146"/>
      <c r="F178" s="18"/>
    </row>
    <row r="179" spans="4:6" ht="12.75">
      <c r="D179" s="146"/>
      <c r="F179" s="18"/>
    </row>
    <row r="180" spans="4:6" ht="12.75">
      <c r="D180" s="146"/>
      <c r="F180" s="18"/>
    </row>
    <row r="181" spans="4:6" ht="12.75">
      <c r="D181" s="146"/>
      <c r="F181" s="18"/>
    </row>
    <row r="182" spans="4:6" ht="12.75">
      <c r="D182" s="146"/>
      <c r="F182" s="18"/>
    </row>
    <row r="183" spans="4:6" ht="12.75">
      <c r="D183" s="146"/>
      <c r="F183" s="18"/>
    </row>
    <row r="184" spans="4:6" ht="12.75">
      <c r="D184" s="146"/>
      <c r="F184" s="18"/>
    </row>
    <row r="185" spans="4:6" ht="12.75">
      <c r="D185" s="146"/>
      <c r="F185" s="18"/>
    </row>
    <row r="186" spans="4:6" ht="12.75">
      <c r="D186" s="146"/>
      <c r="F186" s="18"/>
    </row>
    <row r="187" spans="4:6" ht="12.75">
      <c r="D187" s="146"/>
      <c r="F187" s="18"/>
    </row>
    <row r="188" spans="4:6" ht="12.75">
      <c r="D188" s="146"/>
      <c r="F188" s="18"/>
    </row>
    <row r="189" spans="4:6" ht="12.75">
      <c r="D189" s="146"/>
      <c r="F189" s="18"/>
    </row>
    <row r="190" spans="4:6" ht="12.75">
      <c r="D190" s="146"/>
      <c r="F190" s="18"/>
    </row>
    <row r="191" spans="4:6" ht="12.75">
      <c r="D191" s="146"/>
      <c r="F191" s="18"/>
    </row>
    <row r="192" spans="4:6" ht="12.75">
      <c r="D192" s="146"/>
      <c r="F192" s="18"/>
    </row>
    <row r="193" spans="4:6" ht="12.75">
      <c r="D193" s="146"/>
      <c r="F193" s="18"/>
    </row>
    <row r="194" spans="4:6" ht="12.75">
      <c r="D194" s="146"/>
      <c r="F194" s="18"/>
    </row>
    <row r="195" spans="4:6" ht="12.75">
      <c r="D195" s="146"/>
      <c r="F195" s="18"/>
    </row>
    <row r="196" spans="4:6" ht="12.75">
      <c r="D196" s="146"/>
      <c r="F196" s="18"/>
    </row>
    <row r="197" spans="4:6" ht="12.75">
      <c r="D197" s="146"/>
      <c r="F197" s="18"/>
    </row>
    <row r="198" spans="4:6" ht="12.75">
      <c r="D198" s="146"/>
      <c r="F198" s="18"/>
    </row>
    <row r="199" spans="4:6" ht="12.75">
      <c r="D199" s="146"/>
      <c r="F199" s="18"/>
    </row>
    <row r="200" spans="4:6" ht="12.75">
      <c r="D200" s="146"/>
      <c r="F200" s="18"/>
    </row>
    <row r="201" spans="4:6" ht="12.75">
      <c r="D201" s="146"/>
      <c r="F201" s="18"/>
    </row>
    <row r="202" spans="4:6" ht="12.75">
      <c r="D202" s="146"/>
      <c r="F202" s="18"/>
    </row>
    <row r="203" spans="4:6" ht="12.75">
      <c r="D203" s="146"/>
      <c r="F203" s="18"/>
    </row>
    <row r="204" spans="4:6" ht="12.75">
      <c r="D204" s="146"/>
      <c r="F204" s="18"/>
    </row>
    <row r="205" spans="4:6" ht="12.75">
      <c r="D205" s="146"/>
      <c r="F205" s="18"/>
    </row>
    <row r="206" spans="4:6" ht="12.75">
      <c r="D206" s="146"/>
      <c r="F206" s="18"/>
    </row>
    <row r="207" spans="4:6" ht="12.75">
      <c r="D207" s="146"/>
      <c r="F207" s="18"/>
    </row>
    <row r="208" spans="4:6" ht="12.75">
      <c r="D208" s="146"/>
      <c r="F208" s="18"/>
    </row>
    <row r="209" spans="4:6" ht="12.75">
      <c r="D209" s="146"/>
      <c r="F209" s="18"/>
    </row>
    <row r="210" spans="4:6" ht="12.75">
      <c r="D210" s="146"/>
      <c r="F210" s="18"/>
    </row>
    <row r="211" spans="4:6" ht="12.75">
      <c r="D211" s="146"/>
      <c r="F211" s="18"/>
    </row>
    <row r="212" spans="4:6" ht="12.75">
      <c r="D212" s="146"/>
      <c r="F212" s="18"/>
    </row>
    <row r="213" spans="4:6" ht="12.75">
      <c r="D213" s="146"/>
      <c r="F213" s="18"/>
    </row>
    <row r="214" spans="4:6" ht="12.75">
      <c r="D214" s="146"/>
      <c r="F214" s="18"/>
    </row>
    <row r="215" spans="4:6" ht="12.75">
      <c r="D215" s="146"/>
      <c r="F215" s="18"/>
    </row>
    <row r="216" spans="4:6" ht="12.75">
      <c r="D216" s="146"/>
      <c r="F216" s="18"/>
    </row>
    <row r="217" spans="4:6" ht="12.75">
      <c r="D217" s="146"/>
      <c r="F217" s="18"/>
    </row>
    <row r="218" spans="4:6" ht="12.75">
      <c r="D218" s="146"/>
      <c r="F218" s="18"/>
    </row>
    <row r="219" spans="4:6" ht="12.75">
      <c r="D219" s="146"/>
      <c r="F219" s="18"/>
    </row>
    <row r="220" spans="4:6" ht="12.75">
      <c r="D220" s="146"/>
      <c r="F220" s="18"/>
    </row>
    <row r="221" spans="4:6" ht="12.75">
      <c r="D221" s="146"/>
      <c r="F221" s="18"/>
    </row>
    <row r="222" spans="4:6" ht="12.75">
      <c r="D222" s="146"/>
      <c r="F222" s="18"/>
    </row>
    <row r="223" spans="4:6" ht="12.75">
      <c r="D223" s="146"/>
      <c r="F223" s="18"/>
    </row>
    <row r="224" spans="4:6" ht="12.75">
      <c r="D224" s="146"/>
      <c r="F224" s="18"/>
    </row>
    <row r="225" spans="4:6" ht="12.75">
      <c r="D225" s="146"/>
      <c r="F225" s="18"/>
    </row>
    <row r="226" spans="4:6" ht="12.75">
      <c r="D226" s="146"/>
      <c r="F226" s="18"/>
    </row>
    <row r="227" spans="4:6" ht="12.75">
      <c r="D227" s="146"/>
      <c r="F227" s="18"/>
    </row>
    <row r="228" spans="4:6" ht="12.75">
      <c r="D228" s="146"/>
      <c r="F228" s="18"/>
    </row>
    <row r="229" spans="4:6" ht="12.75">
      <c r="D229" s="146"/>
      <c r="F229" s="18"/>
    </row>
    <row r="230" spans="4:6" ht="12.75">
      <c r="D230" s="146"/>
      <c r="F230" s="18"/>
    </row>
    <row r="231" spans="4:6" ht="12.75">
      <c r="D231" s="146"/>
      <c r="F231" s="18"/>
    </row>
    <row r="232" spans="4:6" ht="12.75">
      <c r="D232" s="146"/>
      <c r="F232" s="18"/>
    </row>
    <row r="233" spans="4:6" ht="12.75">
      <c r="D233" s="146"/>
      <c r="F233" s="18"/>
    </row>
    <row r="234" spans="4:6" ht="12.75">
      <c r="D234" s="146"/>
      <c r="F234" s="18"/>
    </row>
    <row r="235" spans="4:6" ht="12.75">
      <c r="D235" s="146"/>
      <c r="F235" s="18"/>
    </row>
    <row r="236" spans="4:6" ht="12.75">
      <c r="D236" s="146"/>
      <c r="F236" s="18"/>
    </row>
    <row r="237" spans="4:6" ht="12.75">
      <c r="D237" s="146"/>
      <c r="F237" s="18"/>
    </row>
    <row r="238" spans="4:6" ht="12.75">
      <c r="D238" s="146"/>
      <c r="F238" s="18"/>
    </row>
    <row r="239" spans="4:6" ht="12.75">
      <c r="D239" s="146"/>
      <c r="F239" s="18"/>
    </row>
    <row r="240" spans="4:6" ht="12.75">
      <c r="D240" s="146"/>
      <c r="F240" s="18"/>
    </row>
    <row r="241" spans="4:6" ht="12.75">
      <c r="D241" s="146"/>
      <c r="F241" s="18"/>
    </row>
    <row r="242" spans="4:6" ht="12.75">
      <c r="D242" s="146"/>
      <c r="F242" s="18"/>
    </row>
    <row r="243" spans="4:6" ht="12.75">
      <c r="D243" s="146"/>
      <c r="F243" s="18"/>
    </row>
    <row r="244" spans="4:6" ht="12.75">
      <c r="D244" s="146"/>
      <c r="F244" s="18"/>
    </row>
    <row r="245" spans="4:6" ht="12.75">
      <c r="D245" s="146"/>
      <c r="F245" s="18"/>
    </row>
    <row r="246" spans="4:6" ht="12.75">
      <c r="D246" s="146"/>
      <c r="F246" s="18"/>
    </row>
    <row r="247" spans="4:6" ht="12.75">
      <c r="D247" s="146"/>
      <c r="F247" s="18"/>
    </row>
    <row r="248" spans="4:6" ht="12.75">
      <c r="D248" s="146"/>
      <c r="F248" s="18"/>
    </row>
    <row r="249" spans="4:6" ht="12.75">
      <c r="D249" s="146"/>
      <c r="F249" s="18"/>
    </row>
    <row r="250" spans="4:6" ht="12.75">
      <c r="D250" s="146"/>
      <c r="F250" s="18"/>
    </row>
    <row r="251" spans="4:6" ht="12.75">
      <c r="D251" s="146"/>
      <c r="F251" s="18"/>
    </row>
    <row r="252" spans="4:6" ht="12.75">
      <c r="D252" s="146"/>
      <c r="F252" s="18"/>
    </row>
    <row r="253" spans="4:6" ht="12.75">
      <c r="D253" s="146"/>
      <c r="F253" s="18"/>
    </row>
    <row r="254" spans="4:6" ht="12.75">
      <c r="D254" s="146"/>
      <c r="F254" s="18"/>
    </row>
    <row r="255" spans="4:6" ht="12.75">
      <c r="D255" s="146"/>
      <c r="F255" s="18"/>
    </row>
    <row r="256" spans="4:6" ht="12.75">
      <c r="D256" s="146"/>
      <c r="F256" s="18"/>
    </row>
    <row r="257" spans="4:6" ht="12.75">
      <c r="D257" s="146"/>
      <c r="F257" s="18"/>
    </row>
    <row r="258" spans="4:6" ht="12.75">
      <c r="D258" s="146"/>
      <c r="F258" s="18"/>
    </row>
    <row r="259" spans="4:6" ht="12.75">
      <c r="D259" s="146"/>
      <c r="F259" s="18"/>
    </row>
    <row r="260" spans="4:6" ht="12.75">
      <c r="D260" s="146"/>
      <c r="F260" s="18"/>
    </row>
    <row r="261" spans="4:6" ht="12.75">
      <c r="D261" s="146"/>
      <c r="F261" s="18"/>
    </row>
    <row r="262" spans="4:6" ht="12.75">
      <c r="D262" s="146"/>
      <c r="F262" s="18"/>
    </row>
    <row r="263" spans="4:6" ht="12.75">
      <c r="D263" s="146"/>
      <c r="F263" s="18"/>
    </row>
    <row r="264" spans="4:6" ht="12.75">
      <c r="D264" s="146"/>
      <c r="F264" s="18"/>
    </row>
    <row r="265" spans="4:6" ht="12.75">
      <c r="D265" s="146"/>
      <c r="F265" s="18"/>
    </row>
    <row r="266" spans="4:6" ht="12.75">
      <c r="D266" s="146"/>
      <c r="F266" s="18"/>
    </row>
    <row r="267" spans="4:6" ht="12.75">
      <c r="D267" s="146"/>
      <c r="F267" s="18"/>
    </row>
    <row r="268" spans="4:6" ht="12.75">
      <c r="D268" s="146"/>
      <c r="F268" s="18"/>
    </row>
    <row r="269" spans="4:6" ht="12.75">
      <c r="D269" s="146"/>
      <c r="F269" s="18"/>
    </row>
    <row r="270" spans="4:6" ht="12.75">
      <c r="D270" s="146"/>
      <c r="F270" s="18"/>
    </row>
    <row r="271" spans="4:6" ht="12.75">
      <c r="D271" s="146"/>
      <c r="F271" s="18"/>
    </row>
    <row r="272" spans="4:6" ht="12.75">
      <c r="D272" s="146"/>
      <c r="F272" s="18"/>
    </row>
    <row r="273" spans="4:6" ht="12.75">
      <c r="D273" s="146"/>
      <c r="F273" s="18"/>
    </row>
    <row r="274" spans="4:6" ht="12.75">
      <c r="D274" s="146"/>
      <c r="F274" s="18"/>
    </row>
    <row r="275" spans="4:6" ht="12.75">
      <c r="D275" s="146"/>
      <c r="F275" s="18"/>
    </row>
    <row r="276" spans="4:6" ht="12.75">
      <c r="D276" s="146"/>
      <c r="F276" s="18"/>
    </row>
    <row r="277" spans="4:6" ht="12.75">
      <c r="D277" s="146"/>
      <c r="F277" s="18"/>
    </row>
    <row r="278" spans="4:6" ht="12.75">
      <c r="D278" s="146"/>
      <c r="F278" s="18"/>
    </row>
    <row r="279" spans="4:6" ht="12.75">
      <c r="D279" s="146"/>
      <c r="F279" s="18"/>
    </row>
    <row r="280" spans="4:6" ht="12.75">
      <c r="D280" s="146"/>
      <c r="F280" s="18"/>
    </row>
    <row r="281" spans="4:6" ht="12.75">
      <c r="D281" s="146"/>
      <c r="F281" s="18"/>
    </row>
    <row r="282" spans="4:6" ht="12.75">
      <c r="D282" s="146"/>
      <c r="F282" s="18"/>
    </row>
    <row r="283" spans="4:6" ht="12.75">
      <c r="D283" s="146"/>
      <c r="F283" s="18"/>
    </row>
    <row r="284" spans="4:6" ht="12.75">
      <c r="D284" s="146"/>
      <c r="F284" s="18"/>
    </row>
    <row r="285" spans="4:6" ht="12.75">
      <c r="D285" s="146"/>
      <c r="F285" s="18"/>
    </row>
    <row r="286" spans="4:6" ht="12.75">
      <c r="D286" s="146"/>
      <c r="F286" s="18"/>
    </row>
    <row r="287" spans="4:6" ht="12.75">
      <c r="D287" s="146"/>
      <c r="F287" s="18"/>
    </row>
    <row r="288" spans="4:6" ht="12.75">
      <c r="D288" s="146"/>
      <c r="F288" s="18"/>
    </row>
    <row r="289" spans="4:6" ht="12.75">
      <c r="D289" s="146"/>
      <c r="F289" s="18"/>
    </row>
    <row r="290" spans="4:6" ht="12.75">
      <c r="D290" s="146"/>
      <c r="F290" s="18"/>
    </row>
    <row r="291" spans="4:6" ht="12.75">
      <c r="D291" s="146"/>
      <c r="F291" s="18"/>
    </row>
    <row r="292" spans="4:6" ht="12.75">
      <c r="D292" s="146"/>
      <c r="F292" s="18"/>
    </row>
    <row r="293" spans="4:6" ht="12.75">
      <c r="D293" s="146"/>
      <c r="F293" s="18"/>
    </row>
    <row r="294" spans="4:6" ht="12.75">
      <c r="D294" s="146"/>
      <c r="F294" s="18"/>
    </row>
    <row r="295" spans="4:6" ht="12.75">
      <c r="D295" s="146"/>
      <c r="F295" s="18"/>
    </row>
    <row r="296" spans="4:6" ht="12.75">
      <c r="D296" s="146"/>
      <c r="F296" s="18"/>
    </row>
    <row r="297" spans="4:6" ht="12.75">
      <c r="D297" s="146"/>
      <c r="F297" s="18"/>
    </row>
    <row r="298" spans="4:6" ht="12.75">
      <c r="D298" s="146"/>
      <c r="F298" s="18"/>
    </row>
    <row r="299" spans="4:6" ht="12.75">
      <c r="D299" s="146"/>
      <c r="F299" s="18"/>
    </row>
    <row r="300" spans="4:6" ht="12.75">
      <c r="D300" s="146"/>
      <c r="F300" s="18"/>
    </row>
    <row r="301" spans="4:6" ht="12.75">
      <c r="D301" s="146"/>
      <c r="F301" s="18"/>
    </row>
    <row r="302" spans="4:6" ht="12.75">
      <c r="D302" s="146"/>
      <c r="F302" s="18"/>
    </row>
    <row r="303" spans="4:6" ht="12.75">
      <c r="D303" s="146"/>
      <c r="F303" s="18"/>
    </row>
    <row r="304" spans="4:6" ht="12.75">
      <c r="D304" s="146"/>
      <c r="F304" s="18"/>
    </row>
    <row r="305" spans="4:6" ht="12.75">
      <c r="D305" s="146"/>
      <c r="F305" s="18"/>
    </row>
    <row r="306" spans="4:6" ht="12.75">
      <c r="D306" s="146"/>
      <c r="F306" s="18"/>
    </row>
    <row r="307" spans="4:6" ht="12.75">
      <c r="D307" s="146"/>
      <c r="F307" s="18"/>
    </row>
    <row r="308" spans="4:6" ht="12.75">
      <c r="D308" s="146"/>
      <c r="F308" s="18"/>
    </row>
    <row r="309" spans="4:6" ht="12.75">
      <c r="D309" s="146"/>
      <c r="F309" s="18"/>
    </row>
    <row r="310" spans="4:6" ht="12.75">
      <c r="D310" s="146"/>
      <c r="F310" s="18"/>
    </row>
    <row r="311" spans="4:6" ht="12.75">
      <c r="D311" s="146"/>
      <c r="F311" s="18"/>
    </row>
    <row r="312" spans="4:6" ht="12.75">
      <c r="D312" s="146"/>
      <c r="F312" s="18"/>
    </row>
    <row r="313" spans="4:6" ht="12.75">
      <c r="D313" s="146"/>
      <c r="F313" s="18"/>
    </row>
    <row r="314" spans="4:6" ht="12.75">
      <c r="D314" s="146"/>
      <c r="F314" s="18"/>
    </row>
    <row r="315" spans="4:6" ht="12.75">
      <c r="D315" s="146"/>
      <c r="F315" s="18"/>
    </row>
    <row r="316" spans="4:6" ht="12.75">
      <c r="D316" s="146"/>
      <c r="F316" s="18"/>
    </row>
    <row r="317" spans="4:6" ht="12.75">
      <c r="D317" s="146"/>
      <c r="F317" s="18"/>
    </row>
    <row r="318" spans="4:6" ht="12.75">
      <c r="D318" s="146"/>
      <c r="F318" s="18"/>
    </row>
    <row r="319" spans="4:6" ht="12.75">
      <c r="D319" s="146"/>
      <c r="F319" s="18"/>
    </row>
    <row r="320" spans="4:6" ht="12.75">
      <c r="D320" s="146"/>
      <c r="F320" s="18"/>
    </row>
    <row r="321" spans="4:6" ht="12.75">
      <c r="D321" s="146"/>
      <c r="F321" s="18"/>
    </row>
    <row r="322" spans="4:6" ht="12.75">
      <c r="D322" s="146"/>
      <c r="F322" s="18"/>
    </row>
    <row r="323" spans="4:6" ht="12.75">
      <c r="D323" s="146"/>
      <c r="F323" s="18"/>
    </row>
    <row r="324" spans="4:6" ht="12.75">
      <c r="D324" s="146"/>
      <c r="F324" s="18"/>
    </row>
    <row r="325" spans="4:6" ht="12.75">
      <c r="D325" s="146"/>
      <c r="F325" s="18"/>
    </row>
    <row r="326" spans="4:6" ht="12.75">
      <c r="D326" s="146"/>
      <c r="F326" s="18"/>
    </row>
    <row r="327" spans="4:6" ht="12.75">
      <c r="D327" s="146"/>
      <c r="F327" s="18"/>
    </row>
    <row r="328" spans="4:6" ht="12.75">
      <c r="D328" s="146"/>
      <c r="F328" s="18"/>
    </row>
    <row r="329" spans="4:6" ht="12.75">
      <c r="D329" s="146"/>
      <c r="F329" s="18"/>
    </row>
    <row r="330" spans="4:6" ht="12.75">
      <c r="D330" s="146"/>
      <c r="F330" s="18"/>
    </row>
    <row r="331" spans="4:6" ht="12.75">
      <c r="D331" s="146"/>
      <c r="F331" s="18"/>
    </row>
    <row r="332" spans="4:6" ht="12.75">
      <c r="D332" s="146"/>
      <c r="F332" s="18"/>
    </row>
    <row r="333" spans="4:6" ht="12.75">
      <c r="D333" s="146"/>
      <c r="F333" s="18"/>
    </row>
    <row r="334" spans="4:6" ht="12.75">
      <c r="D334" s="146"/>
      <c r="F334" s="18"/>
    </row>
    <row r="335" spans="4:6" ht="12.75">
      <c r="D335" s="146"/>
      <c r="F335" s="18"/>
    </row>
    <row r="336" spans="4:6" ht="12.75">
      <c r="D336" s="146"/>
      <c r="F336" s="18"/>
    </row>
    <row r="337" spans="4:6" ht="12.75">
      <c r="D337" s="146"/>
      <c r="F337" s="18"/>
    </row>
    <row r="338" spans="4:6" ht="12.75">
      <c r="D338" s="146"/>
      <c r="F338" s="18"/>
    </row>
    <row r="339" spans="4:6" ht="12.75">
      <c r="D339" s="146"/>
      <c r="F339" s="18"/>
    </row>
    <row r="340" spans="4:6" ht="12.75">
      <c r="D340" s="146"/>
      <c r="F340" s="18"/>
    </row>
    <row r="341" spans="4:6" ht="12.75">
      <c r="D341" s="146"/>
      <c r="F341" s="18"/>
    </row>
    <row r="342" spans="4:6" ht="12.75">
      <c r="D342" s="146"/>
      <c r="F342" s="18"/>
    </row>
    <row r="343" spans="4:6" ht="12.75">
      <c r="D343" s="146"/>
      <c r="F343" s="18"/>
    </row>
    <row r="344" spans="4:6" ht="12.75">
      <c r="D344" s="146"/>
      <c r="F344" s="18"/>
    </row>
    <row r="345" spans="4:6" ht="12.75">
      <c r="D345" s="146"/>
      <c r="F345" s="18"/>
    </row>
    <row r="346" spans="4:6" ht="12.75">
      <c r="D346" s="146"/>
      <c r="F346" s="18"/>
    </row>
    <row r="347" spans="4:6" ht="12.75">
      <c r="D347" s="146"/>
      <c r="F347" s="18"/>
    </row>
    <row r="348" spans="4:6" ht="12.75">
      <c r="D348" s="146"/>
      <c r="F348" s="18"/>
    </row>
    <row r="349" spans="4:6" ht="12.75">
      <c r="D349" s="146"/>
      <c r="F349" s="18"/>
    </row>
    <row r="350" spans="4:6" ht="12.75">
      <c r="D350" s="146"/>
      <c r="F350" s="18"/>
    </row>
    <row r="351" spans="4:6" ht="12.75">
      <c r="D351" s="146"/>
      <c r="F351" s="18"/>
    </row>
    <row r="352" spans="4:6" ht="12.75">
      <c r="D352" s="146"/>
      <c r="F352" s="18"/>
    </row>
    <row r="353" spans="4:6" ht="12.75">
      <c r="D353" s="146"/>
      <c r="F353" s="18"/>
    </row>
    <row r="354" spans="4:6" ht="12.75">
      <c r="D354" s="146"/>
      <c r="F354" s="18"/>
    </row>
    <row r="355" spans="4:6" ht="12.75">
      <c r="D355" s="146"/>
      <c r="F355" s="18"/>
    </row>
    <row r="356" spans="4:6" ht="12.75">
      <c r="D356" s="146"/>
      <c r="F356" s="18"/>
    </row>
    <row r="357" spans="4:6" ht="12.75">
      <c r="D357" s="146"/>
      <c r="F357" s="18"/>
    </row>
    <row r="358" spans="4:6" ht="12.75">
      <c r="D358" s="146"/>
      <c r="F358" s="18"/>
    </row>
    <row r="359" spans="4:6" ht="12.75">
      <c r="D359" s="146"/>
      <c r="F359" s="18"/>
    </row>
    <row r="360" spans="4:6" ht="12.75">
      <c r="D360" s="146"/>
      <c r="F360" s="18"/>
    </row>
    <row r="361" spans="4:6" ht="12.75">
      <c r="D361" s="146"/>
      <c r="F361" s="18"/>
    </row>
    <row r="362" spans="4:6" ht="12.75">
      <c r="D362" s="146"/>
      <c r="F362" s="18"/>
    </row>
    <row r="363" spans="4:6" ht="12.75">
      <c r="D363" s="146"/>
      <c r="F363" s="18"/>
    </row>
    <row r="364" spans="4:6" ht="12.75">
      <c r="D364" s="146"/>
      <c r="F364" s="18"/>
    </row>
    <row r="365" spans="4:6" ht="12.75">
      <c r="D365" s="146"/>
      <c r="F365" s="18"/>
    </row>
    <row r="366" spans="4:6" ht="12.75">
      <c r="D366" s="146"/>
      <c r="F366" s="18"/>
    </row>
    <row r="367" spans="4:6" ht="12.75">
      <c r="D367" s="146"/>
      <c r="F367" s="18"/>
    </row>
    <row r="368" spans="4:6" ht="12.75">
      <c r="D368" s="146"/>
      <c r="F368" s="18"/>
    </row>
    <row r="369" spans="4:6" ht="12.75">
      <c r="D369" s="146"/>
      <c r="F369" s="18"/>
    </row>
    <row r="370" spans="4:6" ht="12.75">
      <c r="D370" s="146"/>
      <c r="F370" s="18"/>
    </row>
    <row r="371" spans="4:6" ht="12.75">
      <c r="D371" s="146"/>
      <c r="F371" s="18"/>
    </row>
    <row r="372" spans="4:6" ht="12.75">
      <c r="D372" s="146"/>
      <c r="F372" s="18"/>
    </row>
    <row r="373" spans="4:6" ht="12.75">
      <c r="D373" s="146"/>
      <c r="F373" s="18"/>
    </row>
    <row r="374" spans="4:6" ht="12.75">
      <c r="D374" s="146"/>
      <c r="F374" s="18"/>
    </row>
    <row r="375" spans="4:6" ht="12.75">
      <c r="D375" s="146"/>
      <c r="F375" s="18"/>
    </row>
    <row r="376" spans="4:6" ht="12.75">
      <c r="D376" s="146"/>
      <c r="F376" s="18"/>
    </row>
    <row r="377" spans="4:6" ht="12.75">
      <c r="D377" s="146"/>
      <c r="F377" s="18"/>
    </row>
    <row r="378" spans="4:6" ht="12.75">
      <c r="D378" s="146"/>
      <c r="F378" s="18"/>
    </row>
    <row r="379" spans="4:6" ht="12.75">
      <c r="D379" s="146"/>
      <c r="F379" s="18"/>
    </row>
    <row r="380" spans="4:6" ht="12.75">
      <c r="D380" s="146"/>
      <c r="F380" s="18"/>
    </row>
    <row r="381" spans="4:6" ht="12.75">
      <c r="D381" s="146"/>
      <c r="F381" s="18"/>
    </row>
    <row r="382" spans="4:6" ht="12.75">
      <c r="D382" s="146"/>
      <c r="F382" s="18"/>
    </row>
    <row r="383" spans="4:6" ht="12.75">
      <c r="D383" s="146"/>
      <c r="F383" s="18"/>
    </row>
    <row r="384" spans="4:6" ht="12.75">
      <c r="D384" s="146"/>
      <c r="F384" s="18"/>
    </row>
    <row r="385" spans="4:6" ht="12.75">
      <c r="D385" s="146"/>
      <c r="F385" s="18"/>
    </row>
    <row r="386" spans="4:6" ht="12.75">
      <c r="D386" s="146"/>
      <c r="F386" s="18"/>
    </row>
    <row r="387" spans="4:6" ht="12.75">
      <c r="D387" s="146"/>
      <c r="F387" s="18"/>
    </row>
    <row r="388" spans="4:6" ht="12.75">
      <c r="D388" s="146"/>
      <c r="F388" s="18"/>
    </row>
    <row r="389" spans="4:6" ht="12.75">
      <c r="D389" s="146"/>
      <c r="F389" s="18"/>
    </row>
    <row r="390" spans="4:6" ht="12.75">
      <c r="D390" s="146"/>
      <c r="F390" s="18"/>
    </row>
    <row r="391" spans="4:6" ht="12.75">
      <c r="D391" s="146"/>
      <c r="F391" s="18"/>
    </row>
    <row r="392" spans="4:6" ht="12.75">
      <c r="D392" s="146"/>
      <c r="F392" s="18"/>
    </row>
    <row r="393" spans="4:6" ht="12.75">
      <c r="D393" s="146"/>
      <c r="F393" s="18"/>
    </row>
    <row r="394" spans="4:6" ht="12.75">
      <c r="D394" s="146"/>
      <c r="F394" s="18"/>
    </row>
    <row r="395" spans="4:6" ht="12.75">
      <c r="D395" s="146"/>
      <c r="F395" s="18"/>
    </row>
    <row r="396" spans="4:6" ht="12.75">
      <c r="D396" s="146"/>
      <c r="F396" s="18"/>
    </row>
    <row r="397" spans="4:6" ht="12.75">
      <c r="D397" s="146"/>
      <c r="F397" s="18"/>
    </row>
    <row r="398" spans="4:6" ht="12.75">
      <c r="D398" s="146"/>
      <c r="F398" s="18"/>
    </row>
    <row r="399" spans="4:6" ht="12.75">
      <c r="D399" s="146"/>
      <c r="F399" s="18"/>
    </row>
    <row r="400" spans="4:6" ht="12.75">
      <c r="D400" s="146"/>
      <c r="F400" s="18"/>
    </row>
    <row r="401" spans="4:6" ht="12.75">
      <c r="D401" s="146"/>
      <c r="F401" s="18"/>
    </row>
    <row r="402" spans="4:6" ht="12.75">
      <c r="D402" s="146"/>
      <c r="F402" s="18"/>
    </row>
    <row r="403" spans="4:6" ht="12.75">
      <c r="D403" s="146"/>
      <c r="F403" s="18"/>
    </row>
    <row r="404" spans="4:6" ht="12.75">
      <c r="D404" s="146"/>
      <c r="F404" s="18"/>
    </row>
    <row r="405" spans="4:6" ht="12.75">
      <c r="D405" s="146"/>
      <c r="F405" s="18"/>
    </row>
    <row r="406" spans="4:6" ht="12.75">
      <c r="D406" s="146"/>
      <c r="F406" s="18"/>
    </row>
    <row r="407" spans="4:6" ht="12.75">
      <c r="D407" s="146"/>
      <c r="F407" s="18"/>
    </row>
    <row r="408" spans="4:6" ht="12.75">
      <c r="D408" s="146"/>
      <c r="F408" s="18"/>
    </row>
    <row r="409" spans="4:6" ht="12.75">
      <c r="D409" s="146"/>
      <c r="F409" s="18"/>
    </row>
    <row r="410" spans="4:6" ht="12.75">
      <c r="D410" s="146"/>
      <c r="F410" s="18"/>
    </row>
    <row r="411" spans="4:6" ht="12.75">
      <c r="D411" s="146"/>
      <c r="F411" s="18"/>
    </row>
    <row r="412" spans="4:6" ht="12.75">
      <c r="D412" s="146"/>
      <c r="F412" s="18"/>
    </row>
    <row r="413" spans="4:6" ht="12.75">
      <c r="D413" s="146"/>
      <c r="F413" s="18"/>
    </row>
    <row r="414" spans="4:6" ht="12.75">
      <c r="D414" s="146"/>
      <c r="F414" s="18"/>
    </row>
    <row r="415" spans="4:6" ht="12.75">
      <c r="D415" s="146"/>
      <c r="F415" s="18"/>
    </row>
    <row r="416" spans="4:6" ht="12.75">
      <c r="D416" s="146"/>
      <c r="F416" s="18"/>
    </row>
    <row r="417" spans="4:6" ht="12.75">
      <c r="D417" s="146"/>
      <c r="F417" s="18"/>
    </row>
    <row r="418" spans="4:6" ht="12.75">
      <c r="D418" s="146"/>
      <c r="F418" s="18"/>
    </row>
    <row r="419" spans="4:6" ht="12.75">
      <c r="D419" s="146"/>
      <c r="F419" s="18"/>
    </row>
    <row r="420" spans="4:6" ht="12.75">
      <c r="D420" s="146"/>
      <c r="F420" s="18"/>
    </row>
    <row r="421" spans="4:6" ht="12.75">
      <c r="D421" s="146"/>
      <c r="F421" s="18"/>
    </row>
    <row r="422" spans="4:6" ht="12.75">
      <c r="D422" s="146"/>
      <c r="F422" s="18"/>
    </row>
    <row r="423" spans="4:6" ht="12.75">
      <c r="D423" s="146"/>
      <c r="F423" s="18"/>
    </row>
    <row r="424" spans="4:6" ht="12.75">
      <c r="D424" s="146"/>
      <c r="F424" s="18"/>
    </row>
    <row r="425" spans="4:6" ht="12.75">
      <c r="D425" s="146"/>
      <c r="F425" s="18"/>
    </row>
    <row r="426" spans="4:6" ht="12.75">
      <c r="D426" s="146"/>
      <c r="F426" s="18"/>
    </row>
    <row r="427" spans="4:6" ht="12.75">
      <c r="D427" s="146"/>
      <c r="F427" s="18"/>
    </row>
    <row r="428" spans="4:6" ht="12.75">
      <c r="D428" s="146"/>
      <c r="F428" s="18"/>
    </row>
    <row r="429" spans="4:6" ht="12.75">
      <c r="D429" s="146"/>
      <c r="F429" s="18"/>
    </row>
    <row r="430" spans="4:6" ht="12.75">
      <c r="D430" s="146"/>
      <c r="F430" s="18"/>
    </row>
    <row r="431" spans="4:6" ht="12.75">
      <c r="D431" s="146"/>
      <c r="F431" s="18"/>
    </row>
    <row r="432" spans="4:6" ht="12.75">
      <c r="D432" s="146"/>
      <c r="F432" s="18"/>
    </row>
    <row r="433" spans="4:6" ht="12.75">
      <c r="D433" s="146"/>
      <c r="F433" s="18"/>
    </row>
    <row r="434" spans="4:6" ht="12.75">
      <c r="D434" s="146"/>
      <c r="F434" s="18"/>
    </row>
    <row r="435" spans="4:6" ht="12.75">
      <c r="D435" s="146"/>
      <c r="F435" s="18"/>
    </row>
    <row r="436" spans="4:6" ht="12.75">
      <c r="D436" s="146"/>
      <c r="F436" s="18"/>
    </row>
    <row r="437" spans="4:6" ht="12.75">
      <c r="D437" s="146"/>
      <c r="F437" s="18"/>
    </row>
    <row r="438" spans="4:6" ht="12.75">
      <c r="D438" s="146"/>
      <c r="F438" s="18"/>
    </row>
    <row r="439" spans="4:6" ht="12.75">
      <c r="D439" s="146"/>
      <c r="F439" s="18"/>
    </row>
    <row r="440" spans="4:6" ht="12.75">
      <c r="D440" s="146"/>
      <c r="F440" s="18"/>
    </row>
    <row r="441" spans="4:6" ht="12.75">
      <c r="D441" s="146"/>
      <c r="F441" s="18"/>
    </row>
    <row r="442" spans="4:6" ht="12.75">
      <c r="D442" s="146"/>
      <c r="F442" s="18"/>
    </row>
    <row r="443" spans="4:6" ht="12.75">
      <c r="D443" s="146"/>
      <c r="F443" s="18"/>
    </row>
    <row r="444" spans="4:6" ht="12.75">
      <c r="D444" s="146"/>
      <c r="F444" s="18"/>
    </row>
    <row r="445" spans="4:6" ht="12.75">
      <c r="D445" s="146"/>
      <c r="F445" s="18"/>
    </row>
    <row r="446" spans="4:6" ht="12.75">
      <c r="D446" s="146"/>
      <c r="F446" s="18"/>
    </row>
    <row r="447" spans="4:6" ht="12.75">
      <c r="D447" s="146"/>
      <c r="F447" s="18"/>
    </row>
    <row r="448" spans="4:6" ht="12.75">
      <c r="D448" s="146"/>
      <c r="F448" s="18"/>
    </row>
    <row r="449" spans="4:6" ht="12.75">
      <c r="D449" s="146"/>
      <c r="F449" s="18"/>
    </row>
    <row r="450" spans="4:6" ht="12.75">
      <c r="D450" s="146"/>
      <c r="F450" s="18"/>
    </row>
    <row r="451" spans="4:6" ht="12.75">
      <c r="D451" s="146"/>
      <c r="F451" s="18"/>
    </row>
    <row r="452" spans="4:6" ht="12.75">
      <c r="D452" s="146"/>
      <c r="F452" s="18"/>
    </row>
    <row r="453" spans="4:6" ht="12.75">
      <c r="D453" s="146"/>
      <c r="F453" s="18"/>
    </row>
    <row r="454" spans="4:6" ht="12.75">
      <c r="D454" s="146"/>
      <c r="F454" s="18"/>
    </row>
    <row r="455" spans="4:6" ht="12.75">
      <c r="D455" s="146"/>
      <c r="F455" s="18"/>
    </row>
    <row r="456" spans="4:6" ht="12.75">
      <c r="D456" s="146"/>
      <c r="F456" s="18"/>
    </row>
    <row r="457" spans="4:6" ht="12.75">
      <c r="D457" s="146"/>
      <c r="F457" s="18"/>
    </row>
    <row r="458" spans="4:6" ht="12.75">
      <c r="D458" s="146"/>
      <c r="F458" s="18"/>
    </row>
    <row r="459" spans="4:6" ht="12.75">
      <c r="D459" s="146"/>
      <c r="F459" s="18"/>
    </row>
    <row r="460" spans="4:6" ht="12.75">
      <c r="D460" s="146"/>
      <c r="F460" s="18"/>
    </row>
    <row r="461" spans="4:6" ht="12.75">
      <c r="D461" s="146"/>
      <c r="F461" s="18"/>
    </row>
    <row r="462" spans="4:6" ht="12.75">
      <c r="D462" s="146"/>
      <c r="F462" s="18"/>
    </row>
    <row r="463" spans="4:6" ht="12.75">
      <c r="D463" s="146"/>
      <c r="F463" s="18"/>
    </row>
    <row r="464" spans="4:6" ht="12.75">
      <c r="D464" s="146"/>
      <c r="F464" s="18"/>
    </row>
    <row r="465" spans="4:6" ht="12.75">
      <c r="D465" s="146"/>
      <c r="F465" s="18"/>
    </row>
    <row r="466" spans="4:6" ht="12.75">
      <c r="D466" s="146"/>
      <c r="F466" s="18"/>
    </row>
    <row r="467" spans="4:6" ht="12.75">
      <c r="D467" s="146"/>
      <c r="F467" s="18"/>
    </row>
    <row r="468" spans="4:6" ht="12.75">
      <c r="D468" s="146"/>
      <c r="F468" s="18"/>
    </row>
    <row r="469" spans="4:6" ht="12.75">
      <c r="D469" s="146"/>
      <c r="F469" s="18"/>
    </row>
    <row r="470" spans="4:6" ht="12.75">
      <c r="D470" s="146"/>
      <c r="F470" s="18"/>
    </row>
    <row r="471" spans="4:6" ht="12.75">
      <c r="D471" s="146"/>
      <c r="F471" s="18"/>
    </row>
    <row r="472" spans="4:6" ht="12.75">
      <c r="D472" s="146"/>
      <c r="F472" s="18"/>
    </row>
    <row r="473" spans="4:6" ht="12.75">
      <c r="D473" s="146"/>
      <c r="F473" s="18"/>
    </row>
    <row r="474" spans="4:6" ht="12.75">
      <c r="D474" s="146"/>
      <c r="F474" s="18"/>
    </row>
    <row r="475" spans="4:6" ht="12.75">
      <c r="D475" s="146"/>
      <c r="F475" s="18"/>
    </row>
    <row r="476" spans="4:6" ht="12.75">
      <c r="D476" s="146"/>
      <c r="F476" s="18"/>
    </row>
    <row r="477" spans="4:6" ht="12.75">
      <c r="D477" s="146"/>
      <c r="F477" s="18"/>
    </row>
    <row r="478" spans="4:6" ht="12.75">
      <c r="D478" s="146"/>
      <c r="F478" s="18"/>
    </row>
    <row r="479" spans="4:6" ht="12.75">
      <c r="D479" s="146"/>
      <c r="F479" s="18"/>
    </row>
    <row r="480" spans="4:6" ht="12.75">
      <c r="D480" s="146"/>
      <c r="F480" s="18"/>
    </row>
    <row r="481" spans="4:6" ht="12.75">
      <c r="D481" s="146"/>
      <c r="F481" s="18"/>
    </row>
    <row r="482" spans="4:6" ht="12.75">
      <c r="D482" s="146"/>
      <c r="F482" s="18"/>
    </row>
    <row r="483" spans="4:6" ht="12.75">
      <c r="D483" s="146"/>
      <c r="F483" s="18"/>
    </row>
    <row r="484" spans="4:6" ht="12.75">
      <c r="D484" s="146"/>
      <c r="F484" s="18"/>
    </row>
    <row r="485" spans="4:6" ht="12.75">
      <c r="D485" s="146"/>
      <c r="F485" s="18"/>
    </row>
    <row r="486" spans="4:6" ht="12.75">
      <c r="D486" s="146"/>
      <c r="F486" s="18"/>
    </row>
    <row r="487" spans="4:6" ht="12.75">
      <c r="D487" s="146"/>
      <c r="F487" s="18"/>
    </row>
    <row r="488" spans="4:6" ht="12.75">
      <c r="D488" s="146"/>
      <c r="F488" s="18"/>
    </row>
    <row r="489" spans="4:6" ht="12.75">
      <c r="D489" s="146"/>
      <c r="F489" s="18"/>
    </row>
    <row r="490" spans="4:6" ht="12.75">
      <c r="D490" s="146"/>
      <c r="F490" s="18"/>
    </row>
    <row r="491" spans="4:6" ht="12.75">
      <c r="D491" s="146"/>
      <c r="F491" s="18"/>
    </row>
    <row r="492" spans="4:6" ht="12.75">
      <c r="D492" s="146"/>
      <c r="F492" s="18"/>
    </row>
    <row r="493" spans="4:6" ht="12.75">
      <c r="D493" s="146"/>
      <c r="F493" s="18"/>
    </row>
    <row r="494" spans="4:6" ht="12.75">
      <c r="D494" s="146"/>
      <c r="F494" s="18"/>
    </row>
    <row r="495" spans="4:6" ht="12.75">
      <c r="D495" s="146"/>
      <c r="F495" s="18"/>
    </row>
    <row r="496" spans="4:6" ht="12.75">
      <c r="D496" s="146"/>
      <c r="F496" s="18"/>
    </row>
    <row r="497" spans="4:6" ht="12.75">
      <c r="D497" s="146"/>
      <c r="F497" s="18"/>
    </row>
    <row r="498" spans="4:6" ht="12.75">
      <c r="D498" s="146"/>
      <c r="F498" s="18"/>
    </row>
    <row r="499" spans="4:6" ht="12.75">
      <c r="D499" s="146"/>
      <c r="F499" s="18"/>
    </row>
    <row r="500" spans="4:6" ht="12.75">
      <c r="D500" s="146"/>
      <c r="F500" s="18"/>
    </row>
    <row r="501" spans="4:6" ht="12.75">
      <c r="D501" s="146"/>
      <c r="F501" s="18"/>
    </row>
    <row r="502" spans="4:6" ht="12.75">
      <c r="D502" s="146"/>
      <c r="F502" s="18"/>
    </row>
    <row r="503" spans="4:6" ht="12.75">
      <c r="D503" s="146"/>
      <c r="F503" s="18"/>
    </row>
    <row r="504" spans="4:6" ht="12.75">
      <c r="D504" s="146"/>
      <c r="F504" s="18"/>
    </row>
    <row r="505" spans="4:6" ht="12.75">
      <c r="D505" s="146"/>
      <c r="F505" s="18"/>
    </row>
    <row r="506" spans="4:6" ht="12.75">
      <c r="D506" s="146"/>
      <c r="F506" s="18"/>
    </row>
    <row r="507" spans="4:6" ht="12.75">
      <c r="D507" s="146"/>
      <c r="F507" s="18"/>
    </row>
    <row r="508" spans="4:6" ht="12.75">
      <c r="D508" s="146"/>
      <c r="F508" s="18"/>
    </row>
    <row r="509" spans="4:6" ht="12.75">
      <c r="D509" s="146"/>
      <c r="F509" s="18"/>
    </row>
    <row r="510" spans="4:6" ht="12.75">
      <c r="D510" s="146"/>
      <c r="F510" s="18"/>
    </row>
    <row r="511" spans="4:6" ht="12.75">
      <c r="D511" s="146"/>
      <c r="F511" s="18"/>
    </row>
    <row r="512" spans="4:6" ht="12.75">
      <c r="D512" s="146"/>
      <c r="F512" s="18"/>
    </row>
    <row r="513" spans="4:6" ht="12.75">
      <c r="D513" s="146"/>
      <c r="F513" s="18"/>
    </row>
    <row r="514" spans="4:6" ht="12.75">
      <c r="D514" s="146"/>
      <c r="F514" s="18"/>
    </row>
    <row r="515" spans="4:6" ht="12.75">
      <c r="D515" s="146"/>
      <c r="F515" s="18"/>
    </row>
    <row r="516" spans="4:6" ht="12.75">
      <c r="D516" s="146"/>
      <c r="F516" s="18"/>
    </row>
    <row r="517" spans="4:6" ht="12.75">
      <c r="D517" s="146"/>
      <c r="F517" s="18"/>
    </row>
    <row r="518" spans="4:6" ht="12.75">
      <c r="D518" s="146"/>
      <c r="F518" s="18"/>
    </row>
    <row r="519" spans="4:6" ht="12.75">
      <c r="D519" s="146"/>
      <c r="F519" s="18"/>
    </row>
    <row r="520" spans="4:6" ht="12.75">
      <c r="D520" s="146"/>
      <c r="F520" s="18"/>
    </row>
    <row r="521" spans="4:6" ht="12.75">
      <c r="D521" s="146"/>
      <c r="F521" s="18"/>
    </row>
    <row r="522" spans="4:6" ht="12.75">
      <c r="D522" s="146"/>
      <c r="F522" s="18"/>
    </row>
    <row r="523" spans="4:6" ht="12.75">
      <c r="D523" s="146"/>
      <c r="F523" s="18"/>
    </row>
    <row r="524" spans="4:6" ht="12.75">
      <c r="D524" s="146"/>
      <c r="F524" s="18"/>
    </row>
    <row r="525" spans="4:6" ht="12.75">
      <c r="D525" s="146"/>
      <c r="F525" s="18"/>
    </row>
    <row r="526" spans="4:6" ht="12.75">
      <c r="D526" s="146"/>
      <c r="F526" s="18"/>
    </row>
    <row r="527" spans="4:6" ht="12.75">
      <c r="D527" s="146"/>
      <c r="F527" s="18"/>
    </row>
    <row r="528" spans="4:6" ht="12.75">
      <c r="D528" s="146"/>
      <c r="F528" s="18"/>
    </row>
    <row r="529" spans="4:6" ht="12.75">
      <c r="D529" s="146"/>
      <c r="F529" s="18"/>
    </row>
    <row r="530" spans="4:6" ht="12.75">
      <c r="D530" s="146"/>
      <c r="F530" s="18"/>
    </row>
    <row r="531" spans="4:6" ht="12.75">
      <c r="D531" s="146"/>
      <c r="F531" s="18"/>
    </row>
    <row r="532" spans="4:6" ht="12.75">
      <c r="D532" s="146"/>
      <c r="F532" s="18"/>
    </row>
    <row r="533" spans="4:6" ht="12.75">
      <c r="D533" s="146"/>
      <c r="F533" s="18"/>
    </row>
    <row r="534" spans="4:6" ht="12.75">
      <c r="D534" s="146"/>
      <c r="F534" s="18"/>
    </row>
    <row r="535" spans="4:6" ht="12.75">
      <c r="D535" s="146"/>
      <c r="F535" s="18"/>
    </row>
    <row r="536" spans="4:6" ht="12.75">
      <c r="D536" s="146"/>
      <c r="F536" s="18"/>
    </row>
    <row r="537" spans="4:6" ht="12.75">
      <c r="D537" s="146"/>
      <c r="F537" s="18"/>
    </row>
    <row r="538" spans="4:6" ht="12.75">
      <c r="D538" s="146"/>
      <c r="F538" s="18"/>
    </row>
    <row r="539" spans="4:6" ht="12.75">
      <c r="D539" s="146"/>
      <c r="F539" s="18"/>
    </row>
    <row r="540" spans="4:6" ht="12.75">
      <c r="D540" s="146"/>
      <c r="F540" s="18"/>
    </row>
    <row r="541" spans="4:6" ht="12.75">
      <c r="D541" s="146"/>
      <c r="F541" s="18"/>
    </row>
    <row r="542" spans="4:6" ht="12.75">
      <c r="D542" s="146"/>
      <c r="F542" s="18"/>
    </row>
    <row r="543" spans="4:6" ht="12.75">
      <c r="D543" s="146"/>
      <c r="F543" s="18"/>
    </row>
    <row r="544" spans="4:6" ht="12.75">
      <c r="D544" s="146"/>
      <c r="F544" s="18"/>
    </row>
    <row r="545" spans="4:6" ht="12.75">
      <c r="D545" s="146"/>
      <c r="F545" s="18"/>
    </row>
    <row r="546" spans="4:6" ht="12.75">
      <c r="D546" s="146"/>
      <c r="F546" s="18"/>
    </row>
    <row r="547" spans="4:6" ht="12.75">
      <c r="D547" s="146"/>
      <c r="F547" s="18"/>
    </row>
    <row r="548" spans="4:6" ht="12.75">
      <c r="D548" s="146"/>
      <c r="F548" s="18"/>
    </row>
    <row r="549" spans="4:6" ht="12.75">
      <c r="D549" s="146"/>
      <c r="F549" s="18"/>
    </row>
    <row r="550" spans="4:6" ht="12.75">
      <c r="D550" s="146"/>
      <c r="F550" s="18"/>
    </row>
    <row r="551" spans="4:6" ht="12.75">
      <c r="D551" s="146"/>
      <c r="F551" s="18"/>
    </row>
    <row r="552" spans="4:6" ht="12.75">
      <c r="D552" s="146"/>
      <c r="F552" s="18"/>
    </row>
    <row r="553" spans="4:6" ht="12.75">
      <c r="D553" s="146"/>
      <c r="F553" s="18"/>
    </row>
    <row r="554" spans="4:6" ht="12.75">
      <c r="D554" s="146"/>
      <c r="F554" s="18"/>
    </row>
    <row r="555" spans="4:6" ht="12.75">
      <c r="D555" s="146"/>
      <c r="F555" s="18"/>
    </row>
    <row r="556" spans="4:6" ht="12.75">
      <c r="D556" s="146"/>
      <c r="F556" s="18"/>
    </row>
    <row r="557" spans="4:6" ht="12.75">
      <c r="D557" s="146"/>
      <c r="F557" s="18"/>
    </row>
    <row r="558" spans="4:6" ht="12.75">
      <c r="D558" s="146"/>
      <c r="F558" s="18"/>
    </row>
    <row r="559" spans="4:6" ht="12.75">
      <c r="D559" s="146"/>
      <c r="F559" s="18"/>
    </row>
    <row r="560" spans="4:6" ht="12.75">
      <c r="D560" s="146"/>
      <c r="F560" s="18"/>
    </row>
    <row r="561" spans="4:6" ht="12.75">
      <c r="D561" s="146"/>
      <c r="F561" s="18"/>
    </row>
    <row r="562" spans="4:6" ht="12.75">
      <c r="D562" s="146"/>
      <c r="F562" s="18"/>
    </row>
    <row r="563" spans="4:6" ht="12.75">
      <c r="D563" s="146"/>
      <c r="F563" s="18"/>
    </row>
    <row r="564" spans="4:6" ht="12.75">
      <c r="D564" s="146"/>
      <c r="F564" s="18"/>
    </row>
    <row r="565" spans="4:6" ht="12.75">
      <c r="D565" s="146"/>
      <c r="F565" s="18"/>
    </row>
    <row r="566" spans="4:6" ht="12.75">
      <c r="D566" s="146"/>
      <c r="F566" s="18"/>
    </row>
    <row r="567" spans="4:6" ht="12.75">
      <c r="D567" s="146"/>
      <c r="F567" s="18"/>
    </row>
    <row r="568" spans="4:6" ht="12.75">
      <c r="D568" s="146"/>
      <c r="F568" s="18"/>
    </row>
    <row r="569" spans="4:6" ht="12.75">
      <c r="D569" s="146"/>
      <c r="F569" s="18"/>
    </row>
    <row r="570" spans="4:6" ht="12.75">
      <c r="D570" s="146"/>
      <c r="F570" s="18"/>
    </row>
    <row r="571" spans="4:6" ht="12.75">
      <c r="D571" s="146"/>
      <c r="F571" s="18"/>
    </row>
    <row r="572" spans="4:6" ht="12.75">
      <c r="D572" s="146"/>
      <c r="F572" s="18"/>
    </row>
    <row r="573" spans="4:6" ht="12.75">
      <c r="D573" s="146"/>
      <c r="F573" s="18"/>
    </row>
    <row r="574" spans="4:6" ht="12.75">
      <c r="D574" s="146"/>
      <c r="F574" s="18"/>
    </row>
    <row r="575" spans="4:6" ht="12.75">
      <c r="D575" s="146"/>
      <c r="F575" s="18"/>
    </row>
    <row r="576" spans="4:6" ht="12.75">
      <c r="D576" s="146"/>
      <c r="F576" s="18"/>
    </row>
    <row r="577" spans="4:6" ht="12.75">
      <c r="D577" s="146"/>
      <c r="F577" s="18"/>
    </row>
    <row r="578" spans="4:6" ht="12.75">
      <c r="D578" s="146"/>
      <c r="F578" s="18"/>
    </row>
    <row r="579" spans="4:6" ht="12.75">
      <c r="D579" s="146"/>
      <c r="F579" s="18"/>
    </row>
    <row r="580" spans="4:6" ht="12.75">
      <c r="D580" s="146"/>
      <c r="F580" s="18"/>
    </row>
    <row r="581" spans="4:6" ht="12.75">
      <c r="D581" s="146"/>
      <c r="F581" s="18"/>
    </row>
    <row r="582" spans="4:6" ht="12.75">
      <c r="D582" s="146"/>
      <c r="F582" s="18"/>
    </row>
    <row r="583" spans="4:6" ht="12.75">
      <c r="D583" s="146"/>
      <c r="F583" s="18"/>
    </row>
    <row r="584" spans="4:6" ht="12.75">
      <c r="D584" s="146"/>
      <c r="F584" s="18"/>
    </row>
    <row r="585" spans="4:6" ht="12.75">
      <c r="D585" s="146"/>
      <c r="F585" s="18"/>
    </row>
    <row r="586" spans="4:6" ht="12.75">
      <c r="D586" s="146"/>
      <c r="F586" s="18"/>
    </row>
    <row r="587" spans="4:6" ht="12.75">
      <c r="D587" s="146"/>
      <c r="F587" s="18"/>
    </row>
    <row r="588" spans="4:6" ht="12.75">
      <c r="D588" s="146"/>
      <c r="F588" s="18"/>
    </row>
    <row r="589" spans="4:6" ht="12.75">
      <c r="D589" s="146"/>
      <c r="F589" s="18"/>
    </row>
    <row r="590" spans="4:6" ht="12.75">
      <c r="D590" s="146"/>
      <c r="F590" s="18"/>
    </row>
    <row r="591" spans="4:6" ht="12.75">
      <c r="D591" s="146"/>
      <c r="F591" s="18"/>
    </row>
    <row r="592" spans="4:6" ht="12.75">
      <c r="D592" s="146"/>
      <c r="F592" s="18"/>
    </row>
    <row r="593" spans="4:6" ht="12.75">
      <c r="D593" s="146"/>
      <c r="F593" s="18"/>
    </row>
    <row r="594" spans="4:6" ht="12.75">
      <c r="D594" s="146"/>
      <c r="F594" s="18"/>
    </row>
    <row r="595" spans="4:6" ht="12.75">
      <c r="D595" s="146"/>
      <c r="F595" s="18"/>
    </row>
    <row r="596" spans="4:6" ht="12.75">
      <c r="D596" s="146"/>
      <c r="F596" s="18"/>
    </row>
    <row r="597" spans="4:6" ht="12.75">
      <c r="D597" s="146"/>
      <c r="F597" s="18"/>
    </row>
    <row r="598" spans="4:6" ht="12.75">
      <c r="D598" s="146"/>
      <c r="F598" s="18"/>
    </row>
    <row r="599" spans="4:6" ht="12.75">
      <c r="D599" s="146"/>
      <c r="F599" s="18"/>
    </row>
    <row r="600" spans="4:6" ht="12.75">
      <c r="D600" s="146"/>
      <c r="F600" s="18"/>
    </row>
    <row r="601" spans="4:6" ht="12.75">
      <c r="D601" s="146"/>
      <c r="F601" s="18"/>
    </row>
    <row r="602" spans="4:6" ht="12.75">
      <c r="D602" s="146"/>
      <c r="F602" s="18"/>
    </row>
    <row r="603" spans="4:6" ht="12.75">
      <c r="D603" s="146"/>
      <c r="F603" s="18"/>
    </row>
    <row r="604" spans="4:6" ht="12.75">
      <c r="D604" s="146"/>
      <c r="F604" s="18"/>
    </row>
    <row r="605" spans="4:6" ht="12.75">
      <c r="D605" s="146"/>
      <c r="F605" s="18"/>
    </row>
    <row r="606" spans="4:6" ht="12.75">
      <c r="D606" s="146"/>
      <c r="F606" s="18"/>
    </row>
    <row r="607" spans="4:6" ht="12.75">
      <c r="D607" s="146"/>
      <c r="F607" s="18"/>
    </row>
    <row r="608" spans="4:6" ht="12.75">
      <c r="D608" s="146"/>
      <c r="F608" s="18"/>
    </row>
    <row r="609" spans="4:6" ht="12.75">
      <c r="D609" s="146"/>
      <c r="F609" s="18"/>
    </row>
    <row r="610" spans="4:6" ht="12.75">
      <c r="D610" s="146"/>
      <c r="F610" s="18"/>
    </row>
    <row r="611" spans="4:6" ht="12.75">
      <c r="D611" s="146"/>
      <c r="F611" s="18"/>
    </row>
    <row r="612" spans="4:6" ht="12.75">
      <c r="D612" s="146"/>
      <c r="F612" s="18"/>
    </row>
    <row r="613" spans="4:6" ht="12.75">
      <c r="D613" s="146"/>
      <c r="F613" s="18"/>
    </row>
    <row r="614" spans="4:6" ht="12.75">
      <c r="D614" s="146"/>
      <c r="F614" s="18"/>
    </row>
    <row r="615" spans="4:6" ht="12.75">
      <c r="D615" s="146"/>
      <c r="F615" s="18"/>
    </row>
    <row r="616" spans="4:6" ht="12.75">
      <c r="D616" s="146"/>
      <c r="F616" s="18"/>
    </row>
    <row r="617" spans="4:6" ht="12.75">
      <c r="D617" s="146"/>
      <c r="F617" s="18"/>
    </row>
    <row r="618" spans="4:6" ht="12.75">
      <c r="D618" s="146"/>
      <c r="F618" s="18"/>
    </row>
    <row r="619" spans="4:6" ht="12.75">
      <c r="D619" s="146"/>
      <c r="F619" s="18"/>
    </row>
    <row r="620" spans="4:6" ht="12.75">
      <c r="D620" s="146"/>
      <c r="F620" s="18"/>
    </row>
    <row r="621" spans="4:6" ht="12.75">
      <c r="D621" s="146"/>
      <c r="F621" s="18"/>
    </row>
    <row r="622" spans="4:6" ht="12.75">
      <c r="D622" s="146"/>
      <c r="F622" s="18"/>
    </row>
    <row r="623" spans="4:6" ht="12.75">
      <c r="D623" s="146"/>
      <c r="F623" s="18"/>
    </row>
    <row r="624" spans="4:6" ht="12.75">
      <c r="D624" s="146"/>
      <c r="F624" s="18"/>
    </row>
    <row r="625" spans="4:6" ht="12.75">
      <c r="D625" s="146"/>
      <c r="F625" s="18"/>
    </row>
    <row r="626" spans="4:6" ht="12.75">
      <c r="D626" s="146"/>
      <c r="F626" s="18"/>
    </row>
    <row r="627" spans="4:6" ht="12.75">
      <c r="D627" s="146"/>
      <c r="F627" s="18"/>
    </row>
    <row r="628" spans="4:6" ht="12.75">
      <c r="D628" s="146"/>
      <c r="F628" s="18"/>
    </row>
    <row r="629" spans="4:6" ht="12.75">
      <c r="D629" s="146"/>
      <c r="F629" s="18"/>
    </row>
    <row r="630" spans="4:6" ht="12.75">
      <c r="D630" s="146"/>
      <c r="F630" s="18"/>
    </row>
    <row r="631" spans="4:6" ht="12.75">
      <c r="D631" s="146"/>
      <c r="F631" s="18"/>
    </row>
    <row r="632" spans="4:6" ht="12.75">
      <c r="D632" s="146"/>
      <c r="F632" s="18"/>
    </row>
    <row r="633" spans="4:6" ht="12.75">
      <c r="D633" s="146"/>
      <c r="F633" s="18"/>
    </row>
    <row r="634" spans="4:6" ht="12.75">
      <c r="D634" s="146"/>
      <c r="F634" s="18"/>
    </row>
    <row r="635" spans="4:6" ht="12.75">
      <c r="D635" s="146"/>
      <c r="F635" s="18"/>
    </row>
    <row r="636" spans="4:6" ht="12.75">
      <c r="D636" s="146"/>
      <c r="F636" s="18"/>
    </row>
    <row r="637" spans="4:6" ht="12.75">
      <c r="D637" s="146"/>
      <c r="F637" s="18"/>
    </row>
    <row r="638" spans="4:6" ht="12.75">
      <c r="D638" s="146"/>
      <c r="F638" s="18"/>
    </row>
    <row r="639" spans="4:6" ht="12.75">
      <c r="D639" s="146"/>
      <c r="F639" s="18"/>
    </row>
    <row r="640" spans="4:6" ht="12.75">
      <c r="D640" s="146"/>
      <c r="F640" s="18"/>
    </row>
    <row r="641" spans="4:6" ht="12.75">
      <c r="D641" s="146"/>
      <c r="F641" s="18"/>
    </row>
    <row r="642" spans="4:6" ht="12.75">
      <c r="D642" s="146"/>
      <c r="F642" s="18"/>
    </row>
    <row r="643" spans="4:6" ht="12.75">
      <c r="D643" s="146"/>
      <c r="F643" s="18"/>
    </row>
    <row r="644" spans="4:6" ht="12.75">
      <c r="D644" s="146"/>
      <c r="F644" s="18"/>
    </row>
    <row r="645" spans="4:6" ht="12.75">
      <c r="D645" s="146"/>
      <c r="F645" s="18"/>
    </row>
    <row r="646" spans="4:6" ht="12.75">
      <c r="D646" s="146"/>
      <c r="F646" s="18"/>
    </row>
    <row r="647" spans="4:6" ht="12.75">
      <c r="D647" s="146"/>
      <c r="F647" s="18"/>
    </row>
    <row r="648" spans="4:6" ht="12.75">
      <c r="D648" s="146"/>
      <c r="F648" s="18"/>
    </row>
    <row r="649" spans="4:6" ht="12.75">
      <c r="D649" s="146"/>
      <c r="F649" s="18"/>
    </row>
    <row r="650" spans="4:6" ht="12.75">
      <c r="D650" s="146"/>
      <c r="F650" s="18"/>
    </row>
    <row r="651" spans="4:6" ht="12.75">
      <c r="D651" s="146"/>
      <c r="F651" s="18"/>
    </row>
    <row r="652" spans="4:6" ht="12.75">
      <c r="D652" s="146"/>
      <c r="F652" s="18"/>
    </row>
    <row r="653" spans="4:6" ht="12.75">
      <c r="D653" s="146"/>
      <c r="F653" s="18"/>
    </row>
    <row r="654" spans="4:6" ht="12.75">
      <c r="D654" s="146"/>
      <c r="F654" s="18"/>
    </row>
    <row r="655" spans="4:6" ht="12.75">
      <c r="D655" s="146"/>
      <c r="F655" s="18"/>
    </row>
    <row r="656" spans="4:6" ht="12.75">
      <c r="D656" s="146"/>
      <c r="F656" s="18"/>
    </row>
    <row r="657" spans="4:6" ht="12.75">
      <c r="D657" s="146"/>
      <c r="F657" s="18"/>
    </row>
    <row r="658" spans="4:6" ht="12.75">
      <c r="D658" s="146"/>
      <c r="F658" s="18"/>
    </row>
    <row r="659" spans="4:6" ht="12.75">
      <c r="D659" s="146"/>
      <c r="F659" s="18"/>
    </row>
    <row r="660" spans="4:6" ht="12.75">
      <c r="D660" s="146"/>
      <c r="F660" s="18"/>
    </row>
    <row r="661" spans="4:6" ht="12.75">
      <c r="D661" s="146"/>
      <c r="F661" s="18"/>
    </row>
    <row r="662" spans="4:6" ht="12.75">
      <c r="D662" s="146"/>
      <c r="F662" s="18"/>
    </row>
    <row r="663" spans="4:6" ht="12.75">
      <c r="D663" s="146"/>
      <c r="F663" s="18"/>
    </row>
    <row r="664" spans="4:6" ht="12.75">
      <c r="D664" s="146"/>
      <c r="F664" s="18"/>
    </row>
    <row r="665" spans="4:6" ht="12.75">
      <c r="D665" s="146"/>
      <c r="F665" s="18"/>
    </row>
    <row r="666" spans="4:6" ht="12.75">
      <c r="D666" s="146"/>
      <c r="F666" s="18"/>
    </row>
    <row r="667" spans="4:6" ht="12.75">
      <c r="D667" s="146"/>
      <c r="F667" s="18"/>
    </row>
    <row r="668" spans="4:6" ht="12.75">
      <c r="D668" s="146"/>
      <c r="F668" s="18"/>
    </row>
    <row r="669" spans="4:6" ht="12.75">
      <c r="D669" s="146"/>
      <c r="F669" s="18"/>
    </row>
    <row r="670" spans="4:6" ht="12.75">
      <c r="D670" s="146"/>
      <c r="F670" s="18"/>
    </row>
    <row r="671" spans="4:6" ht="12.75">
      <c r="D671" s="146"/>
      <c r="F671" s="18"/>
    </row>
    <row r="672" spans="4:6" ht="12.75">
      <c r="D672" s="146"/>
      <c r="F672" s="18"/>
    </row>
    <row r="673" spans="4:6" ht="12.75">
      <c r="D673" s="146"/>
      <c r="F673" s="18"/>
    </row>
    <row r="674" spans="4:6" ht="12.75">
      <c r="D674" s="146"/>
      <c r="F674" s="18"/>
    </row>
    <row r="675" spans="4:6" ht="12.75">
      <c r="D675" s="146"/>
      <c r="F675" s="18"/>
    </row>
    <row r="676" spans="4:6" ht="12.75">
      <c r="D676" s="146"/>
      <c r="F676" s="18"/>
    </row>
    <row r="677" spans="4:6" ht="12.75">
      <c r="D677" s="146"/>
      <c r="F677" s="18"/>
    </row>
    <row r="678" spans="4:6" ht="12.75">
      <c r="D678" s="146"/>
      <c r="F678" s="18"/>
    </row>
    <row r="679" spans="4:6" ht="12.75">
      <c r="D679" s="146"/>
      <c r="F679" s="18"/>
    </row>
    <row r="680" spans="4:6" ht="12.75">
      <c r="D680" s="146"/>
      <c r="F680" s="18"/>
    </row>
    <row r="681" spans="4:6" ht="12.75">
      <c r="D681" s="146"/>
      <c r="F681" s="18"/>
    </row>
    <row r="682" spans="4:6" ht="12.75">
      <c r="D682" s="146"/>
      <c r="F682" s="18"/>
    </row>
    <row r="683" spans="4:6" ht="12.75">
      <c r="D683" s="146"/>
      <c r="F683" s="18"/>
    </row>
    <row r="684" spans="4:6" ht="12.75">
      <c r="D684" s="146"/>
      <c r="F684" s="18"/>
    </row>
    <row r="685" spans="4:6" ht="12.75">
      <c r="D685" s="146"/>
      <c r="F685" s="18"/>
    </row>
    <row r="686" spans="4:6" ht="12.75">
      <c r="D686" s="146"/>
      <c r="F686" s="18"/>
    </row>
    <row r="687" spans="4:6" ht="12.75">
      <c r="D687" s="146"/>
      <c r="F687" s="18"/>
    </row>
    <row r="688" spans="4:6" ht="12.75">
      <c r="D688" s="146"/>
      <c r="F688" s="18"/>
    </row>
    <row r="689" spans="4:6" ht="12.75">
      <c r="D689" s="146"/>
      <c r="F689" s="18"/>
    </row>
    <row r="690" spans="4:6" ht="12.75">
      <c r="D690" s="146"/>
      <c r="F690" s="18"/>
    </row>
    <row r="691" spans="4:6" ht="12.75">
      <c r="D691" s="146"/>
      <c r="F691" s="18"/>
    </row>
    <row r="692" spans="4:6" ht="12.75">
      <c r="D692" s="146"/>
      <c r="F692" s="18"/>
    </row>
    <row r="693" spans="4:6" ht="12.75">
      <c r="D693" s="146"/>
      <c r="F693" s="18"/>
    </row>
    <row r="694" spans="4:6" ht="12.75">
      <c r="D694" s="146"/>
      <c r="F694" s="18"/>
    </row>
    <row r="695" spans="4:6" ht="12.75">
      <c r="D695" s="146"/>
      <c r="F695" s="18"/>
    </row>
    <row r="696" spans="4:6" ht="12.75">
      <c r="D696" s="146"/>
      <c r="F696" s="18"/>
    </row>
    <row r="697" spans="4:6" ht="12.75">
      <c r="D697" s="146"/>
      <c r="F697" s="18"/>
    </row>
    <row r="698" spans="4:6" ht="12.75">
      <c r="D698" s="146"/>
      <c r="F698" s="18"/>
    </row>
    <row r="699" spans="4:6" ht="12.75">
      <c r="D699" s="146"/>
      <c r="F699" s="18"/>
    </row>
    <row r="700" spans="4:6" ht="12.75">
      <c r="D700" s="146"/>
      <c r="F700" s="18"/>
    </row>
    <row r="701" spans="4:6" ht="12.75">
      <c r="D701" s="146"/>
      <c r="F701" s="18"/>
    </row>
    <row r="702" spans="4:6" ht="12.75">
      <c r="D702" s="146"/>
      <c r="F702" s="18"/>
    </row>
    <row r="703" spans="4:6" ht="12.75">
      <c r="D703" s="146"/>
      <c r="F703" s="18"/>
    </row>
    <row r="704" spans="4:6" ht="12.75">
      <c r="D704" s="146"/>
      <c r="F704" s="18"/>
    </row>
    <row r="705" spans="4:6" ht="12.75">
      <c r="D705" s="146"/>
      <c r="F705" s="18"/>
    </row>
    <row r="706" spans="4:6" ht="12.75">
      <c r="D706" s="146"/>
      <c r="F706" s="18"/>
    </row>
    <row r="707" spans="4:6" ht="12.75">
      <c r="D707" s="146"/>
      <c r="F707" s="18"/>
    </row>
    <row r="708" spans="4:6" ht="12.75">
      <c r="D708" s="146"/>
      <c r="F708" s="18"/>
    </row>
    <row r="709" spans="4:6" ht="12.75">
      <c r="D709" s="146"/>
      <c r="F709" s="18"/>
    </row>
    <row r="710" spans="4:6" ht="12.75">
      <c r="D710" s="146"/>
      <c r="F710" s="18"/>
    </row>
    <row r="711" spans="4:6" ht="12.75">
      <c r="D711" s="146"/>
      <c r="F711" s="18"/>
    </row>
    <row r="712" spans="4:6" ht="12.75">
      <c r="D712" s="146"/>
      <c r="F712" s="18"/>
    </row>
    <row r="713" spans="4:6" ht="12.75">
      <c r="D713" s="146"/>
      <c r="F713" s="18"/>
    </row>
    <row r="714" spans="4:6" ht="12.75">
      <c r="D714" s="146"/>
      <c r="F714" s="18"/>
    </row>
    <row r="715" spans="4:6" ht="12.75">
      <c r="D715" s="146"/>
      <c r="F715" s="18"/>
    </row>
    <row r="716" spans="4:6" ht="12.75">
      <c r="D716" s="146"/>
      <c r="F716" s="18"/>
    </row>
    <row r="717" spans="4:6" ht="12.75">
      <c r="D717" s="146"/>
      <c r="F717" s="18"/>
    </row>
    <row r="718" spans="4:6" ht="12.75">
      <c r="D718" s="146"/>
      <c r="F718" s="18"/>
    </row>
    <row r="719" spans="4:6" ht="12.75">
      <c r="D719" s="146"/>
      <c r="F719" s="18"/>
    </row>
    <row r="720" spans="4:6" ht="12.75">
      <c r="D720" s="146"/>
      <c r="F720" s="18"/>
    </row>
    <row r="721" spans="4:6" ht="12.75">
      <c r="D721" s="146"/>
      <c r="F721" s="18"/>
    </row>
    <row r="722" spans="4:6" ht="12.75">
      <c r="D722" s="146"/>
      <c r="F722" s="18"/>
    </row>
    <row r="723" spans="4:6" ht="12.75">
      <c r="D723" s="146"/>
      <c r="F723" s="18"/>
    </row>
    <row r="724" spans="4:6" ht="12.75">
      <c r="D724" s="146"/>
      <c r="F724" s="18"/>
    </row>
    <row r="725" spans="4:6" ht="12.75">
      <c r="D725" s="146"/>
      <c r="F725" s="18"/>
    </row>
    <row r="726" spans="4:6" ht="12.75">
      <c r="D726" s="146"/>
      <c r="F726" s="18"/>
    </row>
    <row r="727" spans="4:6" ht="12.75">
      <c r="D727" s="146"/>
      <c r="F727" s="18"/>
    </row>
    <row r="728" spans="4:6" ht="12.75">
      <c r="D728" s="146"/>
      <c r="F728" s="18"/>
    </row>
    <row r="729" spans="4:6" ht="12.75">
      <c r="D729" s="146"/>
      <c r="F729" s="18"/>
    </row>
    <row r="730" spans="4:6" ht="12.75">
      <c r="D730" s="146"/>
      <c r="F730" s="18"/>
    </row>
    <row r="731" spans="4:6" ht="12.75">
      <c r="D731" s="146"/>
      <c r="F731" s="18"/>
    </row>
    <row r="732" spans="4:6" ht="12.75">
      <c r="D732" s="146"/>
      <c r="F732" s="18"/>
    </row>
    <row r="733" spans="4:6" ht="12.75">
      <c r="D733" s="146"/>
      <c r="F733" s="18"/>
    </row>
    <row r="734" spans="4:6" ht="12.75">
      <c r="D734" s="146"/>
      <c r="F734" s="18"/>
    </row>
    <row r="735" spans="4:6" ht="12.75">
      <c r="D735" s="146"/>
      <c r="F735" s="18"/>
    </row>
    <row r="736" spans="4:6" ht="12.75">
      <c r="D736" s="146"/>
      <c r="F736" s="18"/>
    </row>
    <row r="737" spans="4:6" ht="12.75">
      <c r="D737" s="146"/>
      <c r="F737" s="18"/>
    </row>
    <row r="738" spans="4:6" ht="12.75">
      <c r="D738" s="146"/>
      <c r="F738" s="18"/>
    </row>
    <row r="739" spans="4:6" ht="12.75">
      <c r="D739" s="146"/>
      <c r="F739" s="18"/>
    </row>
    <row r="740" spans="4:6" ht="12.75">
      <c r="D740" s="146"/>
      <c r="F740" s="18"/>
    </row>
    <row r="741" spans="4:6" ht="12.75">
      <c r="D741" s="146"/>
      <c r="F741" s="18"/>
    </row>
    <row r="742" spans="4:6" ht="12.75">
      <c r="D742" s="146"/>
      <c r="F742" s="18"/>
    </row>
    <row r="743" spans="4:6" ht="12.75">
      <c r="D743" s="146"/>
      <c r="F743" s="18"/>
    </row>
    <row r="744" spans="4:6" ht="12.75">
      <c r="D744" s="146"/>
      <c r="F744" s="18"/>
    </row>
    <row r="745" spans="4:6" ht="12.75">
      <c r="D745" s="146"/>
      <c r="F745" s="18"/>
    </row>
    <row r="746" spans="4:6" ht="12.75">
      <c r="D746" s="146"/>
      <c r="F746" s="18"/>
    </row>
    <row r="747" spans="4:6" ht="12.75">
      <c r="D747" s="146"/>
      <c r="F747" s="18"/>
    </row>
    <row r="748" spans="4:6" ht="12.75">
      <c r="D748" s="146"/>
      <c r="F748" s="18"/>
    </row>
    <row r="749" spans="4:6" ht="12.75">
      <c r="D749" s="146"/>
      <c r="F749" s="18"/>
    </row>
    <row r="750" spans="4:6" ht="12.75">
      <c r="D750" s="146"/>
      <c r="F750" s="18"/>
    </row>
    <row r="751" spans="4:6" ht="12.75">
      <c r="D751" s="146"/>
      <c r="F751" s="18"/>
    </row>
    <row r="752" spans="4:6" ht="12.75">
      <c r="D752" s="146"/>
      <c r="F752" s="18"/>
    </row>
    <row r="753" spans="4:6" ht="12.75">
      <c r="D753" s="146"/>
      <c r="F753" s="18"/>
    </row>
    <row r="754" spans="4:6" ht="12.75">
      <c r="D754" s="146"/>
      <c r="F754" s="18"/>
    </row>
    <row r="755" spans="4:6" ht="12.75">
      <c r="D755" s="146"/>
      <c r="F755" s="18"/>
    </row>
    <row r="756" spans="4:6" ht="12.75">
      <c r="D756" s="146"/>
      <c r="F756" s="18"/>
    </row>
    <row r="757" spans="4:6" ht="12.75">
      <c r="D757" s="146"/>
      <c r="F757" s="18"/>
    </row>
    <row r="758" spans="4:6" ht="12.75">
      <c r="D758" s="146"/>
      <c r="F758" s="18"/>
    </row>
    <row r="759" spans="4:6" ht="12.75">
      <c r="D759" s="146"/>
      <c r="F759" s="18"/>
    </row>
    <row r="760" spans="4:6" ht="12.75">
      <c r="D760" s="146"/>
      <c r="F760" s="18"/>
    </row>
    <row r="761" spans="4:6" ht="12.75">
      <c r="D761" s="146"/>
      <c r="F761" s="18"/>
    </row>
    <row r="762" spans="4:6" ht="12.75">
      <c r="D762" s="146"/>
      <c r="F762" s="18"/>
    </row>
    <row r="763" spans="4:6" ht="12.75">
      <c r="D763" s="146"/>
      <c r="F763" s="18"/>
    </row>
    <row r="764" spans="4:6" ht="12.75">
      <c r="D764" s="146"/>
      <c r="F764" s="18"/>
    </row>
    <row r="765" spans="4:6" ht="12.75">
      <c r="D765" s="146"/>
      <c r="F765" s="18"/>
    </row>
    <row r="766" spans="4:6" ht="12.75">
      <c r="D766" s="146"/>
      <c r="F766" s="18"/>
    </row>
    <row r="767" spans="4:6" ht="12.75">
      <c r="D767" s="146"/>
      <c r="F767" s="18"/>
    </row>
    <row r="768" spans="4:6" ht="12.75">
      <c r="D768" s="146"/>
      <c r="F768" s="18"/>
    </row>
    <row r="769" spans="4:6" ht="12.75">
      <c r="D769" s="146"/>
      <c r="F769" s="18"/>
    </row>
    <row r="770" spans="4:6" ht="12.75">
      <c r="D770" s="146"/>
      <c r="F770" s="18"/>
    </row>
    <row r="771" spans="4:6" ht="12.75">
      <c r="D771" s="146"/>
      <c r="F771" s="18"/>
    </row>
    <row r="772" spans="4:6" ht="12.75">
      <c r="D772" s="146"/>
      <c r="F772" s="18"/>
    </row>
    <row r="773" spans="4:6" ht="12.75">
      <c r="D773" s="146"/>
      <c r="F773" s="18"/>
    </row>
    <row r="774" spans="4:6" ht="12.75">
      <c r="D774" s="146"/>
      <c r="F774" s="18"/>
    </row>
    <row r="775" spans="4:6" ht="12.75">
      <c r="D775" s="146"/>
      <c r="F775" s="18"/>
    </row>
    <row r="776" spans="4:6" ht="12.75">
      <c r="D776" s="146"/>
      <c r="F776" s="18"/>
    </row>
    <row r="777" spans="4:6" ht="12.75">
      <c r="D777" s="146"/>
      <c r="F777" s="18"/>
    </row>
    <row r="778" spans="4:6" ht="12.75">
      <c r="D778" s="146"/>
      <c r="F778" s="18"/>
    </row>
    <row r="779" spans="4:6" ht="12.75">
      <c r="D779" s="146"/>
      <c r="F779" s="18"/>
    </row>
    <row r="780" spans="4:6" ht="12.75">
      <c r="D780" s="146"/>
      <c r="F780" s="18"/>
    </row>
    <row r="781" spans="4:6" ht="12.75">
      <c r="D781" s="146"/>
      <c r="F781" s="18"/>
    </row>
    <row r="782" spans="4:6" ht="12.75">
      <c r="D782" s="146"/>
      <c r="F782" s="18"/>
    </row>
    <row r="783" spans="4:6" ht="12.75">
      <c r="D783" s="146"/>
      <c r="F783" s="18"/>
    </row>
    <row r="784" spans="4:6" ht="12.75">
      <c r="D784" s="146"/>
      <c r="F784" s="18"/>
    </row>
    <row r="785" spans="4:6" ht="12.75">
      <c r="D785" s="146"/>
      <c r="F785" s="18"/>
    </row>
    <row r="786" spans="4:6" ht="12.75">
      <c r="D786" s="146"/>
      <c r="F786" s="18"/>
    </row>
    <row r="787" spans="4:6" ht="12.75">
      <c r="D787" s="146"/>
      <c r="F787" s="18"/>
    </row>
    <row r="788" spans="4:6" ht="12.75">
      <c r="D788" s="146"/>
      <c r="F788" s="18"/>
    </row>
    <row r="789" spans="4:6" ht="12.75">
      <c r="D789" s="146"/>
      <c r="F789" s="18"/>
    </row>
    <row r="790" spans="4:6" ht="12.75">
      <c r="D790" s="146"/>
      <c r="F790" s="18"/>
    </row>
    <row r="791" spans="4:6" ht="12.75">
      <c r="D791" s="146"/>
      <c r="F791" s="18"/>
    </row>
    <row r="792" spans="4:6" ht="12.75">
      <c r="D792" s="146"/>
      <c r="F792" s="18"/>
    </row>
    <row r="793" spans="4:6" ht="12.75">
      <c r="D793" s="146"/>
      <c r="F793" s="18"/>
    </row>
    <row r="794" spans="4:6" ht="12.75">
      <c r="D794" s="146"/>
      <c r="F794" s="18"/>
    </row>
    <row r="795" spans="4:6" ht="12.75">
      <c r="D795" s="146"/>
      <c r="F795" s="18"/>
    </row>
    <row r="796" spans="4:6" ht="12.75">
      <c r="D796" s="146"/>
      <c r="F796" s="18"/>
    </row>
    <row r="797" spans="4:6" ht="12.75">
      <c r="D797" s="146"/>
      <c r="F797" s="18"/>
    </row>
    <row r="798" spans="4:6" ht="12.75">
      <c r="D798" s="146"/>
      <c r="F798" s="18"/>
    </row>
    <row r="799" spans="4:6" ht="12.75">
      <c r="D799" s="146"/>
      <c r="F799" s="18"/>
    </row>
    <row r="800" spans="4:6" ht="12.75">
      <c r="D800" s="146"/>
      <c r="F800" s="18"/>
    </row>
    <row r="801" spans="4:6" ht="12.75">
      <c r="D801" s="146"/>
      <c r="F801" s="18"/>
    </row>
    <row r="802" spans="4:6" ht="12.75">
      <c r="D802" s="146"/>
      <c r="F802" s="18"/>
    </row>
    <row r="803" spans="4:6" ht="12.75">
      <c r="D803" s="146"/>
      <c r="F803" s="18"/>
    </row>
    <row r="804" spans="4:6" ht="12.75">
      <c r="D804" s="146"/>
      <c r="F804" s="18"/>
    </row>
    <row r="805" spans="4:6" ht="12.75">
      <c r="D805" s="146"/>
      <c r="F805" s="18"/>
    </row>
    <row r="806" spans="4:6" ht="12.75">
      <c r="D806" s="146"/>
      <c r="F806" s="18"/>
    </row>
    <row r="807" spans="4:6" ht="12.75">
      <c r="D807" s="146"/>
      <c r="F807" s="18"/>
    </row>
    <row r="808" spans="4:6" ht="12.75">
      <c r="D808" s="146"/>
      <c r="F808" s="18"/>
    </row>
    <row r="809" spans="4:6" ht="12.75">
      <c r="D809" s="146"/>
      <c r="F809" s="18"/>
    </row>
    <row r="810" spans="4:6" ht="12.75">
      <c r="D810" s="146"/>
      <c r="F810" s="18"/>
    </row>
    <row r="811" spans="4:6" ht="12.75">
      <c r="D811" s="146"/>
      <c r="F811" s="18"/>
    </row>
    <row r="812" spans="4:6" ht="12.75">
      <c r="D812" s="146"/>
      <c r="F812" s="18"/>
    </row>
    <row r="813" spans="4:6" ht="12.75">
      <c r="D813" s="146"/>
      <c r="F813" s="18"/>
    </row>
    <row r="814" spans="4:6" ht="12.75">
      <c r="D814" s="146"/>
      <c r="F814" s="18"/>
    </row>
    <row r="815" spans="4:6" ht="12.75">
      <c r="D815" s="146"/>
      <c r="F815" s="18"/>
    </row>
    <row r="816" spans="4:6" ht="12.75">
      <c r="D816" s="146"/>
      <c r="F816" s="18"/>
    </row>
    <row r="817" spans="4:6" ht="12.75">
      <c r="D817" s="146"/>
      <c r="F817" s="18"/>
    </row>
    <row r="818" spans="4:6" ht="12.75">
      <c r="D818" s="146"/>
      <c r="F818" s="18"/>
    </row>
    <row r="819" spans="4:6" ht="12.75">
      <c r="D819" s="146"/>
      <c r="F819" s="18"/>
    </row>
    <row r="820" spans="4:6" ht="12.75">
      <c r="D820" s="146"/>
      <c r="F820" s="18"/>
    </row>
    <row r="821" spans="4:6" ht="12.75">
      <c r="D821" s="146"/>
      <c r="F821" s="18"/>
    </row>
    <row r="822" spans="4:6" ht="12.75">
      <c r="D822" s="146"/>
      <c r="F822" s="18"/>
    </row>
    <row r="823" spans="4:6" ht="12.75">
      <c r="D823" s="146"/>
      <c r="F823" s="18"/>
    </row>
    <row r="824" spans="4:6" ht="12.75">
      <c r="D824" s="146"/>
      <c r="F824" s="18"/>
    </row>
    <row r="825" spans="4:6" ht="12.75">
      <c r="D825" s="146"/>
      <c r="F825" s="18"/>
    </row>
    <row r="826" spans="4:6" ht="12.75">
      <c r="D826" s="146"/>
      <c r="F826" s="18"/>
    </row>
    <row r="827" spans="4:6" ht="12.75">
      <c r="D827" s="146"/>
      <c r="F827" s="18"/>
    </row>
    <row r="828" spans="4:6" ht="12.75">
      <c r="D828" s="146"/>
      <c r="F828" s="18"/>
    </row>
    <row r="829" spans="4:6" ht="12.75">
      <c r="D829" s="146"/>
      <c r="F829" s="18"/>
    </row>
    <row r="830" spans="4:6" ht="12.75">
      <c r="D830" s="146"/>
      <c r="F830" s="18"/>
    </row>
    <row r="831" spans="4:6" ht="12.75">
      <c r="D831" s="146"/>
      <c r="F831" s="18"/>
    </row>
    <row r="832" spans="4:6" ht="12.75">
      <c r="D832" s="146"/>
      <c r="F832" s="18"/>
    </row>
    <row r="833" spans="4:6" ht="12.75">
      <c r="D833" s="146"/>
      <c r="F833" s="18"/>
    </row>
    <row r="834" spans="4:6" ht="12.75">
      <c r="D834" s="146"/>
      <c r="F834" s="18"/>
    </row>
    <row r="835" spans="4:6" ht="12.75">
      <c r="D835" s="146"/>
      <c r="F835" s="18"/>
    </row>
    <row r="836" spans="4:6" ht="12.75">
      <c r="D836" s="146"/>
      <c r="F836" s="18"/>
    </row>
    <row r="837" spans="4:6" ht="12.75">
      <c r="D837" s="146"/>
      <c r="F837" s="18"/>
    </row>
    <row r="838" spans="4:6" ht="12.75">
      <c r="D838" s="146"/>
      <c r="F838" s="18"/>
    </row>
    <row r="839" spans="4:6" ht="12.75">
      <c r="D839" s="146"/>
      <c r="F839" s="18"/>
    </row>
    <row r="840" spans="4:6" ht="12.75">
      <c r="D840" s="146"/>
      <c r="F840" s="18"/>
    </row>
    <row r="841" spans="4:6" ht="12.75">
      <c r="D841" s="146"/>
      <c r="F841" s="18"/>
    </row>
    <row r="842" spans="4:6" ht="12.75">
      <c r="D842" s="146"/>
      <c r="F842" s="18"/>
    </row>
    <row r="843" spans="4:6" ht="12.75">
      <c r="D843" s="146"/>
      <c r="F843" s="18"/>
    </row>
    <row r="844" spans="4:6" ht="12.75">
      <c r="D844" s="146"/>
      <c r="F844" s="18"/>
    </row>
    <row r="845" spans="4:6" ht="12.75">
      <c r="D845" s="146"/>
      <c r="F845" s="18"/>
    </row>
    <row r="846" spans="4:6" ht="12.75">
      <c r="D846" s="146"/>
      <c r="F846" s="18"/>
    </row>
    <row r="847" spans="4:6" ht="12.75">
      <c r="D847" s="146"/>
      <c r="F847" s="18"/>
    </row>
    <row r="848" spans="4:6" ht="12.75">
      <c r="D848" s="146"/>
      <c r="F848" s="18"/>
    </row>
    <row r="849" spans="4:6" ht="12.75">
      <c r="D849" s="146"/>
      <c r="F849" s="18"/>
    </row>
    <row r="850" spans="4:6" ht="12.75">
      <c r="D850" s="146"/>
      <c r="F850" s="18"/>
    </row>
    <row r="851" spans="4:6" ht="12.75">
      <c r="D851" s="146"/>
      <c r="F851" s="18"/>
    </row>
    <row r="852" spans="4:6" ht="12.75">
      <c r="D852" s="146"/>
      <c r="F852" s="18"/>
    </row>
    <row r="853" spans="4:6" ht="12.75">
      <c r="D853" s="146"/>
      <c r="F853" s="18"/>
    </row>
    <row r="854" spans="4:6" ht="12.75">
      <c r="D854" s="146"/>
      <c r="F854" s="18"/>
    </row>
    <row r="855" spans="4:6" ht="12.75">
      <c r="D855" s="146"/>
      <c r="F855" s="18"/>
    </row>
    <row r="856" spans="4:6" ht="12.75">
      <c r="D856" s="146"/>
      <c r="F856" s="18"/>
    </row>
    <row r="857" spans="4:6" ht="12.75">
      <c r="D857" s="146"/>
      <c r="F857" s="18"/>
    </row>
    <row r="858" spans="4:6" ht="12.75">
      <c r="D858" s="146"/>
      <c r="F858" s="18"/>
    </row>
    <row r="859" spans="4:6" ht="12.75">
      <c r="D859" s="146"/>
      <c r="F859" s="18"/>
    </row>
    <row r="860" spans="4:6" ht="12.75">
      <c r="D860" s="146"/>
      <c r="F860" s="18"/>
    </row>
    <row r="861" spans="4:6" ht="12.75">
      <c r="D861" s="146"/>
      <c r="F861" s="18"/>
    </row>
    <row r="862" spans="4:6" ht="12.75">
      <c r="D862" s="146"/>
      <c r="F862" s="18"/>
    </row>
    <row r="863" spans="4:6" ht="12.75">
      <c r="D863" s="146"/>
      <c r="F863" s="18"/>
    </row>
    <row r="864" spans="4:6" ht="12.75">
      <c r="D864" s="146"/>
      <c r="F864" s="18"/>
    </row>
    <row r="865" spans="4:6" ht="12.75">
      <c r="D865" s="146"/>
      <c r="F865" s="18"/>
    </row>
    <row r="866" spans="4:6" ht="12.75">
      <c r="D866" s="146"/>
      <c r="F866" s="18"/>
    </row>
    <row r="867" spans="4:6" ht="12.75">
      <c r="D867" s="146"/>
      <c r="F867" s="18"/>
    </row>
    <row r="868" spans="4:6" ht="12.75">
      <c r="D868" s="146"/>
      <c r="F868" s="18"/>
    </row>
    <row r="869" spans="4:6" ht="12.75">
      <c r="D869" s="146"/>
      <c r="F869" s="18"/>
    </row>
    <row r="870" spans="4:6" ht="12.75">
      <c r="D870" s="146"/>
      <c r="F870" s="18"/>
    </row>
    <row r="871" spans="4:6" ht="12.75">
      <c r="D871" s="146"/>
      <c r="F871" s="18"/>
    </row>
    <row r="872" spans="4:6" ht="12.75">
      <c r="D872" s="146"/>
      <c r="F872" s="18"/>
    </row>
    <row r="873" spans="4:6" ht="12.75">
      <c r="D873" s="146"/>
      <c r="F873" s="18"/>
    </row>
    <row r="874" spans="4:6" ht="12.75">
      <c r="D874" s="146"/>
      <c r="F874" s="18"/>
    </row>
    <row r="875" spans="4:6" ht="12.75">
      <c r="D875" s="146"/>
      <c r="F875" s="18"/>
    </row>
    <row r="876" spans="4:6" ht="12.75">
      <c r="D876" s="146"/>
      <c r="F876" s="18"/>
    </row>
    <row r="877" spans="4:6" ht="12.75">
      <c r="D877" s="146"/>
      <c r="F877" s="18"/>
    </row>
    <row r="878" spans="4:6" ht="12.75">
      <c r="D878" s="146"/>
      <c r="F878" s="18"/>
    </row>
    <row r="879" spans="4:6" ht="12.75">
      <c r="D879" s="146"/>
      <c r="F879" s="18"/>
    </row>
    <row r="880" spans="4:6" ht="12.75">
      <c r="D880" s="146"/>
      <c r="F880" s="18"/>
    </row>
    <row r="881" spans="4:6" ht="12.75">
      <c r="D881" s="146"/>
      <c r="F881" s="18"/>
    </row>
    <row r="882" spans="4:6" ht="12.75">
      <c r="D882" s="146"/>
      <c r="F882" s="18"/>
    </row>
    <row r="883" spans="4:6" ht="12.75">
      <c r="D883" s="146"/>
      <c r="F883" s="18"/>
    </row>
    <row r="884" spans="4:6" ht="12.75">
      <c r="D884" s="146"/>
      <c r="F884" s="18"/>
    </row>
    <row r="885" spans="4:6" ht="12.75">
      <c r="D885" s="146"/>
      <c r="F885" s="18"/>
    </row>
    <row r="886" spans="4:6" ht="12.75">
      <c r="D886" s="146"/>
      <c r="F886" s="18"/>
    </row>
    <row r="887" spans="4:6" ht="12.75">
      <c r="D887" s="146"/>
      <c r="F887" s="18"/>
    </row>
    <row r="888" spans="4:6" ht="12.75">
      <c r="D888" s="146"/>
      <c r="F888" s="18"/>
    </row>
    <row r="889" spans="4:6" ht="12.75">
      <c r="D889" s="146"/>
      <c r="F889" s="18"/>
    </row>
    <row r="890" spans="4:6" ht="12.75">
      <c r="D890" s="146"/>
      <c r="F890" s="18"/>
    </row>
    <row r="891" spans="4:6" ht="12.75">
      <c r="D891" s="146"/>
      <c r="F891" s="18"/>
    </row>
    <row r="892" spans="4:6" ht="12.75">
      <c r="D892" s="146"/>
      <c r="F892" s="18"/>
    </row>
    <row r="893" spans="4:6" ht="12.75">
      <c r="D893" s="146"/>
      <c r="F893" s="18"/>
    </row>
    <row r="894" spans="4:6" ht="12.75">
      <c r="D894" s="146"/>
      <c r="F894" s="18"/>
    </row>
    <row r="895" spans="4:6" ht="12.75">
      <c r="D895" s="146"/>
      <c r="F895" s="18"/>
    </row>
    <row r="896" spans="4:6" ht="12.75">
      <c r="D896" s="146"/>
      <c r="F896" s="18"/>
    </row>
    <row r="897" spans="4:6" ht="12.75">
      <c r="D897" s="146"/>
      <c r="F897" s="18"/>
    </row>
    <row r="898" spans="4:6" ht="12.75">
      <c r="D898" s="146"/>
      <c r="F898" s="18"/>
    </row>
    <row r="899" spans="4:6" ht="12.75">
      <c r="D899" s="146"/>
      <c r="F899" s="18"/>
    </row>
    <row r="900" spans="4:6" ht="12.75">
      <c r="D900" s="146"/>
      <c r="F900" s="18"/>
    </row>
    <row r="901" spans="4:6" ht="12.75">
      <c r="D901" s="146"/>
      <c r="F901" s="18"/>
    </row>
    <row r="902" spans="4:6" ht="12.75">
      <c r="D902" s="146"/>
      <c r="F902" s="18"/>
    </row>
    <row r="903" spans="4:6" ht="12.75">
      <c r="D903" s="146"/>
      <c r="F903" s="18"/>
    </row>
    <row r="904" spans="4:6" ht="12.75">
      <c r="D904" s="146"/>
      <c r="F904" s="18"/>
    </row>
    <row r="905" spans="4:6" ht="12.75">
      <c r="D905" s="146"/>
      <c r="F905" s="18"/>
    </row>
    <row r="906" spans="4:6" ht="12.75">
      <c r="D906" s="146"/>
      <c r="F906" s="18"/>
    </row>
    <row r="907" spans="4:6" ht="12.75">
      <c r="D907" s="146"/>
      <c r="F907" s="18"/>
    </row>
    <row r="908" spans="4:6" ht="12.75">
      <c r="D908" s="146"/>
      <c r="F908" s="18"/>
    </row>
    <row r="909" spans="4:6" ht="12.75">
      <c r="D909" s="146"/>
      <c r="F909" s="18"/>
    </row>
    <row r="910" spans="4:6" ht="12.75">
      <c r="D910" s="146"/>
      <c r="F910" s="18"/>
    </row>
    <row r="911" spans="4:6" ht="12.75">
      <c r="D911" s="146"/>
      <c r="F911" s="18"/>
    </row>
    <row r="912" spans="4:6" ht="12.75">
      <c r="D912" s="146"/>
      <c r="F912" s="18"/>
    </row>
    <row r="913" spans="4:6" ht="12.75">
      <c r="D913" s="146"/>
      <c r="F913" s="18"/>
    </row>
    <row r="914" spans="4:6" ht="12.75">
      <c r="D914" s="146"/>
      <c r="F914" s="18"/>
    </row>
    <row r="915" spans="4:6" ht="12.75">
      <c r="D915" s="146"/>
      <c r="F915" s="18"/>
    </row>
    <row r="916" spans="4:6" ht="12.75">
      <c r="D916" s="146"/>
      <c r="F916" s="18"/>
    </row>
    <row r="917" spans="4:6" ht="12.75">
      <c r="D917" s="146"/>
      <c r="F917" s="18"/>
    </row>
    <row r="918" spans="4:6" ht="12.75">
      <c r="D918" s="146"/>
      <c r="F918" s="18"/>
    </row>
    <row r="919" spans="4:6" ht="12.75">
      <c r="D919" s="146"/>
      <c r="F919" s="18"/>
    </row>
    <row r="920" spans="4:6" ht="12.75">
      <c r="D920" s="146"/>
      <c r="F920" s="18"/>
    </row>
    <row r="921" spans="4:6" ht="12.75">
      <c r="D921" s="146"/>
      <c r="F921" s="18"/>
    </row>
    <row r="922" spans="4:6" ht="12.75">
      <c r="D922" s="146"/>
      <c r="F922" s="18"/>
    </row>
    <row r="923" spans="4:6" ht="12.75">
      <c r="D923" s="146"/>
      <c r="F923" s="18"/>
    </row>
    <row r="924" spans="4:6" ht="12.75">
      <c r="D924" s="146"/>
      <c r="F924" s="18"/>
    </row>
    <row r="925" spans="4:6" ht="12.75">
      <c r="D925" s="146"/>
      <c r="F925" s="18"/>
    </row>
    <row r="926" spans="4:6" ht="12.75">
      <c r="D926" s="146"/>
      <c r="F926" s="18"/>
    </row>
    <row r="927" spans="4:6" ht="12.75">
      <c r="D927" s="146"/>
      <c r="F927" s="18"/>
    </row>
    <row r="928" spans="4:6" ht="12.75">
      <c r="D928" s="146"/>
      <c r="F928" s="18"/>
    </row>
    <row r="929" spans="4:6" ht="12.75">
      <c r="D929" s="146"/>
      <c r="F929" s="18"/>
    </row>
    <row r="930" spans="4:6" ht="12.75">
      <c r="D930" s="146"/>
      <c r="F930" s="18"/>
    </row>
    <row r="931" spans="4:6" ht="12.75">
      <c r="D931" s="146"/>
      <c r="F931" s="18"/>
    </row>
    <row r="932" spans="4:6" ht="12.75">
      <c r="D932" s="146"/>
      <c r="F932" s="18"/>
    </row>
    <row r="933" spans="4:6" ht="12.75">
      <c r="D933" s="146"/>
      <c r="F933" s="18"/>
    </row>
    <row r="934" spans="4:6" ht="12.75">
      <c r="D934" s="146"/>
      <c r="F934" s="18"/>
    </row>
    <row r="935" spans="4:6" ht="12.75">
      <c r="D935" s="146"/>
      <c r="F935" s="18"/>
    </row>
    <row r="936" spans="4:6" ht="12.75">
      <c r="D936" s="146"/>
      <c r="F936" s="18"/>
    </row>
    <row r="937" spans="4:6" ht="12.75">
      <c r="D937" s="146"/>
      <c r="F937" s="18"/>
    </row>
    <row r="938" spans="4:6" ht="12.75">
      <c r="D938" s="146"/>
      <c r="F938" s="18"/>
    </row>
    <row r="939" spans="4:6" ht="12.75">
      <c r="D939" s="146"/>
      <c r="F939" s="18"/>
    </row>
    <row r="940" spans="4:6" ht="12.75">
      <c r="D940" s="146"/>
      <c r="F940" s="18"/>
    </row>
    <row r="941" spans="4:6" ht="12.75">
      <c r="D941" s="146"/>
      <c r="F941" s="18"/>
    </row>
    <row r="942" spans="4:6" ht="12.75">
      <c r="D942" s="146"/>
      <c r="F942" s="18"/>
    </row>
    <row r="943" spans="4:6" ht="12.75">
      <c r="D943" s="146"/>
      <c r="F943" s="18"/>
    </row>
    <row r="944" spans="4:6" ht="12.75">
      <c r="D944" s="146"/>
      <c r="F944" s="18"/>
    </row>
    <row r="945" spans="4:6" ht="12.75">
      <c r="D945" s="146"/>
      <c r="F945" s="18"/>
    </row>
    <row r="946" spans="4:6" ht="12.75">
      <c r="D946" s="146"/>
      <c r="F946" s="18"/>
    </row>
    <row r="947" spans="4:6" ht="12.75">
      <c r="D947" s="146"/>
      <c r="F947" s="18"/>
    </row>
    <row r="948" spans="4:6" ht="12.75">
      <c r="D948" s="146"/>
      <c r="F948" s="18"/>
    </row>
    <row r="949" spans="4:6" ht="12.75">
      <c r="D949" s="146"/>
      <c r="F949" s="18"/>
    </row>
    <row r="950" spans="4:6" ht="12.75">
      <c r="D950" s="146"/>
      <c r="F950" s="18"/>
    </row>
    <row r="951" spans="4:6" ht="12.75">
      <c r="D951" s="146"/>
      <c r="F951" s="18"/>
    </row>
    <row r="952" spans="4:6" ht="12.75">
      <c r="D952" s="146"/>
      <c r="F952" s="18"/>
    </row>
    <row r="953" spans="4:6" ht="12.75">
      <c r="D953" s="146"/>
      <c r="F953" s="18"/>
    </row>
    <row r="954" spans="4:6" ht="12.75">
      <c r="D954" s="146"/>
      <c r="F954" s="18"/>
    </row>
    <row r="955" spans="4:6" ht="12.75">
      <c r="D955" s="146"/>
      <c r="F955" s="18"/>
    </row>
    <row r="956" spans="4:6" ht="12.75">
      <c r="D956" s="146"/>
      <c r="F956" s="18"/>
    </row>
    <row r="957" spans="4:6" ht="12.75">
      <c r="D957" s="146"/>
      <c r="F957" s="18"/>
    </row>
    <row r="958" spans="4:6" ht="12.75">
      <c r="D958" s="146"/>
      <c r="F958" s="18"/>
    </row>
    <row r="959" spans="4:6" ht="12.75">
      <c r="D959" s="146"/>
      <c r="F959" s="18"/>
    </row>
    <row r="960" spans="4:6" ht="12.75">
      <c r="D960" s="146"/>
      <c r="F960" s="18"/>
    </row>
    <row r="961" spans="4:6" ht="12.75">
      <c r="D961" s="146"/>
      <c r="F961" s="18"/>
    </row>
    <row r="962" spans="4:6" ht="12.75">
      <c r="D962" s="146"/>
      <c r="F962" s="18"/>
    </row>
    <row r="963" spans="4:6" ht="12.75">
      <c r="D963" s="146"/>
      <c r="F963" s="18"/>
    </row>
    <row r="964" spans="4:6" ht="12.75">
      <c r="D964" s="146"/>
      <c r="F964" s="18"/>
    </row>
    <row r="965" spans="4:6" ht="12.75">
      <c r="D965" s="146"/>
      <c r="F965" s="18"/>
    </row>
    <row r="966" spans="4:6" ht="12.75">
      <c r="D966" s="146"/>
      <c r="F966" s="18"/>
    </row>
    <row r="967" spans="4:6" ht="12.75">
      <c r="D967" s="146"/>
      <c r="F967" s="18"/>
    </row>
    <row r="968" spans="4:6" ht="12.75">
      <c r="D968" s="146"/>
      <c r="F968" s="18"/>
    </row>
    <row r="969" spans="4:6" ht="12.75">
      <c r="D969" s="146"/>
      <c r="F969" s="18"/>
    </row>
    <row r="970" spans="4:6" ht="12.75">
      <c r="D970" s="146"/>
      <c r="F970" s="18"/>
    </row>
    <row r="971" spans="4:6" ht="12.75">
      <c r="D971" s="146"/>
      <c r="F971" s="18"/>
    </row>
    <row r="972" spans="4:6" ht="12.75">
      <c r="D972" s="146"/>
      <c r="F972" s="18"/>
    </row>
    <row r="973" spans="4:6" ht="12.75">
      <c r="D973" s="146"/>
      <c r="F973" s="18"/>
    </row>
    <row r="974" spans="4:6" ht="12.75">
      <c r="D974" s="146"/>
      <c r="F974" s="18"/>
    </row>
    <row r="975" spans="4:6" ht="12.75">
      <c r="D975" s="146"/>
      <c r="F975" s="18"/>
    </row>
    <row r="976" spans="4:6" ht="12.75">
      <c r="D976" s="146"/>
      <c r="F976" s="18"/>
    </row>
    <row r="977" spans="4:6" ht="12.75">
      <c r="D977" s="146"/>
      <c r="F977" s="18"/>
    </row>
    <row r="978" spans="4:6" ht="12.75">
      <c r="D978" s="146"/>
      <c r="F978" s="18"/>
    </row>
    <row r="979" spans="4:6" ht="12.75">
      <c r="D979" s="146"/>
      <c r="F979" s="18"/>
    </row>
    <row r="980" spans="4:6" ht="12.75">
      <c r="D980" s="146"/>
      <c r="F980" s="18"/>
    </row>
    <row r="981" spans="4:6" ht="12.75">
      <c r="D981" s="146"/>
      <c r="F981" s="18"/>
    </row>
    <row r="982" spans="4:6" ht="12.75">
      <c r="D982" s="146"/>
      <c r="F982" s="18"/>
    </row>
    <row r="983" spans="4:6" ht="12.75">
      <c r="D983" s="146"/>
      <c r="F983" s="18"/>
    </row>
    <row r="984" spans="4:6" ht="12.75">
      <c r="D984" s="146"/>
      <c r="F984" s="18"/>
    </row>
    <row r="985" spans="4:6" ht="12.75">
      <c r="D985" s="146"/>
      <c r="F985" s="18"/>
    </row>
    <row r="986" spans="4:6" ht="12.75">
      <c r="D986" s="146"/>
      <c r="F986" s="18"/>
    </row>
    <row r="987" spans="4:6" ht="12.75">
      <c r="D987" s="146"/>
      <c r="F987" s="18"/>
    </row>
    <row r="988" spans="4:6" ht="12.75">
      <c r="D988" s="146"/>
      <c r="F988" s="18"/>
    </row>
    <row r="989" spans="4:6" ht="12.75">
      <c r="D989" s="146"/>
      <c r="F989" s="18"/>
    </row>
    <row r="990" spans="4:6" ht="12.75">
      <c r="D990" s="146"/>
      <c r="F990" s="18"/>
    </row>
    <row r="991" spans="4:6" ht="12.75">
      <c r="D991" s="146"/>
      <c r="F991" s="18"/>
    </row>
    <row r="992" spans="4:6" ht="12.75">
      <c r="D992" s="146"/>
      <c r="F992" s="18"/>
    </row>
    <row r="993" spans="4:6" ht="12.75">
      <c r="D993" s="146"/>
      <c r="F993" s="18"/>
    </row>
    <row r="994" spans="4:6" ht="12.75">
      <c r="D994" s="146"/>
      <c r="F994" s="18"/>
    </row>
    <row r="995" spans="4:6" ht="12.75">
      <c r="D995" s="146"/>
      <c r="F995" s="18"/>
    </row>
    <row r="996" spans="4:6" ht="12.75">
      <c r="D996" s="146"/>
      <c r="F996" s="18"/>
    </row>
    <row r="997" spans="4:6" ht="12.75">
      <c r="D997" s="146"/>
      <c r="F997" s="18"/>
    </row>
    <row r="998" spans="4:6" ht="12.75">
      <c r="D998" s="146"/>
      <c r="F998" s="18"/>
    </row>
    <row r="999" spans="4:6" ht="12.75">
      <c r="D999" s="146"/>
      <c r="F999" s="18"/>
    </row>
    <row r="1000" spans="4:6" ht="12.75">
      <c r="D1000" s="146"/>
      <c r="F1000" s="18"/>
    </row>
    <row r="1001" spans="4:6" ht="12.75">
      <c r="D1001" s="146"/>
      <c r="F1001" s="18"/>
    </row>
    <row r="1002" spans="4:6" ht="12.75">
      <c r="D1002" s="146"/>
      <c r="F1002" s="18"/>
    </row>
    <row r="1003" spans="4:6" ht="12.75">
      <c r="D1003" s="146"/>
      <c r="F1003"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README</vt:lpstr>
      <vt:lpstr>Overall Assessment</vt:lpstr>
      <vt:lpstr>Process Definitions</vt:lpstr>
      <vt:lpstr>Conformance Criteria</vt:lpstr>
      <vt:lpstr>Qualifiers</vt:lpstr>
      <vt:lpstr>Process  Mapping</vt:lpstr>
      <vt:lpstr>Translate</vt:lpstr>
      <vt:lpstr>EU 1502</vt:lpstr>
      <vt:lpstr>FATF DIGID</vt:lpstr>
      <vt:lpstr>US</vt:lpstr>
      <vt:lpstr>CAN</vt:lpstr>
      <vt:lpstr>UK</vt:lpstr>
      <vt:lpstr>AUS</vt:lpstr>
      <vt:lpstr>FINTRAC</vt:lpstr>
      <vt:lpstr>References</vt:lpstr>
      <vt:lpstr>target_lang</vt:lpstr>
      <vt:lpstr>TRUSTEDPROCESSDEFINITIONS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Bouma, Tim</cp:lastModifiedBy>
  <dcterms:created xsi:type="dcterms:W3CDTF">2020-07-14T15:36:09Z</dcterms:created>
  <dcterms:modified xsi:type="dcterms:W3CDTF">2020-07-14T15:36:10Z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d4203d7-225b-41a9-8c54-a31e0ceca5df_Enabled">
    <vt:lpwstr>True</vt:lpwstr>
  </property>
  <property fmtid="{D5CDD505-2E9C-101B-9397-08002B2CF9AE}" pid="3" name="MSIP_Label_dd4203d7-225b-41a9-8c54-a31e0ceca5df_SiteId">
    <vt:lpwstr>6397df10-4595-4047-9c4f-03311282152b</vt:lpwstr>
  </property>
  <property fmtid="{D5CDD505-2E9C-101B-9397-08002B2CF9AE}" pid="4" name="MSIP_Label_dd4203d7-225b-41a9-8c54-a31e0ceca5df_Owner">
    <vt:lpwstr>TBOUMA@tbs-sct.gc.ca</vt:lpwstr>
  </property>
  <property fmtid="{D5CDD505-2E9C-101B-9397-08002B2CF9AE}" pid="5" name="MSIP_Label_dd4203d7-225b-41a9-8c54-a31e0ceca5df_SetDate">
    <vt:lpwstr>2020-07-14T15:36:06.5566923Z</vt:lpwstr>
  </property>
  <property fmtid="{D5CDD505-2E9C-101B-9397-08002B2CF9AE}" pid="6" name="MSIP_Label_dd4203d7-225b-41a9-8c54-a31e0ceca5df_Name">
    <vt:lpwstr>NO MARKING VISIBLE</vt:lpwstr>
  </property>
  <property fmtid="{D5CDD505-2E9C-101B-9397-08002B2CF9AE}" pid="7" name="MSIP_Label_dd4203d7-225b-41a9-8c54-a31e0ceca5df_Application">
    <vt:lpwstr>Microsoft Azure Information Protection</vt:lpwstr>
  </property>
  <property fmtid="{D5CDD505-2E9C-101B-9397-08002B2CF9AE}" pid="8" name="MSIP_Label_dd4203d7-225b-41a9-8c54-a31e0ceca5df_ActionId">
    <vt:lpwstr>d61cff98-552a-4cac-a6dd-7740187724b3</vt:lpwstr>
  </property>
  <property fmtid="{D5CDD505-2E9C-101B-9397-08002B2CF9AE}" pid="9" name="MSIP_Label_dd4203d7-225b-41a9-8c54-a31e0ceca5df_Extended_MSFT_Method">
    <vt:lpwstr>Manual</vt:lpwstr>
  </property>
  <property fmtid="{D5CDD505-2E9C-101B-9397-08002B2CF9AE}" pid="10" name="MSIP_Label_3515d617-256d-4284-aedb-1064be1c4b48_Enabled">
    <vt:lpwstr>True</vt:lpwstr>
  </property>
  <property fmtid="{D5CDD505-2E9C-101B-9397-08002B2CF9AE}" pid="11" name="MSIP_Label_3515d617-256d-4284-aedb-1064be1c4b48_SiteId">
    <vt:lpwstr>6397df10-4595-4047-9c4f-03311282152b</vt:lpwstr>
  </property>
  <property fmtid="{D5CDD505-2E9C-101B-9397-08002B2CF9AE}" pid="12" name="MSIP_Label_3515d617-256d-4284-aedb-1064be1c4b48_Owner">
    <vt:lpwstr>TBOUMA@tbs-sct.gc.ca</vt:lpwstr>
  </property>
  <property fmtid="{D5CDD505-2E9C-101B-9397-08002B2CF9AE}" pid="13" name="MSIP_Label_3515d617-256d-4284-aedb-1064be1c4b48_SetDate">
    <vt:lpwstr>2020-07-14T15:36:06.5566923Z</vt:lpwstr>
  </property>
  <property fmtid="{D5CDD505-2E9C-101B-9397-08002B2CF9AE}" pid="14" name="MSIP_Label_3515d617-256d-4284-aedb-1064be1c4b48_Name">
    <vt:lpwstr>UNCLASSIFIED</vt:lpwstr>
  </property>
  <property fmtid="{D5CDD505-2E9C-101B-9397-08002B2CF9AE}" pid="15" name="MSIP_Label_3515d617-256d-4284-aedb-1064be1c4b48_Application">
    <vt:lpwstr>Microsoft Azure Information Protection</vt:lpwstr>
  </property>
  <property fmtid="{D5CDD505-2E9C-101B-9397-08002B2CF9AE}" pid="16" name="MSIP_Label_3515d617-256d-4284-aedb-1064be1c4b48_ActionId">
    <vt:lpwstr>d61cff98-552a-4cac-a6dd-7740187724b3</vt:lpwstr>
  </property>
  <property fmtid="{D5CDD505-2E9C-101B-9397-08002B2CF9AE}" pid="17" name="MSIP_Label_3515d617-256d-4284-aedb-1064be1c4b48_Parent">
    <vt:lpwstr>dd4203d7-225b-41a9-8c54-a31e0ceca5df</vt:lpwstr>
  </property>
  <property fmtid="{D5CDD505-2E9C-101B-9397-08002B2CF9AE}" pid="18" name="MSIP_Label_3515d617-256d-4284-aedb-1064be1c4b48_Extended_MSFT_Method">
    <vt:lpwstr>Manual</vt:lpwstr>
  </property>
  <property fmtid="{D5CDD505-2E9C-101B-9397-08002B2CF9AE}" pid="19" name="Sensitivity">
    <vt:lpwstr>NO MARKING VISIBLE UNCLASSIFIED</vt:lpwstr>
  </property>
</Properties>
</file>