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ropbox/local-covid/data/"/>
    </mc:Choice>
  </mc:AlternateContent>
  <xr:revisionPtr revIDLastSave="0" documentId="13_ncr:1_{F20251BB-B940-3B4B-A2CF-75EF74E6D801}" xr6:coauthVersionLast="45" xr6:coauthVersionMax="45" xr10:uidLastSave="{00000000-0000-0000-0000-000000000000}"/>
  <bookViews>
    <workbookView xWindow="15340" yWindow="700" windowWidth="13460" windowHeight="16540" xr2:uid="{C0B82B16-0969-0848-8E8E-332FB9BDB799}"/>
  </bookViews>
  <sheets>
    <sheet name="lac" sheetId="5" r:id="rId1"/>
    <sheet name="noho" sheetId="6" r:id="rId2"/>
    <sheet name="lac-old" sheetId="1" r:id="rId3"/>
    <sheet name="Sheet4" sheetId="4" r:id="rId4"/>
    <sheet name="NoHo-ol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G8" i="4" s="1"/>
  <c r="D8" i="4"/>
  <c r="E8" i="4" s="1"/>
  <c r="B8" i="4"/>
  <c r="C8" i="4" s="1"/>
  <c r="F7" i="4"/>
  <c r="G7" i="4" s="1"/>
  <c r="D7" i="4"/>
  <c r="E7" i="4" s="1"/>
  <c r="B7" i="4"/>
  <c r="C7" i="4" s="1"/>
  <c r="F6" i="4"/>
  <c r="G6" i="4" s="1"/>
  <c r="D6" i="4"/>
  <c r="E6" i="4" s="1"/>
  <c r="B6" i="4"/>
  <c r="C6" i="4" s="1"/>
  <c r="F5" i="4"/>
  <c r="G5" i="4" s="1"/>
  <c r="D5" i="4"/>
  <c r="E5" i="4" s="1"/>
  <c r="B5" i="4"/>
  <c r="C5" i="4" s="1"/>
  <c r="F4" i="4"/>
  <c r="G4" i="4" s="1"/>
  <c r="D4" i="4"/>
  <c r="E4" i="4" s="1"/>
  <c r="B4" i="4"/>
  <c r="C4" i="4" s="1"/>
  <c r="D3" i="4"/>
  <c r="E3" i="4" s="1"/>
  <c r="B3" i="4"/>
  <c r="C3" i="4" s="1"/>
  <c r="H8" i="1"/>
  <c r="I8" i="1" s="1"/>
  <c r="J8" i="1"/>
  <c r="K8" i="1" s="1"/>
  <c r="L8" i="1"/>
  <c r="M8" i="1" s="1"/>
  <c r="L5" i="1"/>
  <c r="M5" i="1" s="1"/>
  <c r="L6" i="1"/>
  <c r="M6" i="1" s="1"/>
  <c r="L7" i="1"/>
  <c r="M7" i="1" s="1"/>
  <c r="L4" i="1"/>
  <c r="M4" i="1" s="1"/>
  <c r="J7" i="1"/>
  <c r="K7" i="1" s="1"/>
  <c r="H7" i="1"/>
  <c r="I7" i="1" s="1"/>
  <c r="J5" i="1"/>
  <c r="K5" i="1" s="1"/>
  <c r="J6" i="1"/>
  <c r="K6" i="1" s="1"/>
  <c r="J4" i="1"/>
  <c r="K4" i="1" s="1"/>
  <c r="J3" i="1"/>
  <c r="K3" i="1" s="1"/>
  <c r="H4" i="1"/>
  <c r="I4" i="1" s="1"/>
  <c r="H5" i="1"/>
  <c r="I5" i="1" s="1"/>
  <c r="H6" i="1"/>
  <c r="I6" i="1" s="1"/>
  <c r="H3" i="1"/>
  <c r="I3" i="1" s="1"/>
</calcChain>
</file>

<file path=xl/sharedStrings.xml><?xml version="1.0" encoding="utf-8"?>
<sst xmlns="http://schemas.openxmlformats.org/spreadsheetml/2006/main" count="30" uniqueCount="9">
  <si>
    <t>cases</t>
  </si>
  <si>
    <t>deaths</t>
  </si>
  <si>
    <t>date</t>
  </si>
  <si>
    <t>hospitalized</t>
  </si>
  <si>
    <t># increase</t>
  </si>
  <si>
    <t>% increase</t>
  </si>
  <si>
    <t>Cases (vs prev day)</t>
  </si>
  <si>
    <t>Deaths  (vs prev day)</t>
  </si>
  <si>
    <t>Hospitalized  (vs prev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</si>
</sst>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14" fontId="0" fillId="0" borderId="1" xfId="0" applyNumberFormat="1" applyFont="1" applyFill="1" applyBorder="1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21" formatCode="d\-mmm"/>
    </dxf>
    <dxf>
      <numFmt numFmtId="19" formatCode="m/d/yy"/>
    </dxf>
    <dxf>
      <numFmt numFmtId="21" formatCode="d\-mmm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COUNTY (inc</a:t>
            </a:r>
            <a:r>
              <a:rPr lang="en-US" baseline="0"/>
              <a:t> Long Beach &amp; Pasadena)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'lac-old'!$B$1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'lac-old'!$A$2:$A$8</c:f>
              <c:numCache>
                <c:formatCode>m/d/yy</c:formatCode>
                <c:ptCount val="7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</c:numCache>
            </c:numRef>
          </c:cat>
          <c:val>
            <c:numRef>
              <c:f>'lac-old'!$B$2:$B$8</c:f>
              <c:numCache>
                <c:formatCode>General</c:formatCode>
                <c:ptCount val="7"/>
                <c:pt idx="0">
                  <c:v>292</c:v>
                </c:pt>
                <c:pt idx="1">
                  <c:v>351</c:v>
                </c:pt>
                <c:pt idx="2">
                  <c:v>409</c:v>
                </c:pt>
                <c:pt idx="3">
                  <c:v>536</c:v>
                </c:pt>
                <c:pt idx="4">
                  <c:v>662</c:v>
                </c:pt>
                <c:pt idx="5">
                  <c:v>799</c:v>
                </c:pt>
                <c:pt idx="6">
                  <c:v>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C-E84A-A771-88DA9D42165D}"/>
            </c:ext>
          </c:extLst>
        </c:ser>
        <c:ser>
          <c:idx val="1"/>
          <c:order val="1"/>
          <c:tx>
            <c:strRef>
              <c:f>'lac-old'!$C$1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'lac-old'!$A$2:$A$8</c:f>
              <c:numCache>
                <c:formatCode>m/d/yy</c:formatCode>
                <c:ptCount val="7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</c:numCache>
            </c:numRef>
          </c:cat>
          <c:val>
            <c:numRef>
              <c:f>'lac-old'!$C$2:$C$8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C-E84A-A771-88DA9D42165D}"/>
            </c:ext>
          </c:extLst>
        </c:ser>
        <c:ser>
          <c:idx val="2"/>
          <c:order val="2"/>
          <c:tx>
            <c:strRef>
              <c:f>'lac-old'!$D$1</c:f>
              <c:strCache>
                <c:ptCount val="1"/>
                <c:pt idx="0">
                  <c:v>hospitalized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'lac-old'!$A$2:$A$8</c:f>
              <c:numCache>
                <c:formatCode>m/d/yy</c:formatCode>
                <c:ptCount val="7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</c:numCache>
            </c:numRef>
          </c:cat>
          <c:val>
            <c:numRef>
              <c:f>'lac-old'!$D$2:$D$8</c:f>
              <c:numCache>
                <c:formatCode>General</c:formatCode>
                <c:ptCount val="7"/>
                <c:pt idx="1">
                  <c:v>69</c:v>
                </c:pt>
                <c:pt idx="2">
                  <c:v>84</c:v>
                </c:pt>
                <c:pt idx="3">
                  <c:v>90</c:v>
                </c:pt>
                <c:pt idx="4">
                  <c:v>119</c:v>
                </c:pt>
                <c:pt idx="5">
                  <c:v>160</c:v>
                </c:pt>
                <c:pt idx="6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C-E84A-A771-88DA9D42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34303"/>
        <c:axId val="822586319"/>
      </c:lineChart>
      <c:dateAx>
        <c:axId val="8040343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86319"/>
        <c:crosses val="autoZero"/>
        <c:auto val="1"/>
        <c:lblOffset val="100"/>
        <c:baseTimeUnit val="days"/>
      </c:dateAx>
      <c:valAx>
        <c:axId val="8225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'NoHo-old'!$B$1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'NoHo-old'!$A$2:$A$7</c:f>
              <c:numCache>
                <c:formatCode>d\-mmm</c:formatCode>
                <c:ptCount val="6"/>
                <c:pt idx="0">
                  <c:v>43911</c:v>
                </c:pt>
                <c:pt idx="1">
                  <c:v>43910</c:v>
                </c:pt>
                <c:pt idx="2">
                  <c:v>43912</c:v>
                </c:pt>
                <c:pt idx="3">
                  <c:v>43913</c:v>
                </c:pt>
                <c:pt idx="4">
                  <c:v>43915</c:v>
                </c:pt>
                <c:pt idx="5">
                  <c:v>43916</c:v>
                </c:pt>
              </c:numCache>
            </c:numRef>
          </c:cat>
          <c:val>
            <c:numRef>
              <c:f>'NoHo-old'!$B$2:$B$7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0-464D-86A3-C9D16C5B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574943"/>
        <c:axId val="822106783"/>
      </c:lineChart>
      <c:dateAx>
        <c:axId val="8225749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06783"/>
        <c:crosses val="autoZero"/>
        <c:auto val="1"/>
        <c:lblOffset val="100"/>
        <c:baseTimeUnit val="days"/>
      </c:dateAx>
      <c:valAx>
        <c:axId val="8221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7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165100</xdr:rowOff>
    </xdr:from>
    <xdr:to>
      <xdr:col>10</xdr:col>
      <xdr:colOff>355600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AC44C-8DC4-D84A-9904-51271FAD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11</xdr:row>
      <xdr:rowOff>139700</xdr:rowOff>
    </xdr:from>
    <xdr:to>
      <xdr:col>13</xdr:col>
      <xdr:colOff>304800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F7CAF-8DD1-0942-957E-301F95DEE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EFE62E-5787-9843-AF1B-907397286595}" name="Table14" displayName="Table14" ref="A1:D8" totalsRowShown="0">
  <autoFilter ref="A1:D8" xr:uid="{B9F82CC5-31DD-A941-A497-C39E5D94C51E}"/>
  <sortState xmlns:xlrd2="http://schemas.microsoft.com/office/spreadsheetml/2017/richdata2" ref="A2:D6">
    <sortCondition ref="A1:A6"/>
  </sortState>
  <tableColumns count="4">
    <tableColumn id="1" xr3:uid="{7E7DA0E7-261D-E942-8BD5-BA88A7087A41}" name="date" dataDxfId="3"/>
    <tableColumn id="2" xr3:uid="{DEE19E02-882E-6A4E-A768-B69F02377C52}" name="cases"/>
    <tableColumn id="3" xr3:uid="{704E47C4-6B97-2E48-B82A-270AA183CB69}" name="deaths"/>
    <tableColumn id="4" xr3:uid="{FAEC99D1-F381-A643-9E4D-0C8C92018F92}" name="hospitaliz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37F2DC-809E-D340-BB21-7170CEFCDA59}" name="Table25" displayName="Table25" ref="A1:B8" totalsRowShown="0">
  <autoFilter ref="A1:B8" xr:uid="{5A3A74D1-1A73-E24F-B073-60F4D83BC89D}"/>
  <sortState xmlns:xlrd2="http://schemas.microsoft.com/office/spreadsheetml/2017/richdata2" ref="A2:B8">
    <sortCondition ref="A1:A8"/>
  </sortState>
  <tableColumns count="2">
    <tableColumn id="1" xr3:uid="{C6304DC6-D8AD-264B-9CEC-698665DC4AAE}" name="date" dataDxfId="2"/>
    <tableColumn id="2" xr3:uid="{B51C2617-5533-6E43-89FC-B0935CC17CB3}" name="cas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ECE1D6-1F9B-B044-8E6E-60EF0BA5AEDF}" name="Table1" displayName="Table1" ref="A1:D8" totalsRowShown="0">
  <autoFilter ref="A1:D8" xr:uid="{6D0A578D-F792-BD4D-8B6C-7A72B5F93513}"/>
  <sortState xmlns:xlrd2="http://schemas.microsoft.com/office/spreadsheetml/2017/richdata2" ref="A2:D6">
    <sortCondition ref="A1:A6"/>
  </sortState>
  <tableColumns count="4">
    <tableColumn id="1" xr3:uid="{46730D1E-4A7B-DE49-B32D-1F4FC6836D6C}" name="date" dataDxfId="1"/>
    <tableColumn id="2" xr3:uid="{0610EB79-E684-C040-87B1-D948888863E7}" name="cases"/>
    <tableColumn id="3" xr3:uid="{51458228-BE91-984F-8341-85737378CE5A}" name="deaths"/>
    <tableColumn id="4" xr3:uid="{51C53D57-41C8-0C4D-BD09-A2512998F547}" name="hospitaliz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53032B-9519-EE42-AF7D-230AA37326C9}" name="Table2" displayName="Table2" ref="A1:B7" totalsRowShown="0">
  <autoFilter ref="A1:B7" xr:uid="{9BCFB24B-55FB-3944-B35F-70E9BDC76C8B}"/>
  <tableColumns count="2">
    <tableColumn id="1" xr3:uid="{DEBED36F-5180-F54D-827A-5BE53983A504}" name="date" dataDxfId="0"/>
    <tableColumn id="2" xr3:uid="{3A3441CD-D68E-FD4D-BB6D-BD3AB2F2B124}" name="c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A23A-368F-4D4D-8D60-8063B490FA50}">
  <sheetPr>
    <tabColor rgb="FFFF0000"/>
  </sheetPr>
  <dimension ref="A1:D9"/>
  <sheetViews>
    <sheetView tabSelected="1" workbookViewId="0">
      <selection activeCell="E11" sqref="E11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 s="1">
        <v>43910</v>
      </c>
      <c r="B2">
        <v>292</v>
      </c>
      <c r="C2">
        <v>2</v>
      </c>
    </row>
    <row r="3" spans="1:4" x14ac:dyDescent="0.2">
      <c r="A3" s="1">
        <v>43911</v>
      </c>
      <c r="B3">
        <v>351</v>
      </c>
      <c r="C3">
        <v>4</v>
      </c>
      <c r="D3">
        <v>69</v>
      </c>
    </row>
    <row r="4" spans="1:4" x14ac:dyDescent="0.2">
      <c r="A4" s="1">
        <v>43912</v>
      </c>
      <c r="B4">
        <v>409</v>
      </c>
      <c r="C4">
        <v>5</v>
      </c>
      <c r="D4">
        <v>84</v>
      </c>
    </row>
    <row r="5" spans="1:4" x14ac:dyDescent="0.2">
      <c r="A5" s="1">
        <v>43913</v>
      </c>
      <c r="B5">
        <v>536</v>
      </c>
      <c r="C5">
        <v>7</v>
      </c>
      <c r="D5">
        <v>90</v>
      </c>
    </row>
    <row r="6" spans="1:4" x14ac:dyDescent="0.2">
      <c r="A6" s="1">
        <v>43914</v>
      </c>
      <c r="B6">
        <v>662</v>
      </c>
      <c r="C6">
        <v>11</v>
      </c>
      <c r="D6">
        <v>119</v>
      </c>
    </row>
    <row r="7" spans="1:4" x14ac:dyDescent="0.2">
      <c r="A7" s="1">
        <v>43915</v>
      </c>
      <c r="B7">
        <v>799</v>
      </c>
      <c r="C7">
        <v>12</v>
      </c>
      <c r="D7">
        <v>160</v>
      </c>
    </row>
    <row r="8" spans="1:4" x14ac:dyDescent="0.2">
      <c r="A8" s="1">
        <v>43916</v>
      </c>
      <c r="B8">
        <v>1216</v>
      </c>
      <c r="C8">
        <v>21</v>
      </c>
      <c r="D8">
        <v>253</v>
      </c>
    </row>
    <row r="9" spans="1:4" x14ac:dyDescent="0.2">
      <c r="A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6B7E-2BC9-8A44-8426-234477A2A65D}">
  <sheetPr>
    <tabColor rgb="FFFF0000"/>
  </sheetPr>
  <dimension ref="A1:B8"/>
  <sheetViews>
    <sheetView workbookViewId="0">
      <selection activeCell="U9" sqref="T9:U9"/>
    </sheetView>
  </sheetViews>
  <sheetFormatPr baseColWidth="10" defaultRowHeight="16" x14ac:dyDescent="0.2"/>
  <sheetData>
    <row r="1" spans="1:2" x14ac:dyDescent="0.2">
      <c r="A1" t="s">
        <v>2</v>
      </c>
      <c r="B1" t="s">
        <v>0</v>
      </c>
    </row>
    <row r="2" spans="1:2" x14ac:dyDescent="0.2">
      <c r="A2" s="2">
        <v>43910</v>
      </c>
      <c r="B2">
        <v>5</v>
      </c>
    </row>
    <row r="3" spans="1:2" x14ac:dyDescent="0.2">
      <c r="A3" s="2">
        <v>43911</v>
      </c>
      <c r="B3">
        <v>5</v>
      </c>
    </row>
    <row r="4" spans="1:2" x14ac:dyDescent="0.2">
      <c r="A4" s="2">
        <v>43912</v>
      </c>
      <c r="B4">
        <v>5</v>
      </c>
    </row>
    <row r="5" spans="1:2" x14ac:dyDescent="0.2">
      <c r="A5" s="2">
        <v>43913</v>
      </c>
      <c r="B5">
        <v>9</v>
      </c>
    </row>
    <row r="6" spans="1:2" x14ac:dyDescent="0.2">
      <c r="A6" s="2">
        <v>43914</v>
      </c>
      <c r="B6">
        <v>10</v>
      </c>
    </row>
    <row r="7" spans="1:2" x14ac:dyDescent="0.2">
      <c r="A7" s="2">
        <v>43915</v>
      </c>
      <c r="B7">
        <v>11</v>
      </c>
    </row>
    <row r="8" spans="1:2" x14ac:dyDescent="0.2">
      <c r="A8" s="2">
        <v>43916</v>
      </c>
      <c r="B8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19B4-138E-6048-B014-0E87272790F7}">
  <sheetPr>
    <tabColor theme="1"/>
  </sheetPr>
  <dimension ref="A1:M8"/>
  <sheetViews>
    <sheetView workbookViewId="0">
      <selection activeCell="C33" sqref="C33"/>
    </sheetView>
  </sheetViews>
  <sheetFormatPr baseColWidth="10" defaultRowHeight="16" x14ac:dyDescent="0.2"/>
  <cols>
    <col min="4" max="4" width="13.33203125" customWidth="1"/>
    <col min="12" max="12" width="16.33203125" customWidth="1"/>
    <col min="13" max="13" width="1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H1" s="6" t="s">
        <v>6</v>
      </c>
      <c r="I1" s="6"/>
      <c r="J1" s="6" t="s">
        <v>7</v>
      </c>
      <c r="K1" s="6"/>
      <c r="L1" s="6" t="s">
        <v>8</v>
      </c>
      <c r="M1" s="6"/>
    </row>
    <row r="2" spans="1:13" x14ac:dyDescent="0.2">
      <c r="A2" s="1">
        <v>43910</v>
      </c>
      <c r="B2">
        <v>292</v>
      </c>
      <c r="C2">
        <v>2</v>
      </c>
      <c r="H2" s="5" t="s">
        <v>4</v>
      </c>
      <c r="I2" s="5" t="s">
        <v>5</v>
      </c>
      <c r="J2" s="5" t="s">
        <v>4</v>
      </c>
      <c r="K2" s="5" t="s">
        <v>5</v>
      </c>
      <c r="L2" s="5" t="s">
        <v>4</v>
      </c>
      <c r="M2" s="5" t="s">
        <v>5</v>
      </c>
    </row>
    <row r="3" spans="1:13" x14ac:dyDescent="0.2">
      <c r="A3" s="1">
        <v>43911</v>
      </c>
      <c r="B3">
        <v>351</v>
      </c>
      <c r="C3">
        <v>4</v>
      </c>
      <c r="D3">
        <v>69</v>
      </c>
      <c r="G3" s="3">
        <v>43911</v>
      </c>
      <c r="H3">
        <f>Table1[[#This Row],[cases]]-B2</f>
        <v>59</v>
      </c>
      <c r="I3" s="4">
        <f>H3/B2</f>
        <v>0.20205479452054795</v>
      </c>
      <c r="J3">
        <f>Table1[[#This Row],[deaths]]-C2</f>
        <v>2</v>
      </c>
      <c r="K3" s="4">
        <f>J3/C2</f>
        <v>1</v>
      </c>
    </row>
    <row r="4" spans="1:13" x14ac:dyDescent="0.2">
      <c r="A4" s="1">
        <v>43912</v>
      </c>
      <c r="B4">
        <v>409</v>
      </c>
      <c r="C4">
        <v>5</v>
      </c>
      <c r="D4">
        <v>84</v>
      </c>
      <c r="G4" s="3">
        <v>43912</v>
      </c>
      <c r="H4">
        <f>Table1[[#This Row],[cases]]-B3</f>
        <v>58</v>
      </c>
      <c r="I4" s="4">
        <f t="shared" ref="I4:I7" si="0">H4/B3</f>
        <v>0.16524216524216523</v>
      </c>
      <c r="J4">
        <f>Table1[[#This Row],[deaths]]-C3</f>
        <v>1</v>
      </c>
      <c r="K4" s="4">
        <f t="shared" ref="K4:K7" si="1">J4/C3</f>
        <v>0.25</v>
      </c>
      <c r="L4">
        <f>Table1[[#This Row],[hospitalized]]-D3</f>
        <v>15</v>
      </c>
      <c r="M4" s="4">
        <f>L4/D3</f>
        <v>0.21739130434782608</v>
      </c>
    </row>
    <row r="5" spans="1:13" x14ac:dyDescent="0.2">
      <c r="A5" s="1">
        <v>43913</v>
      </c>
      <c r="B5">
        <v>536</v>
      </c>
      <c r="C5">
        <v>7</v>
      </c>
      <c r="D5">
        <v>90</v>
      </c>
      <c r="G5" s="3">
        <v>43913</v>
      </c>
      <c r="H5">
        <f>Table1[[#This Row],[cases]]-B4</f>
        <v>127</v>
      </c>
      <c r="I5" s="4">
        <f t="shared" si="0"/>
        <v>0.31051344743276282</v>
      </c>
      <c r="J5">
        <f>Table1[[#This Row],[deaths]]-C4</f>
        <v>2</v>
      </c>
      <c r="K5" s="4">
        <f t="shared" si="1"/>
        <v>0.4</v>
      </c>
      <c r="L5">
        <f>Table1[[#This Row],[hospitalized]]-D4</f>
        <v>6</v>
      </c>
      <c r="M5" s="4">
        <f t="shared" ref="M5:M7" si="2">L5/D4</f>
        <v>7.1428571428571425E-2</v>
      </c>
    </row>
    <row r="6" spans="1:13" x14ac:dyDescent="0.2">
      <c r="A6" s="1">
        <v>43914</v>
      </c>
      <c r="B6">
        <v>662</v>
      </c>
      <c r="C6">
        <v>11</v>
      </c>
      <c r="D6">
        <v>119</v>
      </c>
      <c r="G6" s="3">
        <v>43914</v>
      </c>
      <c r="H6">
        <f>Table1[[#This Row],[cases]]-B5</f>
        <v>126</v>
      </c>
      <c r="I6" s="4">
        <f t="shared" si="0"/>
        <v>0.23507462686567165</v>
      </c>
      <c r="J6">
        <f>Table1[[#This Row],[deaths]]-C5</f>
        <v>4</v>
      </c>
      <c r="K6" s="4">
        <f t="shared" si="1"/>
        <v>0.5714285714285714</v>
      </c>
      <c r="L6">
        <f>Table1[[#This Row],[hospitalized]]-D5</f>
        <v>29</v>
      </c>
      <c r="M6" s="4">
        <f t="shared" si="2"/>
        <v>0.32222222222222224</v>
      </c>
    </row>
    <row r="7" spans="1:13" x14ac:dyDescent="0.2">
      <c r="A7" s="1">
        <v>43915</v>
      </c>
      <c r="B7">
        <v>799</v>
      </c>
      <c r="C7">
        <v>12</v>
      </c>
      <c r="D7">
        <v>160</v>
      </c>
      <c r="G7" s="3">
        <v>43915</v>
      </c>
      <c r="H7">
        <f>Table1[[#This Row],[cases]]-B6</f>
        <v>137</v>
      </c>
      <c r="I7" s="4">
        <f t="shared" si="0"/>
        <v>0.20694864048338368</v>
      </c>
      <c r="J7">
        <f>Table1[[#This Row],[deaths]]-C6</f>
        <v>1</v>
      </c>
      <c r="K7" s="4">
        <f t="shared" si="1"/>
        <v>9.0909090909090912E-2</v>
      </c>
      <c r="L7">
        <f>Table1[[#This Row],[hospitalized]]-D6</f>
        <v>41</v>
      </c>
      <c r="M7" s="4">
        <f t="shared" si="2"/>
        <v>0.34453781512605042</v>
      </c>
    </row>
    <row r="8" spans="1:13" x14ac:dyDescent="0.2">
      <c r="A8" s="1">
        <v>43916</v>
      </c>
      <c r="B8">
        <v>1216</v>
      </c>
      <c r="C8">
        <v>21</v>
      </c>
      <c r="D8">
        <v>253</v>
      </c>
      <c r="G8" s="3">
        <v>43916</v>
      </c>
      <c r="H8">
        <f>Table1[[#This Row],[cases]]-B7</f>
        <v>417</v>
      </c>
      <c r="I8" s="4">
        <f t="shared" ref="I8" si="3">H8/B7</f>
        <v>0.52190237797246564</v>
      </c>
      <c r="J8">
        <f>Table1[[#This Row],[deaths]]-C7</f>
        <v>9</v>
      </c>
      <c r="K8" s="4">
        <f t="shared" ref="K8" si="4">J8/C7</f>
        <v>0.75</v>
      </c>
      <c r="L8">
        <f>Table1[[#This Row],[hospitalized]]-D7</f>
        <v>93</v>
      </c>
      <c r="M8" s="4">
        <f t="shared" ref="M8" si="5">L8/D7</f>
        <v>0.58125000000000004</v>
      </c>
    </row>
  </sheetData>
  <mergeCells count="3">
    <mergeCell ref="L1:M1"/>
    <mergeCell ref="J1:K1"/>
    <mergeCell ref="H1:I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BCE9-421E-A646-854A-5E7D95609E00}">
  <dimension ref="A1:G8"/>
  <sheetViews>
    <sheetView workbookViewId="0">
      <selection activeCell="C14" sqref="C14"/>
    </sheetView>
  </sheetViews>
  <sheetFormatPr baseColWidth="10" defaultRowHeight="16" x14ac:dyDescent="0.2"/>
  <sheetData>
    <row r="1" spans="1:7" x14ac:dyDescent="0.2">
      <c r="B1" s="6" t="s">
        <v>6</v>
      </c>
      <c r="C1" s="6"/>
      <c r="D1" s="6" t="s">
        <v>7</v>
      </c>
      <c r="E1" s="6"/>
      <c r="F1" s="6" t="s">
        <v>8</v>
      </c>
      <c r="G1" s="6"/>
    </row>
    <row r="2" spans="1:7" x14ac:dyDescent="0.2">
      <c r="B2" s="5" t="s">
        <v>4</v>
      </c>
      <c r="C2" s="5" t="s">
        <v>5</v>
      </c>
      <c r="D2" s="5" t="s">
        <v>4</v>
      </c>
      <c r="E2" s="5" t="s">
        <v>5</v>
      </c>
      <c r="F2" s="5" t="s">
        <v>4</v>
      </c>
      <c r="G2" s="5" t="s">
        <v>5</v>
      </c>
    </row>
    <row r="3" spans="1:7" x14ac:dyDescent="0.2">
      <c r="A3" s="3">
        <v>43911</v>
      </c>
      <c r="B3" t="e">
        <f>Table1[[#This Row],[cases]]-#REF!</f>
        <v>#REF!</v>
      </c>
      <c r="C3" s="4" t="e">
        <f>B3/#REF!</f>
        <v>#REF!</v>
      </c>
      <c r="D3" t="e">
        <f>Table1[[#This Row],[deaths]]-#REF!</f>
        <v>#REF!</v>
      </c>
      <c r="E3" s="4" t="e">
        <f>D3/#REF!</f>
        <v>#REF!</v>
      </c>
    </row>
    <row r="4" spans="1:7" x14ac:dyDescent="0.2">
      <c r="A4" s="3">
        <v>43912</v>
      </c>
      <c r="B4" t="e">
        <f>Table1[[#This Row],[cases]]-#REF!</f>
        <v>#REF!</v>
      </c>
      <c r="C4" s="4" t="e">
        <f t="shared" ref="C4" si="0">B4/#REF!</f>
        <v>#REF!</v>
      </c>
      <c r="D4" t="e">
        <f>Table1[[#This Row],[deaths]]-#REF!</f>
        <v>#REF!</v>
      </c>
      <c r="E4" s="4" t="e">
        <f t="shared" ref="E4" si="1">D4/#REF!</f>
        <v>#REF!</v>
      </c>
      <c r="F4" t="e">
        <f>Table1[[#This Row],[hospitalized]]-#REF!</f>
        <v>#REF!</v>
      </c>
      <c r="G4" s="4" t="e">
        <f>F4/#REF!</f>
        <v>#REF!</v>
      </c>
    </row>
    <row r="5" spans="1:7" x14ac:dyDescent="0.2">
      <c r="A5" s="3">
        <v>43913</v>
      </c>
      <c r="B5" t="e">
        <f>Table1[[#This Row],[cases]]-#REF!</f>
        <v>#REF!</v>
      </c>
      <c r="C5" s="4" t="e">
        <f t="shared" ref="C5" si="2">B5/#REF!</f>
        <v>#REF!</v>
      </c>
      <c r="D5" t="e">
        <f>Table1[[#This Row],[deaths]]-#REF!</f>
        <v>#REF!</v>
      </c>
      <c r="E5" s="4" t="e">
        <f t="shared" ref="E5" si="3">D5/#REF!</f>
        <v>#REF!</v>
      </c>
      <c r="F5" t="e">
        <f>Table1[[#This Row],[hospitalized]]-#REF!</f>
        <v>#REF!</v>
      </c>
      <c r="G5" s="4" t="e">
        <f t="shared" ref="G5" si="4">F5/#REF!</f>
        <v>#REF!</v>
      </c>
    </row>
    <row r="6" spans="1:7" x14ac:dyDescent="0.2">
      <c r="A6" s="3">
        <v>43914</v>
      </c>
      <c r="B6" t="e">
        <f>Table1[[#This Row],[cases]]-#REF!</f>
        <v>#REF!</v>
      </c>
      <c r="C6" s="4" t="e">
        <f t="shared" ref="C6" si="5">B6/#REF!</f>
        <v>#REF!</v>
      </c>
      <c r="D6" t="e">
        <f>Table1[[#This Row],[deaths]]-#REF!</f>
        <v>#REF!</v>
      </c>
      <c r="E6" s="4" t="e">
        <f t="shared" ref="E6" si="6">D6/#REF!</f>
        <v>#REF!</v>
      </c>
      <c r="F6" t="e">
        <f>Table1[[#This Row],[hospitalized]]-#REF!</f>
        <v>#REF!</v>
      </c>
      <c r="G6" s="4" t="e">
        <f t="shared" ref="G6" si="7">F6/#REF!</f>
        <v>#REF!</v>
      </c>
    </row>
    <row r="7" spans="1:7" x14ac:dyDescent="0.2">
      <c r="A7" s="3">
        <v>43915</v>
      </c>
      <c r="B7" t="e">
        <f>Table1[[#This Row],[cases]]-#REF!</f>
        <v>#REF!</v>
      </c>
      <c r="C7" s="4" t="e">
        <f t="shared" ref="C7" si="8">B7/#REF!</f>
        <v>#REF!</v>
      </c>
      <c r="D7" t="e">
        <f>Table1[[#This Row],[deaths]]-#REF!</f>
        <v>#REF!</v>
      </c>
      <c r="E7" s="4" t="e">
        <f t="shared" ref="E7" si="9">D7/#REF!</f>
        <v>#REF!</v>
      </c>
      <c r="F7" t="e">
        <f>Table1[[#This Row],[hospitalized]]-#REF!</f>
        <v>#REF!</v>
      </c>
      <c r="G7" s="4" t="e">
        <f t="shared" ref="G7" si="10">F7/#REF!</f>
        <v>#REF!</v>
      </c>
    </row>
    <row r="8" spans="1:7" x14ac:dyDescent="0.2">
      <c r="A8" s="3">
        <v>43916</v>
      </c>
      <c r="B8" t="e">
        <f>Table1[[#This Row],[cases]]-#REF!</f>
        <v>#REF!</v>
      </c>
      <c r="C8" s="4" t="e">
        <f t="shared" ref="C8" si="11">B8/#REF!</f>
        <v>#REF!</v>
      </c>
      <c r="D8" t="e">
        <f>Table1[[#This Row],[deaths]]-#REF!</f>
        <v>#REF!</v>
      </c>
      <c r="E8" s="4" t="e">
        <f t="shared" ref="E8" si="12">D8/#REF!</f>
        <v>#REF!</v>
      </c>
      <c r="F8" t="e">
        <f>Table1[[#This Row],[hospitalized]]-#REF!</f>
        <v>#REF!</v>
      </c>
      <c r="G8" s="4" t="e">
        <f t="shared" ref="G8" si="13">F8/#REF!</f>
        <v>#REF!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A882-975D-7A41-89BF-93BF4A440E16}">
  <dimension ref="A1:B7"/>
  <sheetViews>
    <sheetView workbookViewId="0">
      <selection activeCell="A11" sqref="A1:B11"/>
    </sheetView>
  </sheetViews>
  <sheetFormatPr baseColWidth="10" defaultRowHeight="16" x14ac:dyDescent="0.2"/>
  <sheetData>
    <row r="1" spans="1:2" x14ac:dyDescent="0.2">
      <c r="A1" t="s">
        <v>2</v>
      </c>
      <c r="B1" t="s">
        <v>0</v>
      </c>
    </row>
    <row r="2" spans="1:2" x14ac:dyDescent="0.2">
      <c r="A2" s="2">
        <v>43911</v>
      </c>
      <c r="B2">
        <v>5</v>
      </c>
    </row>
    <row r="3" spans="1:2" x14ac:dyDescent="0.2">
      <c r="A3" s="2">
        <v>43910</v>
      </c>
      <c r="B3">
        <v>5</v>
      </c>
    </row>
    <row r="4" spans="1:2" x14ac:dyDescent="0.2">
      <c r="A4" s="2">
        <v>43912</v>
      </c>
      <c r="B4">
        <v>5</v>
      </c>
    </row>
    <row r="5" spans="1:2" x14ac:dyDescent="0.2">
      <c r="A5" s="2">
        <v>43913</v>
      </c>
      <c r="B5">
        <v>9</v>
      </c>
    </row>
    <row r="6" spans="1:2" x14ac:dyDescent="0.2">
      <c r="A6" s="2">
        <v>43915</v>
      </c>
      <c r="B6">
        <v>11</v>
      </c>
    </row>
    <row r="7" spans="1:2" x14ac:dyDescent="0.2">
      <c r="A7" s="2">
        <v>43916</v>
      </c>
      <c r="B7">
        <v>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lac</vt:lpstr>
      <vt:lpstr>noho</vt:lpstr>
      <vt:lpstr>lac-old</vt:lpstr>
      <vt:lpstr>Sheet4</vt:lpstr>
      <vt:lpstr>NoHo-old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Swenson, Adam R</dc:creator>
  <cp:lastModifiedBy>Swenson, Adam R</cp:lastModifiedBy>
  <dcterms:created xsi:type="dcterms:W3CDTF">2020-03-24T23:03:54Z</dcterms:created>
  <dcterms:modified xsi:type="dcterms:W3CDTF">2020-03-29T18:41:59Z</dcterms:modified>
</cp:coreProperties>
</file>