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GitHub\SongbirdGuildsMasters\data\"/>
    </mc:Choice>
  </mc:AlternateContent>
  <xr:revisionPtr revIDLastSave="0" documentId="13_ncr:1_{6FEAD17C-3E1B-455E-B824-E095665CD81C}" xr6:coauthVersionLast="47" xr6:coauthVersionMax="47" xr10:uidLastSave="{00000000-0000-0000-0000-000000000000}"/>
  <bookViews>
    <workbookView xWindow="-120" yWindow="480" windowWidth="38640" windowHeight="21240" tabRatio="924" firstSheet="1" activeTab="15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Vijayan 2000" sheetId="37" r:id="rId16"/>
    <sheet name="Chettri 2022" sheetId="26" r:id="rId17"/>
    <sheet name="Sastranegara 2020" sheetId="33" r:id="rId18"/>
    <sheet name="Jones 2020" sheetId="27" r:id="rId19"/>
    <sheet name="Kornan 2000" sheetId="36" r:id="rId20"/>
    <sheet name="Mansor Ramli 2017" sheetId="28" r:id="rId21"/>
    <sheet name="Lu 2013" sheetId="29" r:id="rId22"/>
    <sheet name="Kwok 2009" sheetId="31" r:id="rId23"/>
    <sheet name="Mansor Sah 2012" sheetId="30" r:id="rId24"/>
    <sheet name="Somasundaram 2008" sheetId="32" r:id="rId25"/>
    <sheet name="Morris Wooler 2001" sheetId="34" r:id="rId26"/>
    <sheet name="Ford et al. 1986" sheetId="13" r:id="rId27"/>
    <sheet name="Recher et al. 1985" sheetId="14" r:id="rId28"/>
    <sheet name="Recher et Davis 1998" sheetId="15" r:id="rId29"/>
    <sheet name="Recher et Davis 1997" sheetId="16" r:id="rId30"/>
    <sheet name="My_2016-2018" sheetId="17" r:id="rId31"/>
    <sheet name="srovnani_specializace" sheetId="18" r:id="rId32"/>
    <sheet name="specializace_repeat" sheetId="19" r:id="rId33"/>
    <sheet name="specializace_DATA_all" sheetId="20" r:id="rId34"/>
    <sheet name="sumarizace_studie" sheetId="21" r:id="rId35"/>
  </sheets>
  <externalReferences>
    <externalReference r:id="rId36"/>
    <externalReference r:id="rId37"/>
  </externalReferences>
  <definedNames>
    <definedName name="_xlnm._FilterDatabase" localSheetId="2" hidden="1">'Crome 1978'!$B$1:$AN$29</definedName>
    <definedName name="ExternalData_1" localSheetId="16" hidden="1">'Chettri 2022'!$A$1:$I$27</definedName>
    <definedName name="ExternalData_1" localSheetId="13" hidden="1">'Gomes 2008'!$A$1:$I$45</definedName>
    <definedName name="ExternalData_1" localSheetId="20" hidden="1">'Mansor Ramli 2017'!$A$1:$M$12</definedName>
    <definedName name="ExternalData_1" localSheetId="1" hidden="1">'Ulicny 2025'!$A$1:$N$30</definedName>
    <definedName name="ExternalData_2" localSheetId="16" hidden="1">'Chettri 2022'!$J$1:$R$27</definedName>
    <definedName name="ExternalData_2" localSheetId="20" hidden="1">'Mansor Ramli 2017'!$A$14:$K$26</definedName>
    <definedName name="ExternalData_3" localSheetId="16" hidden="1">'Chettri 2022'!$S$1:$W$43</definedName>
    <definedName name="ExternalData_3" localSheetId="13" hidden="1">'Gomes 2008'!$J$1:$Y$45</definedName>
    <definedName name="spp41Levins" localSheetId="30">'My_2016-2018'!$A$1:$T$42</definedName>
    <definedName name="x" localSheetId="34">sumarizace_studie!$E$16:$F$32</definedName>
    <definedName name="xx" localSheetId="31">srovnani_specializace!$A$1:$S$51</definedName>
  </definedNames>
  <calcPr calcId="191029"/>
  <pivotCaches>
    <pivotCache cacheId="0" r:id="rId38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" i="37" l="1"/>
  <c r="R76" i="37"/>
  <c r="R77" i="37"/>
  <c r="R78" i="37"/>
  <c r="R79" i="37"/>
  <c r="R80" i="37"/>
  <c r="R81" i="37"/>
  <c r="R82" i="37"/>
  <c r="R83" i="37"/>
  <c r="R84" i="37"/>
  <c r="R85" i="37"/>
  <c r="R86" i="37"/>
  <c r="R87" i="37"/>
  <c r="R88" i="37"/>
  <c r="R89" i="37"/>
  <c r="R90" i="37"/>
  <c r="R91" i="37"/>
  <c r="R92" i="37"/>
  <c r="R93" i="37"/>
  <c r="R94" i="37"/>
  <c r="R95" i="37"/>
  <c r="R96" i="37"/>
  <c r="R97" i="37"/>
  <c r="R98" i="37"/>
  <c r="R99" i="37"/>
  <c r="R100" i="37"/>
  <c r="R101" i="37"/>
  <c r="R102" i="37"/>
  <c r="R103" i="37"/>
  <c r="R104" i="37"/>
  <c r="R105" i="37"/>
  <c r="R106" i="37"/>
  <c r="R74" i="37"/>
  <c r="L75" i="37"/>
  <c r="M75" i="37"/>
  <c r="N75" i="37"/>
  <c r="O75" i="37"/>
  <c r="P75" i="37"/>
  <c r="Q75" i="37"/>
  <c r="L76" i="37"/>
  <c r="M76" i="37"/>
  <c r="N76" i="37"/>
  <c r="O76" i="37"/>
  <c r="P76" i="37"/>
  <c r="Q76" i="37"/>
  <c r="L77" i="37"/>
  <c r="M77" i="37"/>
  <c r="N77" i="37"/>
  <c r="O77" i="37"/>
  <c r="P77" i="37"/>
  <c r="Q77" i="37"/>
  <c r="L78" i="37"/>
  <c r="M78" i="37"/>
  <c r="N78" i="37"/>
  <c r="O78" i="37"/>
  <c r="P78" i="37"/>
  <c r="Q78" i="37"/>
  <c r="L79" i="37"/>
  <c r="M79" i="37"/>
  <c r="N79" i="37"/>
  <c r="O79" i="37"/>
  <c r="P79" i="37"/>
  <c r="Q79" i="37"/>
  <c r="L80" i="37"/>
  <c r="M80" i="37"/>
  <c r="N80" i="37"/>
  <c r="O80" i="37"/>
  <c r="P80" i="37"/>
  <c r="Q80" i="37"/>
  <c r="L81" i="37"/>
  <c r="M81" i="37"/>
  <c r="N81" i="37"/>
  <c r="O81" i="37"/>
  <c r="P81" i="37"/>
  <c r="Q81" i="37"/>
  <c r="L82" i="37"/>
  <c r="M82" i="37"/>
  <c r="N82" i="37"/>
  <c r="O82" i="37"/>
  <c r="P82" i="37"/>
  <c r="Q82" i="37"/>
  <c r="L83" i="37"/>
  <c r="M83" i="37"/>
  <c r="N83" i="37"/>
  <c r="O83" i="37"/>
  <c r="P83" i="37"/>
  <c r="Q83" i="37"/>
  <c r="L84" i="37"/>
  <c r="M84" i="37"/>
  <c r="N84" i="37"/>
  <c r="O84" i="37"/>
  <c r="P84" i="37"/>
  <c r="Q84" i="37"/>
  <c r="L85" i="37"/>
  <c r="M85" i="37"/>
  <c r="N85" i="37"/>
  <c r="O85" i="37"/>
  <c r="P85" i="37"/>
  <c r="Q85" i="37"/>
  <c r="L86" i="37"/>
  <c r="M86" i="37"/>
  <c r="N86" i="37"/>
  <c r="O86" i="37"/>
  <c r="P86" i="37"/>
  <c r="Q86" i="37"/>
  <c r="L87" i="37"/>
  <c r="M87" i="37"/>
  <c r="N87" i="37"/>
  <c r="O87" i="37"/>
  <c r="P87" i="37"/>
  <c r="Q87" i="37"/>
  <c r="L88" i="37"/>
  <c r="M88" i="37"/>
  <c r="N88" i="37"/>
  <c r="O88" i="37"/>
  <c r="P88" i="37"/>
  <c r="Q88" i="37"/>
  <c r="L89" i="37"/>
  <c r="M89" i="37"/>
  <c r="N89" i="37"/>
  <c r="O89" i="37"/>
  <c r="P89" i="37"/>
  <c r="Q89" i="37"/>
  <c r="L90" i="37"/>
  <c r="M90" i="37"/>
  <c r="N90" i="37"/>
  <c r="O90" i="37"/>
  <c r="P90" i="37"/>
  <c r="Q90" i="37"/>
  <c r="L91" i="37"/>
  <c r="M91" i="37"/>
  <c r="N91" i="37"/>
  <c r="O91" i="37"/>
  <c r="P91" i="37"/>
  <c r="Q91" i="37"/>
  <c r="L92" i="37"/>
  <c r="M92" i="37"/>
  <c r="N92" i="37"/>
  <c r="O92" i="37"/>
  <c r="P92" i="37"/>
  <c r="Q92" i="37"/>
  <c r="L93" i="37"/>
  <c r="M93" i="37"/>
  <c r="N93" i="37"/>
  <c r="O93" i="37"/>
  <c r="P93" i="37"/>
  <c r="Q93" i="37"/>
  <c r="L94" i="37"/>
  <c r="M94" i="37"/>
  <c r="N94" i="37"/>
  <c r="O94" i="37"/>
  <c r="P94" i="37"/>
  <c r="Q94" i="37"/>
  <c r="L95" i="37"/>
  <c r="M95" i="37"/>
  <c r="N95" i="37"/>
  <c r="O95" i="37"/>
  <c r="P95" i="37"/>
  <c r="Q95" i="37"/>
  <c r="L96" i="37"/>
  <c r="M96" i="37"/>
  <c r="N96" i="37"/>
  <c r="O96" i="37"/>
  <c r="P96" i="37"/>
  <c r="Q96" i="37"/>
  <c r="L97" i="37"/>
  <c r="M97" i="37"/>
  <c r="N97" i="37"/>
  <c r="O97" i="37"/>
  <c r="P97" i="37"/>
  <c r="Q97" i="37"/>
  <c r="L98" i="37"/>
  <c r="M98" i="37"/>
  <c r="N98" i="37"/>
  <c r="O98" i="37"/>
  <c r="P98" i="37"/>
  <c r="Q98" i="37"/>
  <c r="L99" i="37"/>
  <c r="M99" i="37"/>
  <c r="N99" i="37"/>
  <c r="O99" i="37"/>
  <c r="P99" i="37"/>
  <c r="Q99" i="37"/>
  <c r="L100" i="37"/>
  <c r="M100" i="37"/>
  <c r="N100" i="37"/>
  <c r="O100" i="37"/>
  <c r="P100" i="37"/>
  <c r="Q100" i="37"/>
  <c r="L101" i="37"/>
  <c r="M101" i="37"/>
  <c r="N101" i="37"/>
  <c r="O101" i="37"/>
  <c r="P101" i="37"/>
  <c r="Q101" i="37"/>
  <c r="L102" i="37"/>
  <c r="M102" i="37"/>
  <c r="N102" i="37"/>
  <c r="O102" i="37"/>
  <c r="P102" i="37"/>
  <c r="Q102" i="37"/>
  <c r="L103" i="37"/>
  <c r="M103" i="37"/>
  <c r="N103" i="37"/>
  <c r="O103" i="37"/>
  <c r="P103" i="37"/>
  <c r="Q103" i="37"/>
  <c r="L104" i="37"/>
  <c r="M104" i="37"/>
  <c r="N104" i="37"/>
  <c r="O104" i="37"/>
  <c r="P104" i="37"/>
  <c r="Q104" i="37"/>
  <c r="L105" i="37"/>
  <c r="M105" i="37"/>
  <c r="N105" i="37"/>
  <c r="O105" i="37"/>
  <c r="P105" i="37"/>
  <c r="Q105" i="37"/>
  <c r="L106" i="37"/>
  <c r="M106" i="37"/>
  <c r="N106" i="37"/>
  <c r="O106" i="37"/>
  <c r="P106" i="37"/>
  <c r="Q106" i="37"/>
  <c r="M74" i="37"/>
  <c r="N74" i="37"/>
  <c r="O74" i="37"/>
  <c r="P74" i="37"/>
  <c r="Q74" i="37"/>
  <c r="L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E75" i="37"/>
  <c r="F75" i="37"/>
  <c r="G75" i="37"/>
  <c r="H75" i="37"/>
  <c r="I75" i="37"/>
  <c r="J75" i="37"/>
  <c r="E76" i="37"/>
  <c r="F76" i="37"/>
  <c r="G76" i="37"/>
  <c r="H76" i="37"/>
  <c r="I76" i="37"/>
  <c r="J76" i="37"/>
  <c r="E77" i="37"/>
  <c r="F77" i="37"/>
  <c r="G77" i="37"/>
  <c r="H77" i="37"/>
  <c r="I77" i="37"/>
  <c r="J77" i="37"/>
  <c r="E78" i="37"/>
  <c r="F78" i="37"/>
  <c r="G78" i="37"/>
  <c r="H78" i="37"/>
  <c r="I78" i="37"/>
  <c r="J78" i="37"/>
  <c r="E79" i="37"/>
  <c r="F79" i="37"/>
  <c r="G79" i="37"/>
  <c r="H79" i="37"/>
  <c r="I79" i="37"/>
  <c r="J79" i="37"/>
  <c r="E80" i="37"/>
  <c r="F80" i="37"/>
  <c r="G80" i="37"/>
  <c r="H80" i="37"/>
  <c r="I80" i="37"/>
  <c r="J80" i="37"/>
  <c r="E81" i="37"/>
  <c r="F81" i="37"/>
  <c r="G81" i="37"/>
  <c r="H81" i="37"/>
  <c r="I81" i="37"/>
  <c r="J81" i="37"/>
  <c r="E82" i="37"/>
  <c r="F82" i="37"/>
  <c r="G82" i="37"/>
  <c r="H82" i="37"/>
  <c r="I82" i="37"/>
  <c r="J82" i="37"/>
  <c r="E83" i="37"/>
  <c r="F83" i="37"/>
  <c r="G83" i="37"/>
  <c r="H83" i="37"/>
  <c r="I83" i="37"/>
  <c r="J83" i="37"/>
  <c r="E84" i="37"/>
  <c r="F84" i="37"/>
  <c r="G84" i="37"/>
  <c r="H84" i="37"/>
  <c r="I84" i="37"/>
  <c r="J84" i="37"/>
  <c r="E85" i="37"/>
  <c r="F85" i="37"/>
  <c r="G85" i="37"/>
  <c r="H85" i="37"/>
  <c r="I85" i="37"/>
  <c r="J85" i="37"/>
  <c r="E86" i="37"/>
  <c r="F86" i="37"/>
  <c r="G86" i="37"/>
  <c r="H86" i="37"/>
  <c r="I86" i="37"/>
  <c r="J86" i="37"/>
  <c r="E87" i="37"/>
  <c r="F87" i="37"/>
  <c r="G87" i="37"/>
  <c r="H87" i="37"/>
  <c r="I87" i="37"/>
  <c r="J87" i="37"/>
  <c r="E88" i="37"/>
  <c r="F88" i="37"/>
  <c r="G88" i="37"/>
  <c r="H88" i="37"/>
  <c r="I88" i="37"/>
  <c r="J88" i="37"/>
  <c r="E89" i="37"/>
  <c r="F89" i="37"/>
  <c r="G89" i="37"/>
  <c r="H89" i="37"/>
  <c r="I89" i="37"/>
  <c r="J89" i="37"/>
  <c r="E90" i="37"/>
  <c r="F90" i="37"/>
  <c r="G90" i="37"/>
  <c r="H90" i="37"/>
  <c r="I90" i="37"/>
  <c r="J90" i="37"/>
  <c r="E91" i="37"/>
  <c r="F91" i="37"/>
  <c r="G91" i="37"/>
  <c r="H91" i="37"/>
  <c r="I91" i="37"/>
  <c r="J91" i="37"/>
  <c r="E92" i="37"/>
  <c r="F92" i="37"/>
  <c r="G92" i="37"/>
  <c r="H92" i="37"/>
  <c r="I92" i="37"/>
  <c r="J92" i="37"/>
  <c r="E93" i="37"/>
  <c r="F93" i="37"/>
  <c r="G93" i="37"/>
  <c r="H93" i="37"/>
  <c r="I93" i="37"/>
  <c r="J93" i="37"/>
  <c r="E94" i="37"/>
  <c r="F94" i="37"/>
  <c r="G94" i="37"/>
  <c r="H94" i="37"/>
  <c r="I94" i="37"/>
  <c r="J94" i="37"/>
  <c r="E95" i="37"/>
  <c r="F95" i="37"/>
  <c r="G95" i="37"/>
  <c r="H95" i="37"/>
  <c r="I95" i="37"/>
  <c r="J95" i="37"/>
  <c r="E96" i="37"/>
  <c r="F96" i="37"/>
  <c r="G96" i="37"/>
  <c r="H96" i="37"/>
  <c r="I96" i="37"/>
  <c r="J96" i="37"/>
  <c r="E97" i="37"/>
  <c r="F97" i="37"/>
  <c r="G97" i="37"/>
  <c r="H97" i="37"/>
  <c r="I97" i="37"/>
  <c r="J97" i="37"/>
  <c r="E98" i="37"/>
  <c r="F98" i="37"/>
  <c r="G98" i="37"/>
  <c r="H98" i="37"/>
  <c r="I98" i="37"/>
  <c r="J98" i="37"/>
  <c r="E99" i="37"/>
  <c r="F99" i="37"/>
  <c r="G99" i="37"/>
  <c r="H99" i="37"/>
  <c r="I99" i="37"/>
  <c r="J99" i="37"/>
  <c r="E100" i="37"/>
  <c r="F100" i="37"/>
  <c r="G100" i="37"/>
  <c r="H100" i="37"/>
  <c r="I100" i="37"/>
  <c r="J100" i="37"/>
  <c r="E101" i="37"/>
  <c r="F101" i="37"/>
  <c r="G101" i="37"/>
  <c r="H101" i="37"/>
  <c r="I101" i="37"/>
  <c r="J101" i="37"/>
  <c r="E102" i="37"/>
  <c r="F102" i="37"/>
  <c r="G102" i="37"/>
  <c r="H102" i="37"/>
  <c r="I102" i="37"/>
  <c r="J102" i="37"/>
  <c r="E103" i="37"/>
  <c r="F103" i="37"/>
  <c r="G103" i="37"/>
  <c r="H103" i="37"/>
  <c r="I103" i="37"/>
  <c r="J103" i="37"/>
  <c r="E104" i="37"/>
  <c r="F104" i="37"/>
  <c r="G104" i="37"/>
  <c r="H104" i="37"/>
  <c r="I104" i="37"/>
  <c r="J104" i="37"/>
  <c r="E105" i="37"/>
  <c r="F105" i="37"/>
  <c r="G105" i="37"/>
  <c r="H105" i="37"/>
  <c r="I105" i="37"/>
  <c r="J105" i="37"/>
  <c r="E106" i="37"/>
  <c r="F106" i="37"/>
  <c r="G106" i="37"/>
  <c r="H106" i="37"/>
  <c r="I106" i="37"/>
  <c r="J106" i="37"/>
  <c r="F74" i="37"/>
  <c r="G74" i="37"/>
  <c r="H74" i="37"/>
  <c r="I74" i="37"/>
  <c r="J74" i="37"/>
  <c r="E74" i="37"/>
  <c r="C39" i="37"/>
  <c r="C40" i="37"/>
  <c r="C42" i="37"/>
  <c r="C43" i="37"/>
  <c r="C45" i="37"/>
  <c r="C47" i="37"/>
  <c r="C50" i="37"/>
  <c r="C51" i="37"/>
  <c r="C54" i="37"/>
  <c r="C57" i="37"/>
  <c r="C58" i="37"/>
  <c r="C59" i="37"/>
  <c r="C62" i="37"/>
  <c r="C64" i="37"/>
  <c r="C65" i="37"/>
  <c r="C67" i="37"/>
  <c r="C68" i="37"/>
  <c r="C69" i="37"/>
  <c r="C38" i="37"/>
  <c r="R39" i="37"/>
  <c r="R40" i="37"/>
  <c r="R41" i="37"/>
  <c r="R42" i="37"/>
  <c r="R43" i="37"/>
  <c r="R44" i="37"/>
  <c r="R45" i="37"/>
  <c r="R46" i="37"/>
  <c r="R47" i="37"/>
  <c r="R48" i="37"/>
  <c r="R49" i="37"/>
  <c r="R50" i="37"/>
  <c r="R51" i="37"/>
  <c r="R52" i="37"/>
  <c r="R53" i="37"/>
  <c r="R54" i="37"/>
  <c r="R55" i="37"/>
  <c r="R56" i="37"/>
  <c r="R57" i="37"/>
  <c r="R58" i="37"/>
  <c r="R59" i="37"/>
  <c r="R60" i="37"/>
  <c r="R61" i="37"/>
  <c r="R62" i="37"/>
  <c r="R63" i="37"/>
  <c r="R64" i="37"/>
  <c r="R65" i="37"/>
  <c r="R66" i="37"/>
  <c r="R67" i="37"/>
  <c r="R68" i="37"/>
  <c r="R69" i="37"/>
  <c r="R70" i="37"/>
  <c r="R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38" i="37"/>
  <c r="K70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38" i="37"/>
  <c r="S56" i="12"/>
  <c r="U56" i="12"/>
  <c r="V56" i="12"/>
  <c r="Z56" i="12"/>
  <c r="AA43" i="12"/>
  <c r="Z43" i="12"/>
  <c r="AD43" i="12"/>
  <c r="Y43" i="12"/>
  <c r="V43" i="12"/>
  <c r="U43" i="12"/>
  <c r="S43" i="12"/>
  <c r="R43" i="12"/>
  <c r="X43" i="12" s="1"/>
  <c r="AD44" i="12"/>
  <c r="AA44" i="12"/>
  <c r="V44" i="12"/>
  <c r="S44" i="12"/>
  <c r="X44" i="12" s="1"/>
  <c r="AE35" i="12"/>
  <c r="AE36" i="12"/>
  <c r="AE37" i="12"/>
  <c r="AE38" i="12"/>
  <c r="AE39" i="12"/>
  <c r="AE40" i="12"/>
  <c r="AE41" i="12"/>
  <c r="AE42" i="12"/>
  <c r="AE44" i="12"/>
  <c r="AE45" i="12"/>
  <c r="AE46" i="12"/>
  <c r="AE47" i="12"/>
  <c r="AE48" i="12"/>
  <c r="AE49" i="12"/>
  <c r="AE50" i="12"/>
  <c r="AE51" i="12"/>
  <c r="AE53" i="12"/>
  <c r="AE54" i="12"/>
  <c r="AE55" i="12"/>
  <c r="AE56" i="12"/>
  <c r="AE57" i="12"/>
  <c r="AE58" i="12"/>
  <c r="AE59" i="12"/>
  <c r="AE34" i="12"/>
  <c r="Z52" i="12"/>
  <c r="AE52" i="12" s="1"/>
  <c r="S52" i="12"/>
  <c r="U52" i="12"/>
  <c r="X35" i="12"/>
  <c r="X36" i="12"/>
  <c r="X37" i="12"/>
  <c r="X38" i="12"/>
  <c r="X39" i="12"/>
  <c r="X40" i="12"/>
  <c r="X41" i="12"/>
  <c r="X42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34" i="12"/>
  <c r="BL3" i="12"/>
  <c r="BL4" i="12"/>
  <c r="BL5" i="12"/>
  <c r="BL6" i="12"/>
  <c r="BL7" i="12"/>
  <c r="BL8" i="12"/>
  <c r="BL9" i="12"/>
  <c r="BL10" i="12"/>
  <c r="BL11" i="12"/>
  <c r="BL12" i="12"/>
  <c r="BL13" i="12"/>
  <c r="BL14" i="12"/>
  <c r="BL15" i="12"/>
  <c r="BL16" i="12"/>
  <c r="BL17" i="12"/>
  <c r="BL18" i="12"/>
  <c r="BL19" i="12"/>
  <c r="BL20" i="12"/>
  <c r="BL21" i="12"/>
  <c r="BL22" i="12"/>
  <c r="BL23" i="12"/>
  <c r="BL24" i="12"/>
  <c r="BL25" i="12"/>
  <c r="BL26" i="12"/>
  <c r="BL27" i="12"/>
  <c r="BL2" i="12"/>
  <c r="AQ2" i="12"/>
  <c r="V27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" i="12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43" i="27"/>
  <c r="Q43" i="27"/>
  <c r="R43" i="27"/>
  <c r="S43" i="27"/>
  <c r="T43" i="27"/>
  <c r="U43" i="27"/>
  <c r="Q44" i="27"/>
  <c r="R44" i="27"/>
  <c r="S44" i="27"/>
  <c r="T44" i="27"/>
  <c r="U44" i="27"/>
  <c r="Q45" i="27"/>
  <c r="R45" i="27"/>
  <c r="S45" i="27"/>
  <c r="T45" i="27"/>
  <c r="U45" i="27"/>
  <c r="Q46" i="27"/>
  <c r="R46" i="27"/>
  <c r="S46" i="27"/>
  <c r="T46" i="27"/>
  <c r="U46" i="27"/>
  <c r="Q47" i="27"/>
  <c r="R47" i="27"/>
  <c r="S47" i="27"/>
  <c r="T47" i="27"/>
  <c r="U47" i="27"/>
  <c r="Q48" i="27"/>
  <c r="R48" i="27"/>
  <c r="S48" i="27"/>
  <c r="T48" i="27"/>
  <c r="U48" i="27"/>
  <c r="Q49" i="27"/>
  <c r="R49" i="27"/>
  <c r="S49" i="27"/>
  <c r="T49" i="27"/>
  <c r="U49" i="27"/>
  <c r="Q50" i="27"/>
  <c r="R50" i="27"/>
  <c r="S50" i="27"/>
  <c r="T50" i="27"/>
  <c r="U50" i="27"/>
  <c r="Q51" i="27"/>
  <c r="R51" i="27"/>
  <c r="S51" i="27"/>
  <c r="T51" i="27"/>
  <c r="U51" i="27"/>
  <c r="Q52" i="27"/>
  <c r="R52" i="27"/>
  <c r="S52" i="27"/>
  <c r="T52" i="27"/>
  <c r="U52" i="27"/>
  <c r="Q53" i="27"/>
  <c r="R53" i="27"/>
  <c r="S53" i="27"/>
  <c r="T53" i="27"/>
  <c r="U53" i="27"/>
  <c r="Q54" i="27"/>
  <c r="R54" i="27"/>
  <c r="S54" i="27"/>
  <c r="T54" i="27"/>
  <c r="U54" i="27"/>
  <c r="Q55" i="27"/>
  <c r="R55" i="27"/>
  <c r="S55" i="27"/>
  <c r="T55" i="27"/>
  <c r="U55" i="27"/>
  <c r="Q56" i="27"/>
  <c r="R56" i="27"/>
  <c r="S56" i="27"/>
  <c r="T56" i="27"/>
  <c r="U56" i="27"/>
  <c r="Q57" i="27"/>
  <c r="R57" i="27"/>
  <c r="S57" i="27"/>
  <c r="T57" i="27"/>
  <c r="U57" i="27"/>
  <c r="Q58" i="27"/>
  <c r="R58" i="27"/>
  <c r="S58" i="27"/>
  <c r="T58" i="27"/>
  <c r="U58" i="27"/>
  <c r="Q59" i="27"/>
  <c r="R59" i="27"/>
  <c r="S59" i="27"/>
  <c r="T59" i="27"/>
  <c r="U59" i="27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AE43" i="12" l="1"/>
  <c r="I55" i="29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K74" i="37" l="1"/>
  <c r="S102" i="15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<sst xmlns="http://schemas.openxmlformats.org/spreadsheetml/2006/main" count="9847" uniqueCount="2626">
  <si>
    <t>Paper</t>
  </si>
  <si>
    <t>Year</t>
  </si>
  <si>
    <t>Continent</t>
  </si>
  <si>
    <t>Location</t>
  </si>
  <si>
    <t>N_species</t>
  </si>
  <si>
    <t>Issues</t>
  </si>
  <si>
    <t>Method</t>
  </si>
  <si>
    <t>Substrate</t>
  </si>
  <si>
    <t>Birdlife_names</t>
  </si>
  <si>
    <t>Overall_Status</t>
  </si>
  <si>
    <t>Australia</t>
  </si>
  <si>
    <t>Australia, Northern Queensland</t>
  </si>
  <si>
    <t>done</t>
  </si>
  <si>
    <t>https://doi.org/10.1071/WR9840325</t>
  </si>
  <si>
    <t>North America</t>
  </si>
  <si>
    <t>USA, New Hampshire</t>
  </si>
  <si>
    <t>Beech-maple forest</t>
  </si>
  <si>
    <t>https://doi.org/10.1071/MU05039</t>
  </si>
  <si>
    <t>Australia, Victoria</t>
  </si>
  <si>
    <t>Woodland</t>
  </si>
  <si>
    <t>ground foragers, nothing above 8m</t>
  </si>
  <si>
    <t>North Australia</t>
  </si>
  <si>
    <t>Mangrove</t>
  </si>
  <si>
    <t>problem separating flower and leaf</t>
  </si>
  <si>
    <t>Mexico, Sonora</t>
  </si>
  <si>
    <t>Oak woodland</t>
  </si>
  <si>
    <t>Only 3 method categories</t>
  </si>
  <si>
    <t>California &amp; Mexico</t>
  </si>
  <si>
    <t>Northern territory</t>
  </si>
  <si>
    <t>Thivyanathan 2016</t>
  </si>
  <si>
    <t>Asia</t>
  </si>
  <si>
    <t>India</t>
  </si>
  <si>
    <t>Tropical Mixed Dry Deciduous Forest</t>
  </si>
  <si>
    <t>includes non-passerines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</si>
  <si>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</si>
  <si>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</si>
  <si>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</si>
  <si>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</si>
  <si>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</si>
  <si>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</si>
  <si>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</si>
  <si>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</si>
  <si>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</si>
  <si>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</si>
  <si>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</si>
  <si>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</si>
  <si>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</si>
  <si>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</si>
  <si>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</si>
  <si>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</si>
  <si>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</si>
  <si>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</si>
  <si>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</si>
  <si>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</si>
  <si>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</si>
  <si>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</si>
  <si>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</si>
  <si>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</si>
  <si>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</si>
  <si>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</si>
  <si>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</si>
  <si>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</si>
  <si>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</si>
  <si>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</si>
  <si>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</si>
  <si>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</si>
  <si>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</si>
  <si>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</si>
  <si>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</si>
  <si>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</si>
  <si>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</si>
  <si>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</si>
  <si>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</si>
  <si>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</si>
  <si>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</si>
  <si>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</si>
  <si>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</si>
  <si>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</si>
  <si>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</si>
  <si>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</si>
  <si>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</si>
  <si>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</si>
  <si>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</si>
  <si>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</si>
  <si>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</si>
  <si>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</si>
  <si>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</si>
  <si>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</si>
  <si>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</si>
  <si>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</si>
  <si>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</si>
  <si>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</si>
  <si>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</si>
  <si>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</si>
  <si>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</si>
  <si>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</si>
  <si>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</si>
  <si>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</si>
  <si>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</si>
  <si>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</si>
  <si>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</si>
  <si>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</si>
  <si>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</si>
  <si>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</si>
  <si>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</si>
  <si>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</si>
  <si>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</si>
  <si>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</si>
  <si>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</si>
  <si>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</si>
  <si>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</si>
  <si>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</si>
  <si>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</si>
  <si>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</si>
  <si>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</si>
  <si>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</si>
  <si>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</si>
  <si>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</si>
  <si>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</si>
  <si>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</si>
  <si>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</si>
  <si>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</si>
  <si>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</si>
  <si>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</si>
  <si>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</si>
  <si>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</si>
  <si>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</si>
  <si>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</si>
  <si>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</si>
  <si>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</si>
  <si>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</si>
  <si>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</si>
  <si>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</si>
  <si>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</si>
  <si>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</si>
  <si>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</si>
  <si>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</si>
  <si>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</si>
  <si>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</si>
  <si>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</si>
  <si>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</si>
  <si>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</si>
  <si>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</si>
  <si>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</si>
  <si>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</si>
  <si>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</si>
  <si>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</si>
  <si>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</si>
  <si>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</si>
  <si>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</si>
  <si>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</si>
  <si>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</si>
  <si>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</si>
  <si>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</si>
  <si>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</si>
  <si>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</si>
  <si>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</si>
  <si>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</si>
  <si>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</si>
  <si>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</si>
  <si>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</si>
  <si>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</si>
  <si>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</si>
  <si>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</si>
  <si>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</si>
  <si>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</si>
  <si>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</si>
  <si>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</si>
  <si>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</si>
  <si>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</si>
  <si>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</si>
  <si>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</si>
  <si>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</si>
  <si>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</si>
  <si>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</si>
  <si>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</si>
  <si>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</si>
  <si>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</si>
  <si>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</si>
  <si>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</si>
  <si>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</si>
  <si>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</si>
  <si>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</si>
  <si>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</si>
  <si>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</si>
  <si>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</si>
  <si>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</si>
  <si>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</si>
  <si>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</si>
  <si>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</si>
  <si>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</si>
  <si>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</si>
  <si>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</si>
  <si>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</si>
  <si>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</si>
  <si>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</si>
  <si>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</si>
  <si>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</si>
  <si>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</si>
  <si>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</si>
  <si>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</si>
  <si>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</si>
  <si>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</si>
  <si>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</si>
  <si>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</si>
  <si>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</si>
  <si>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</si>
  <si>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</si>
  <si>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</si>
  <si>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</si>
  <si>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</si>
  <si>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</si>
  <si>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</si>
  <si>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</si>
  <si>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</si>
  <si>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</si>
  <si>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</si>
  <si>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</si>
  <si>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</si>
  <si>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</si>
  <si>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</si>
  <si>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</si>
  <si>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</si>
  <si>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</si>
  <si>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</si>
  <si>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</si>
  <si>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</si>
  <si>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</si>
  <si>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</si>
  <si>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</si>
  <si>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</si>
  <si>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</si>
  <si>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</si>
  <si>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</si>
  <si>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</si>
  <si>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</si>
  <si>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</si>
  <si>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</si>
  <si>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</si>
  <si>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</si>
  <si>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</si>
  <si>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</si>
  <si>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</si>
  <si>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</si>
  <si>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</si>
  <si>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</si>
  <si>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</si>
  <si>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</si>
  <si>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</si>
  <si>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</si>
  <si>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</si>
  <si>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</si>
  <si>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</si>
  <si>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</si>
  <si>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</si>
  <si>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</si>
  <si>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</si>
  <si>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</si>
  <si>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</si>
  <si>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</si>
  <si>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</si>
  <si>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</si>
  <si>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</si>
  <si>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</si>
  <si>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</si>
  <si>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</si>
  <si>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</si>
  <si>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</si>
  <si>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</si>
  <si>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</si>
  <si>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</si>
  <si>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</si>
  <si>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</si>
  <si>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</si>
  <si>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</si>
  <si>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</si>
  <si>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</si>
  <si>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</si>
  <si>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</si>
  <si>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</si>
  <si>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</si>
  <si>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</si>
  <si>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</si>
  <si>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</si>
  <si>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</si>
  <si>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</si>
  <si>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</si>
  <si>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</si>
  <si>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</si>
  <si>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</si>
  <si>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</si>
  <si>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</si>
  <si>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</si>
  <si>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</si>
  <si>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</si>
  <si>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</si>
  <si>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</si>
  <si>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</si>
  <si>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</si>
  <si>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</si>
  <si>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</si>
  <si>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</si>
  <si>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</si>
  <si>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</si>
  <si>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</si>
  <si>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</si>
  <si>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</si>
  <si>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</si>
  <si>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</si>
  <si>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</si>
  <si>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</si>
  <si>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</si>
  <si>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</si>
  <si>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</si>
  <si>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</si>
  <si>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</si>
  <si>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</si>
  <si>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</si>
  <si>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</si>
  <si>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</si>
  <si>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</si>
  <si>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</si>
  <si>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</si>
  <si>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</si>
  <si>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</si>
  <si>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</si>
  <si>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</si>
  <si>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</si>
  <si>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</si>
  <si>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</si>
  <si>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</si>
  <si>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</si>
  <si>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</si>
  <si>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</si>
  <si>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</si>
  <si>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</si>
  <si>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</si>
  <si>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</si>
  <si>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</si>
  <si>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</si>
  <si>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</si>
  <si>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</si>
  <si>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</si>
  <si>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</si>
  <si>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</si>
  <si>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</si>
  <si>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</si>
  <si>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</si>
  <si>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</si>
  <si>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</si>
  <si>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</si>
  <si>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</si>
  <si>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</si>
  <si>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</si>
  <si>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</si>
  <si>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</si>
  <si>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</si>
  <si>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</si>
  <si>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</si>
  <si>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</si>
  <si>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</si>
  <si>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</si>
  <si>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</si>
  <si>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</si>
  <si>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</si>
  <si>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</si>
  <si>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</si>
  <si>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</si>
  <si>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</si>
  <si>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</si>
  <si>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</si>
  <si>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</si>
  <si>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</si>
  <si>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</si>
  <si>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</si>
  <si>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</si>
  <si>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</si>
  <si>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</si>
  <si>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</si>
  <si>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</si>
  <si>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</si>
  <si>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</si>
  <si>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</si>
  <si>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</si>
  <si>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</si>
  <si>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</si>
  <si>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</si>
  <si>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</si>
  <si>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</si>
  <si>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</si>
  <si>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</si>
  <si>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</si>
  <si>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</si>
  <si>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</si>
  <si>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</si>
  <si>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</si>
  <si>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</si>
  <si>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</si>
  <si>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</si>
  <si>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</si>
  <si>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</si>
  <si>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</si>
  <si>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</si>
  <si>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</si>
  <si>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</si>
  <si>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</si>
  <si>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</si>
  <si>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</si>
  <si>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</si>
  <si>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</si>
  <si>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</si>
  <si>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</si>
  <si>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</si>
  <si>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</si>
  <si>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</si>
  <si>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</si>
  <si>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</si>
  <si>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</si>
  <si>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</si>
  <si>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</si>
  <si>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</si>
  <si>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</si>
  <si>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</si>
  <si>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</si>
  <si>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</si>
  <si>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</si>
  <si>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</si>
  <si>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</si>
  <si>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</si>
  <si>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</si>
  <si>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</si>
  <si>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</si>
  <si>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</si>
  <si>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</si>
  <si>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</si>
  <si>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</si>
  <si>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</si>
  <si>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</si>
  <si>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</si>
  <si>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</si>
  <si>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</si>
  <si>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</si>
  <si>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</si>
  <si>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</si>
  <si>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</si>
  <si>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</si>
  <si>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</si>
  <si>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</si>
  <si>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</si>
  <si>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</si>
  <si>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</si>
  <si>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</si>
  <si>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</si>
  <si>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</si>
  <si>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</si>
  <si>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</si>
  <si>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</si>
  <si>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</si>
  <si>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</si>
  <si>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</si>
  <si>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</si>
  <si>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</si>
  <si>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</si>
  <si>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</si>
  <si>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</si>
  <si>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</si>
  <si>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</si>
  <si>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</si>
  <si>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</si>
  <si>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</si>
  <si>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</si>
  <si>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</si>
  <si>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</si>
  <si>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</si>
  <si>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</si>
  <si>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</si>
  <si>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</si>
  <si>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</si>
  <si>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</si>
  <si>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</si>
  <si>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</si>
  <si>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</si>
  <si>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</si>
  <si>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</si>
  <si>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</si>
  <si>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</si>
  <si>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</si>
  <si>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</si>
  <si>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</si>
  <si>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</si>
  <si>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</si>
  <si>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</si>
  <si>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</si>
  <si>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</si>
  <si>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</si>
  <si>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</si>
  <si>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</si>
  <si>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</si>
  <si>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</si>
  <si>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</si>
  <si>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</si>
  <si>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</si>
  <si>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</si>
  <si>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</si>
  <si>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</si>
  <si>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</si>
  <si>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</si>
  <si>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</si>
  <si>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</si>
  <si>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</si>
  <si>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</si>
  <si>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</si>
  <si>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</si>
  <si>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</si>
  <si>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</si>
  <si>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</si>
  <si>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</si>
  <si>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</si>
  <si>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</si>
  <si>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</si>
  <si>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</si>
  <si>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</si>
  <si>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</si>
  <si>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</si>
  <si>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</si>
  <si>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</si>
  <si>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</si>
  <si>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</si>
  <si>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</si>
  <si>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</si>
  <si>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</si>
  <si>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</si>
  <si>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</si>
  <si>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</si>
  <si>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</si>
  <si>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</si>
  <si>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</si>
  <si>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</si>
  <si>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</si>
  <si>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</si>
  <si>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</si>
  <si>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</si>
  <si>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</si>
  <si>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</si>
  <si>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</si>
  <si>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</si>
  <si>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</si>
  <si>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</si>
  <si>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</si>
  <si>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</si>
  <si>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</si>
  <si>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</si>
  <si>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</si>
  <si>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</si>
  <si>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</si>
  <si>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</si>
  <si>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</si>
  <si>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</si>
  <si>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</si>
  <si>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</si>
  <si>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</si>
  <si>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</si>
  <si>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</si>
  <si>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</si>
  <si>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</si>
  <si>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</si>
  <si>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</si>
  <si>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</si>
  <si>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</si>
  <si>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</si>
  <si>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</si>
  <si>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</si>
  <si>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</si>
  <si>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</si>
  <si>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</si>
  <si>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</si>
  <si>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</si>
  <si>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</si>
  <si>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</si>
  <si>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</si>
  <si>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</si>
  <si>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</si>
  <si>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</si>
  <si>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</si>
  <si>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</si>
  <si>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</si>
  <si>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</si>
  <si>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</si>
  <si>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</si>
  <si>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</si>
  <si>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</si>
  <si>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</si>
  <si>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</si>
  <si>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</si>
  <si>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</si>
  <si>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</si>
  <si>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</si>
  <si>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</si>
  <si>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</si>
  <si>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</si>
  <si>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</si>
  <si>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</si>
  <si>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</si>
  <si>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</si>
  <si>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</si>
  <si>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</si>
  <si>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</si>
  <si>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</si>
  <si>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</si>
  <si>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</si>
  <si>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</si>
  <si>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</si>
  <si>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</si>
  <si>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</si>
  <si>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</si>
  <si>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</si>
  <si>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</si>
  <si>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</si>
  <si>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</si>
  <si>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</si>
  <si>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</si>
  <si>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</si>
  <si>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</si>
  <si>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</si>
  <si>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</si>
  <si>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</si>
  <si>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</si>
  <si>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</si>
  <si>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</si>
  <si>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</si>
  <si>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</si>
  <si>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</si>
  <si>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</si>
  <si>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</si>
  <si>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</si>
  <si>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</si>
  <si>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</si>
  <si>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</si>
  <si>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</si>
  <si>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</si>
  <si>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</si>
  <si>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</si>
  <si>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</si>
  <si>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</si>
  <si>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</si>
  <si>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</si>
  <si>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</si>
  <si>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</si>
  <si>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</si>
  <si>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</si>
  <si>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</si>
  <si>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</si>
  <si>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</si>
  <si>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</si>
  <si>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</si>
  <si>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</si>
  <si>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</si>
  <si>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</si>
  <si>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</si>
  <si>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</si>
  <si>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</si>
  <si>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</si>
  <si>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</si>
  <si>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</si>
  <si>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</si>
  <si>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</si>
  <si>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</si>
  <si>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</si>
  <si>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</si>
  <si>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</si>
  <si>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</si>
  <si>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</si>
  <si>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</si>
  <si>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</si>
  <si>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</si>
  <si>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</si>
  <si>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</si>
  <si>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</si>
  <si>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</si>
  <si>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</si>
  <si>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</si>
  <si>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</si>
  <si>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</si>
  <si>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</si>
  <si>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</si>
  <si>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</si>
  <si>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</si>
  <si>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</si>
  <si>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</si>
  <si>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</si>
  <si>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</si>
  <si>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</si>
  <si>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</si>
  <si>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</si>
  <si>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</si>
  <si>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</si>
  <si>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</si>
  <si>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</si>
  <si>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</si>
  <si>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</si>
  <si>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</si>
  <si>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</si>
  <si>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</si>
  <si>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</si>
  <si>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</si>
  <si>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</si>
  <si>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</si>
  <si>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</si>
  <si>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</si>
  <si>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</si>
  <si>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</si>
  <si>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</si>
  <si>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</si>
  <si>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</si>
  <si>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</si>
  <si>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</si>
  <si>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</si>
  <si>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</si>
  <si>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</si>
  <si>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</si>
  <si>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</si>
  <si>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</si>
  <si>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</si>
  <si>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</si>
  <si>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</si>
  <si>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</si>
  <si>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</si>
  <si>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</si>
  <si>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</si>
  <si>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</si>
  <si>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</si>
  <si>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</si>
  <si>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</si>
  <si>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</si>
  <si>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</si>
  <si>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</si>
  <si>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</si>
  <si>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</si>
  <si>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</si>
  <si>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</si>
  <si>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</si>
  <si>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</si>
  <si>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</si>
  <si>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</si>
  <si>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</si>
  <si>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</si>
  <si>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</si>
  <si>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</si>
  <si>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</si>
  <si>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</si>
  <si>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</si>
  <si>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</si>
  <si>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</si>
  <si>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</si>
  <si>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</si>
  <si>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</si>
  <si>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</si>
  <si>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</si>
  <si>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</si>
  <si>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</si>
  <si>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</si>
  <si>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</si>
  <si>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</si>
  <si>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</si>
  <si>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</si>
  <si>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</si>
  <si>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</si>
  <si>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</si>
  <si>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</si>
  <si>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</si>
  <si>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</si>
  <si>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</si>
  <si>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</si>
  <si>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</si>
  <si>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</si>
  <si>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</si>
  <si>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</si>
  <si>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</si>
  <si>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</si>
  <si>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</si>
  <si>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</si>
  <si>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</si>
  <si>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</si>
  <si>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</si>
  <si>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</si>
  <si>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</si>
  <si>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</si>
  <si>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</si>
  <si>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</si>
  <si>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</si>
  <si>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</si>
  <si>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</si>
  <si>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</si>
  <si>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</si>
  <si>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</si>
  <si>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</si>
  <si>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</si>
  <si>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</si>
  <si>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</si>
  <si>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</si>
  <si>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</si>
  <si>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</si>
  <si>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</si>
  <si>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</si>
  <si>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</si>
  <si>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</si>
  <si>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</si>
  <si>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</si>
  <si>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</si>
  <si>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</si>
  <si>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</si>
  <si>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</si>
  <si>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</si>
  <si>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</si>
  <si>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</si>
  <si>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</si>
  <si>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</si>
  <si>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</si>
  <si>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</si>
  <si>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</si>
  <si>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</si>
  <si>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</si>
  <si>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</si>
  <si>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</si>
  <si>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</si>
  <si>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</si>
  <si>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</si>
  <si>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</si>
  <si>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</si>
  <si>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</si>
  <si>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</si>
  <si>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</si>
  <si>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</si>
  <si>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</si>
  <si>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</si>
  <si>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</si>
  <si>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</si>
  <si>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</si>
  <si>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</si>
  <si>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</si>
  <si>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</si>
  <si>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</si>
  <si>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</si>
  <si>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</si>
  <si>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</si>
  <si>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</si>
  <si>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</si>
  <si>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</si>
  <si>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</si>
  <si>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</si>
  <si>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</si>
  <si>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</si>
  <si>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</si>
  <si>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</si>
  <si>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</si>
  <si>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</si>
  <si>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</si>
  <si>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</si>
  <si>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</si>
  <si>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</si>
  <si>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</si>
  <si>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</si>
  <si>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</si>
  <si>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</si>
  <si>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</si>
  <si>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</si>
  <si>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</si>
  <si>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</si>
  <si>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</si>
  <si>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</si>
  <si>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</si>
  <si>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</si>
  <si>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</si>
  <si>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</si>
  <si>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</si>
  <si>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</si>
  <si>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</si>
  <si>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</si>
  <si>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</si>
  <si>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</si>
  <si>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</si>
  <si>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</si>
  <si>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</si>
  <si>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</si>
  <si>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</si>
  <si>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</si>
  <si>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</si>
  <si>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</si>
  <si>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</si>
  <si>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</si>
  <si>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</si>
  <si>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</si>
  <si>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</si>
  <si>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</si>
  <si>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</si>
  <si>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</si>
  <si>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</si>
  <si>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</si>
  <si>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</si>
  <si>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</si>
  <si>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</si>
  <si>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</si>
  <si>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</si>
  <si>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</si>
  <si>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</si>
  <si>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</si>
  <si>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</si>
  <si>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</si>
  <si>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</si>
  <si>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</si>
  <si>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</si>
  <si>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</si>
  <si>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</si>
  <si>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</si>
  <si>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</si>
  <si>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</si>
  <si>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</si>
  <si>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</si>
  <si>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</si>
  <si>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</si>
  <si>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</si>
  <si>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</si>
  <si>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</si>
  <si>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</si>
  <si>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</si>
  <si>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</si>
  <si>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</si>
  <si>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</si>
  <si>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</si>
  <si>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</si>
  <si>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</si>
  <si>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</si>
  <si>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</si>
  <si>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</si>
  <si>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</si>
  <si>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</si>
  <si>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</si>
  <si>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</si>
  <si>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</si>
  <si>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</si>
  <si>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</si>
  <si>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</si>
  <si>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</si>
  <si>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</si>
  <si>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</si>
  <si>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</si>
  <si>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</si>
  <si>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</si>
  <si>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</si>
  <si>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</si>
  <si>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</si>
  <si>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</si>
  <si>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</si>
  <si>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</si>
  <si>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</si>
  <si>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</si>
  <si>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</si>
  <si>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</si>
  <si>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</si>
  <si>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</si>
  <si>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</si>
  <si>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</si>
  <si>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</si>
  <si>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</si>
  <si>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</si>
  <si>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</si>
  <si>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</si>
  <si>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</si>
  <si>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</si>
  <si>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</si>
  <si>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</si>
  <si>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</si>
  <si>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</si>
  <si>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</si>
  <si>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</si>
  <si>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</si>
  <si>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</si>
  <si>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</si>
  <si>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</si>
  <si>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</si>
  <si>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</si>
  <si>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</si>
  <si>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</si>
  <si>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</si>
  <si>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</si>
  <si>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</si>
  <si>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</si>
  <si>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</si>
  <si>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</si>
  <si>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</si>
  <si>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</si>
  <si>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</si>
  <si>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</si>
  <si>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</si>
  <si>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</si>
  <si>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</si>
  <si>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</si>
  <si>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</si>
  <si>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</si>
  <si>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</si>
  <si>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</si>
  <si>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</si>
  <si>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</si>
  <si>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</si>
  <si>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</si>
  <si>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</si>
  <si>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</si>
  <si>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</si>
  <si>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</si>
  <si>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</si>
  <si>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</si>
  <si>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</si>
  <si>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</si>
  <si>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</si>
  <si>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</si>
  <si>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</si>
  <si>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</si>
  <si>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</si>
  <si>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</si>
  <si>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</si>
  <si>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</si>
  <si>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</si>
  <si>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</si>
  <si>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</si>
  <si>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</si>
  <si>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</si>
  <si>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</si>
  <si>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</si>
  <si>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</si>
  <si>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</si>
  <si>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</si>
  <si>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</si>
  <si>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</si>
  <si>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</si>
  <si>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</si>
  <si>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</si>
  <si>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</si>
  <si>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</si>
  <si>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</si>
  <si>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</si>
  <si>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</si>
  <si>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</si>
  <si>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</si>
  <si>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</si>
  <si>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</si>
  <si>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</si>
  <si>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</si>
  <si>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</si>
  <si>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</si>
  <si>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</si>
  <si>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</si>
  <si>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</si>
  <si>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</si>
  <si>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</si>
  <si>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</si>
  <si>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</si>
  <si>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</si>
  <si>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</si>
  <si>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</si>
  <si>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</si>
  <si>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</si>
  <si>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</si>
  <si>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</si>
  <si>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</si>
  <si>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</si>
  <si>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</si>
  <si>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</si>
  <si>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</si>
  <si>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</si>
  <si>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</si>
  <si>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</si>
  <si>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</si>
  <si>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</si>
  <si>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</si>
  <si>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</si>
  <si>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</si>
  <si>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</si>
  <si>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</si>
  <si>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</si>
  <si>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</si>
  <si>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</si>
  <si>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</si>
  <si>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</si>
  <si>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</si>
  <si>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</si>
  <si>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</si>
  <si>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</si>
  <si>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</si>
  <si>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</si>
  <si>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</si>
  <si>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</si>
  <si>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</si>
  <si>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</si>
  <si>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</si>
  <si>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</si>
  <si>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</si>
  <si>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</si>
  <si>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</si>
  <si>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</si>
  <si>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</si>
  <si>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</si>
  <si>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</si>
  <si>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</si>
  <si>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</si>
  <si>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</si>
  <si>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</si>
  <si>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</si>
  <si>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</si>
  <si>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</si>
  <si>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</si>
  <si>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</si>
  <si>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</si>
  <si>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</si>
  <si>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</si>
  <si>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</si>
  <si>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</si>
  <si>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</si>
  <si>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</si>
  <si>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</si>
  <si>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</si>
  <si>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</si>
  <si>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</si>
  <si>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</si>
  <si>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</si>
  <si>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</si>
  <si>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</si>
  <si>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</si>
  <si>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</si>
  <si>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</si>
  <si>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</si>
  <si>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</si>
  <si>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</si>
  <si>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</si>
  <si>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</si>
  <si>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</si>
  <si>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</si>
  <si>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</si>
  <si>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</si>
  <si>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</si>
  <si>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</si>
  <si>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</si>
  <si>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</si>
  <si>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</si>
  <si>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</si>
  <si>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</si>
  <si>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</si>
  <si>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</si>
  <si>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</si>
  <si>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</si>
  <si>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</si>
  <si>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</si>
  <si>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</si>
  <si>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</si>
  <si>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</si>
  <si>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</si>
  <si>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</si>
  <si>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</si>
  <si>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</si>
  <si>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</si>
  <si>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</si>
  <si>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</si>
  <si>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</si>
  <si>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</si>
  <si>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</si>
  <si>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</si>
  <si>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</si>
  <si>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</si>
  <si>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</si>
  <si>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</si>
  <si>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</si>
  <si>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</si>
  <si>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</si>
  <si>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</si>
  <si>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</si>
  <si>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</si>
  <si>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</si>
  <si>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</si>
  <si>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</si>
  <si>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</si>
  <si>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</si>
  <si>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</si>
  <si>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</si>
  <si>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</si>
  <si>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</si>
  <si>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</si>
  <si>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</si>
  <si>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</si>
  <si>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</si>
  <si>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</si>
  <si>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</si>
  <si>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</si>
  <si>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</si>
  <si>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</si>
  <si>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</si>
  <si>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</si>
  <si>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</si>
  <si>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</si>
  <si>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</si>
  <si>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</si>
  <si>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</si>
  <si>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</si>
  <si>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</si>
  <si>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</si>
  <si>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</si>
  <si>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</si>
  <si>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</si>
  <si>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</si>
  <si>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</si>
  <si>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</si>
  <si>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</si>
  <si>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</si>
  <si>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</si>
  <si>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</si>
  <si>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</si>
  <si>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</si>
  <si>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</si>
  <si>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</si>
  <si>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</si>
  <si>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</si>
  <si>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</si>
  <si>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</si>
  <si>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</si>
  <si>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</si>
  <si>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</si>
  <si>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</si>
  <si>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</si>
  <si>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</si>
  <si>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</si>
  <si>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</si>
  <si>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</si>
  <si>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</si>
  <si>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</si>
  <si>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</si>
  <si>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</si>
  <si>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</si>
  <si>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</si>
  <si>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</si>
  <si>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</si>
  <si>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</si>
  <si>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</si>
  <si>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</si>
  <si>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</si>
  <si>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</si>
  <si>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</si>
  <si>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</si>
  <si>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</si>
  <si>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</si>
  <si>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</si>
  <si>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</si>
  <si>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</si>
  <si>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</si>
  <si>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</si>
  <si>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</si>
  <si>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</si>
  <si>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</si>
  <si>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</si>
  <si>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</si>
  <si>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</si>
  <si>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</si>
  <si>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</si>
  <si>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</si>
  <si>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</si>
  <si>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</si>
  <si>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</si>
  <si>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</si>
  <si>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</si>
  <si>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</si>
  <si>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</si>
  <si>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</si>
  <si>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</si>
  <si>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</si>
  <si>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</si>
  <si>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</si>
  <si>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</si>
  <si>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</si>
  <si>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</si>
  <si>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</si>
  <si>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</si>
  <si>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</si>
  <si>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</si>
  <si>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</si>
  <si>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</si>
  <si>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</si>
  <si>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</si>
  <si>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</si>
  <si>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</si>
  <si>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</si>
  <si>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</si>
  <si>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</si>
  <si>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</si>
  <si>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</si>
  <si>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</si>
  <si>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</si>
  <si>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</si>
  <si>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</si>
  <si>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</si>
  <si>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</si>
  <si>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</si>
  <si>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</si>
  <si>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</si>
  <si>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</si>
  <si>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</si>
  <si>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</si>
  <si>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</si>
  <si>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</si>
  <si>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</si>
  <si>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</si>
  <si>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</si>
  <si>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</si>
  <si>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</si>
  <si>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</si>
  <si>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</si>
  <si>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</si>
  <si>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</si>
  <si>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</si>
  <si>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</si>
  <si>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</si>
  <si>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</si>
  <si>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</si>
  <si>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</si>
  <si>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</si>
  <si>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</si>
  <si>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</si>
  <si>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</si>
  <si>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</si>
  <si>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</si>
  <si>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</si>
  <si>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</si>
  <si>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</si>
  <si>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</si>
  <si>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</si>
  <si>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</si>
  <si>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</si>
  <si>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</si>
  <si>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</si>
  <si>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</si>
  <si>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</si>
  <si>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</si>
  <si>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</si>
  <si>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</si>
  <si>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</si>
  <si>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</si>
  <si>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</si>
  <si>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</si>
  <si>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</si>
  <si>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</si>
  <si>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</si>
  <si>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</si>
  <si>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</si>
  <si>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</si>
  <si>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</si>
  <si>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</si>
  <si>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</si>
  <si>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</si>
  <si>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</si>
  <si>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</si>
  <si>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</si>
  <si>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</si>
  <si>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</si>
  <si>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</si>
  <si>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</si>
  <si>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</si>
  <si>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</si>
  <si>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</si>
  <si>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</si>
  <si>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</si>
  <si>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</si>
  <si>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</si>
  <si>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</si>
  <si>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</si>
  <si>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</si>
  <si>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</si>
  <si>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</si>
  <si>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</si>
  <si>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</si>
  <si>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</si>
  <si>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</si>
  <si>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</si>
  <si>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</si>
  <si>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</si>
  <si>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</si>
  <si>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</si>
  <si>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</si>
  <si>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</si>
  <si>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</si>
  <si>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</si>
  <si>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</si>
  <si>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</si>
  <si>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</si>
  <si>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</si>
  <si>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</si>
  <si>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</si>
  <si>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</si>
  <si>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</si>
  <si>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</si>
  <si>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</si>
  <si>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</si>
  <si>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</si>
  <si>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</si>
  <si>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</si>
  <si>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</si>
  <si>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</si>
  <si>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</si>
  <si>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</si>
  <si>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</si>
  <si>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</si>
  <si>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</si>
  <si>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</si>
  <si>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</si>
  <si>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</si>
  <si>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</si>
  <si>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</si>
  <si>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</si>
  <si>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</si>
  <si>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</si>
  <si>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</si>
  <si>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</si>
  <si>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</si>
  <si>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</si>
  <si>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</si>
  <si>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</si>
  <si>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</si>
  <si>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</si>
  <si>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</si>
  <si>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</si>
  <si>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</si>
  <si>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</si>
  <si>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</si>
  <si>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</si>
  <si>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</si>
  <si>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</si>
  <si>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</si>
  <si>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</si>
  <si>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</si>
  <si>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</si>
  <si>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</si>
  <si>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</si>
  <si>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</si>
  <si>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</si>
  <si>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</si>
  <si>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</si>
  <si>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</si>
  <si>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</si>
  <si>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</si>
  <si>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</si>
  <si>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</si>
  <si>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</si>
  <si>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</si>
  <si>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</si>
  <si>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</si>
  <si>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</si>
  <si>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</si>
  <si>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</si>
  <si>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</si>
  <si>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</si>
  <si>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</si>
  <si>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</si>
  <si>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</si>
  <si>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</si>
  <si>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</si>
  <si>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</si>
  <si>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</si>
  <si>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</si>
  <si>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</si>
  <si>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</si>
  <si>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</si>
  <si>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</si>
  <si>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</si>
  <si>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</si>
  <si>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</si>
  <si>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</si>
  <si>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</si>
  <si>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</si>
  <si>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</si>
  <si>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</si>
  <si>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</si>
  <si>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</si>
  <si>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</si>
  <si>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</si>
  <si>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</si>
  <si>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</si>
  <si>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</si>
  <si>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</si>
  <si>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</si>
  <si>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</si>
  <si>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</si>
  <si>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</si>
  <si>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</si>
  <si>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</si>
  <si>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</si>
  <si>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</si>
  <si>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</si>
  <si>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</si>
  <si>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</si>
  <si>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</si>
  <si>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</si>
  <si>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</si>
  <si>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</si>
  <si>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</si>
  <si>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</si>
  <si>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</si>
  <si>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</si>
  <si>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</si>
  <si>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</si>
  <si>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</si>
  <si>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</si>
  <si>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</si>
  <si>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</si>
  <si>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</si>
  <si>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</si>
  <si>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</si>
  <si>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</si>
  <si>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</si>
  <si>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</si>
  <si>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</si>
  <si>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</si>
  <si>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</si>
  <si>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</si>
  <si>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</si>
  <si>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</si>
  <si>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</si>
  <si>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</si>
  <si>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</si>
  <si>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</si>
  <si>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</si>
  <si>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</si>
  <si>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</si>
  <si>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</si>
  <si>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</si>
  <si>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</si>
  <si>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</si>
  <si>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</si>
  <si>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</si>
  <si>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</si>
  <si>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</si>
  <si>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</si>
  <si>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</si>
  <si>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</si>
  <si>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</si>
  <si>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</si>
  <si>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</si>
  <si>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</si>
  <si>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</si>
  <si>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</si>
  <si>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</si>
  <si>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</si>
  <si>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</si>
  <si>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</si>
  <si>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</si>
  <si>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</si>
  <si>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</si>
  <si>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</si>
  <si>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</si>
  <si>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</si>
  <si>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</si>
  <si>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</si>
  <si>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</si>
  <si>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</si>
  <si>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</si>
  <si>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</si>
  <si>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</si>
  <si>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</si>
  <si>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</si>
  <si>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</si>
  <si>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</si>
  <si>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</si>
  <si>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</si>
  <si>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</si>
  <si>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</si>
  <si>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</si>
  <si>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</si>
  <si>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</si>
  <si>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</si>
  <si>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</si>
  <si>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</si>
  <si>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</si>
  <si>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</si>
  <si>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</si>
  <si>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</si>
  <si>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</si>
  <si>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</si>
  <si>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</si>
  <si>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</si>
  <si>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</si>
  <si>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</si>
  <si>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</si>
  <si>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</si>
  <si>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</si>
  <si>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</si>
  <si>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</si>
  <si>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</si>
  <si>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</si>
  <si>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</si>
  <si>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</si>
  <si>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</si>
  <si>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</si>
  <si>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</si>
  <si>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</si>
  <si>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</si>
  <si>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</si>
  <si>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</si>
  <si>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</si>
  <si>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</si>
  <si>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</si>
  <si>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</si>
  <si>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</si>
  <si>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</si>
  <si>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</si>
  <si>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</si>
  <si>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</si>
  <si>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</si>
  <si>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</si>
  <si>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</si>
  <si>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</si>
  <si>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</si>
  <si>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</si>
  <si>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</si>
  <si>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</si>
  <si>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</si>
  <si>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</si>
  <si>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</si>
  <si>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</si>
  <si>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</si>
  <si>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</si>
  <si>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</si>
  <si>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</si>
  <si>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</si>
  <si>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</si>
  <si>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</si>
  <si>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</si>
  <si>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</si>
  <si>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</si>
  <si>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</si>
  <si>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</si>
  <si>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</si>
  <si>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</si>
  <si>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</si>
  <si>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</si>
  <si>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</si>
  <si>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</si>
  <si>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</si>
  <si>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</si>
  <si>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</si>
  <si>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</si>
  <si>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</si>
  <si>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</si>
  <si>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</si>
  <si>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</si>
  <si>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</si>
  <si>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</si>
  <si>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</si>
  <si>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</si>
  <si>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</si>
  <si>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</si>
  <si>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</si>
  <si>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</si>
  <si>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</si>
  <si>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</si>
  <si>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</si>
  <si>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</si>
  <si>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</si>
  <si>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</si>
  <si>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</si>
  <si>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</si>
  <si>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</si>
  <si>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</si>
  <si>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</si>
  <si>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</si>
  <si>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</si>
  <si>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</si>
  <si>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</si>
  <si>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</si>
  <si>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</si>
  <si>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</si>
  <si>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</si>
  <si>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</si>
  <si>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</si>
  <si>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</si>
  <si>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</si>
  <si>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</si>
  <si>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</si>
  <si>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</si>
  <si>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</si>
  <si>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</si>
  <si>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</si>
  <si>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</si>
  <si>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</si>
  <si>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</si>
  <si>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</si>
  <si>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</si>
  <si>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</si>
  <si>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</si>
  <si>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</si>
  <si>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</si>
  <si>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</si>
  <si>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</si>
  <si>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</si>
  <si>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</si>
  <si>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</si>
  <si>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</si>
  <si>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</si>
  <si>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</si>
  <si>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</si>
  <si>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</si>
  <si>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</si>
  <si>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</si>
  <si>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</si>
  <si>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</si>
  <si>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</si>
  <si>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</si>
  <si>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</si>
  <si>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</si>
  <si>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</si>
  <si>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</si>
  <si>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</si>
  <si>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</si>
  <si>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</si>
  <si>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</si>
  <si>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</si>
  <si>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</si>
  <si>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</si>
  <si>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</si>
  <si>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</si>
  <si>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</si>
  <si>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</si>
  <si>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</si>
  <si>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</si>
  <si>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</si>
  <si>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</si>
  <si>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</si>
  <si>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</si>
  <si>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</si>
  <si>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</si>
  <si>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</si>
  <si>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</si>
  <si>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</si>
  <si>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</si>
  <si>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</si>
  <si>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</si>
  <si>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</si>
  <si>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</si>
  <si>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</si>
  <si>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</si>
  <si>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</si>
  <si>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</si>
  <si>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</si>
  <si>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</si>
  <si>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</si>
  <si>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</si>
  <si>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</si>
  <si>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</si>
  <si>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</si>
  <si>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</si>
  <si>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</si>
  <si>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</si>
  <si>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</si>
  <si>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</si>
  <si>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</si>
  <si>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</si>
  <si>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</si>
  <si>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</si>
  <si>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</si>
  <si>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</si>
  <si>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</si>
  <si>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</si>
  <si>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</si>
  <si>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</si>
  <si>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</si>
  <si>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</si>
  <si>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</si>
  <si>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</si>
  <si>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</si>
  <si>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</si>
  <si>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</si>
  <si>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</si>
  <si>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</si>
  <si>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</si>
  <si>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</si>
  <si>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</si>
  <si>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</si>
  <si>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</si>
  <si>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</si>
  <si>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</si>
  <si>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</si>
  <si>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</si>
  <si>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</si>
  <si>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</si>
  <si>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</si>
  <si>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</si>
  <si>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</si>
  <si>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</si>
  <si>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</si>
  <si>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</si>
  <si>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</si>
  <si>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</si>
  <si>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</si>
  <si>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</si>
  <si>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</si>
  <si>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</si>
  <si>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</si>
  <si>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</si>
  <si>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</si>
  <si>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</si>
  <si>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</si>
  <si>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</si>
  <si>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</si>
  <si>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</si>
  <si>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</si>
  <si>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</si>
  <si>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</si>
  <si>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</si>
  <si>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</si>
  <si>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</si>
  <si>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</si>
  <si>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</si>
  <si>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</si>
  <si>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</si>
  <si>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</si>
  <si>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</si>
  <si>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</si>
  <si>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</si>
  <si>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</si>
  <si>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</si>
  <si>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</si>
  <si>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</si>
  <si>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</si>
  <si>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</si>
  <si>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</si>
  <si>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</si>
  <si>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</si>
  <si>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</si>
  <si>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</si>
  <si>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</si>
  <si>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</si>
  <si>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</si>
  <si>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</si>
  <si>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</si>
  <si>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</si>
  <si>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</si>
  <si>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</si>
  <si>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</si>
  <si>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</si>
  <si>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</si>
  <si>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</si>
  <si>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</si>
  <si>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</si>
  <si>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</si>
  <si>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</si>
  <si>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</si>
  <si>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</si>
  <si>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</si>
  <si>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</si>
  <si>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</si>
  <si>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</si>
  <si>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</si>
  <si>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</si>
  <si>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</si>
  <si>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</si>
  <si>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</si>
  <si>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</si>
  <si>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</si>
  <si>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</si>
  <si>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</si>
  <si>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</si>
  <si>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</si>
  <si>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</si>
  <si>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</si>
  <si>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</si>
  <si>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</si>
  <si>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</si>
  <si>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</si>
  <si>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</si>
  <si>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</si>
  <si>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</si>
  <si>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</si>
  <si>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</si>
  <si>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</si>
  <si>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</si>
  <si>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</si>
  <si>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</si>
  <si>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</si>
  <si>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</si>
  <si>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</si>
  <si>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</si>
  <si>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</si>
  <si>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</si>
  <si>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</si>
  <si>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</si>
  <si>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</si>
  <si>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</si>
  <si>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</si>
  <si>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</si>
  <si>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</si>
  <si>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</si>
  <si>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</si>
  <si>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</si>
  <si>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</si>
  <si>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</si>
  <si>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</si>
  <si>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</si>
  <si>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</si>
  <si>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</si>
  <si>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</si>
  <si>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</si>
  <si>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</si>
  <si>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</si>
  <si>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</si>
  <si>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</si>
  <si>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</si>
  <si>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</si>
  <si>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</si>
  <si>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</si>
  <si>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</si>
  <si>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</si>
  <si>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</si>
  <si>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</si>
  <si>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</si>
  <si>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</si>
  <si>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</si>
  <si>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</si>
  <si>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</si>
  <si>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</si>
  <si>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</si>
  <si>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</si>
  <si>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</si>
  <si>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</si>
  <si>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</si>
  <si>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</si>
  <si>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</si>
  <si>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</si>
  <si>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</si>
  <si>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</si>
  <si>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</si>
  <si>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</si>
  <si>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</si>
  <si>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</si>
  <si>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</si>
  <si>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</si>
  <si>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</si>
  <si>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</si>
  <si>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</si>
  <si>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</si>
  <si>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</si>
  <si>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</si>
  <si>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</si>
  <si>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</si>
  <si>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</si>
  <si>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</si>
  <si>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</si>
  <si>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</si>
  <si>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</si>
  <si>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</si>
  <si>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</si>
  <si>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</si>
  <si>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</si>
  <si>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</si>
  <si>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</si>
  <si>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</si>
  <si>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</si>
  <si>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</si>
  <si>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</si>
  <si>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</si>
  <si>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</si>
  <si>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</si>
  <si>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</si>
  <si>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</si>
  <si>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</si>
  <si>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</si>
  <si>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</si>
  <si>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</si>
  <si>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</si>
  <si>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</si>
  <si>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</si>
  <si>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</si>
  <si>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</si>
  <si>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</si>
  <si>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</si>
  <si>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</si>
  <si>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</si>
  <si>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</si>
  <si>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</si>
  <si>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</si>
  <si>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</si>
  <si>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</si>
  <si>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</si>
  <si>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</si>
  <si>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</si>
  <si>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</si>
  <si>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</si>
  <si>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</si>
  <si>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</si>
  <si>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</si>
  <si>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</si>
  <si>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</si>
  <si>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</si>
  <si>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</si>
  <si>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</si>
  <si>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</si>
  <si>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</si>
  <si>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</si>
  <si>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</si>
  <si>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</si>
  <si>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</si>
  <si>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</si>
  <si>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</si>
  <si>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</si>
  <si>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</si>
  <si>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</si>
  <si>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</si>
  <si>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</si>
  <si>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</si>
  <si>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</si>
  <si>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</si>
  <si>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</si>
  <si>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</si>
  <si>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</si>
  <si>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</si>
  <si>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</si>
  <si>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</si>
  <si>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</si>
  <si>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</si>
  <si>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</si>
  <si>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</si>
  <si>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</si>
  <si>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</si>
  <si>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</si>
  <si>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</si>
  <si>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</si>
  <si>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</si>
  <si>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</si>
  <si>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</si>
  <si>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</si>
  <si>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</si>
  <si>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</si>
  <si>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</si>
  <si>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</si>
  <si>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</si>
  <si>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</si>
  <si>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</si>
  <si>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</si>
  <si>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</si>
  <si>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</si>
  <si>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</si>
  <si>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</si>
  <si>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</si>
  <si>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</si>
  <si>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</si>
  <si>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</si>
  <si>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</si>
  <si>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</si>
  <si>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</si>
  <si>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</si>
  <si>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</si>
  <si>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</si>
  <si>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</si>
  <si>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</si>
  <si>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</si>
  <si>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</si>
  <si>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</si>
  <si>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</si>
  <si>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</si>
  <si>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</si>
  <si>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</si>
  <si>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</si>
  <si>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</si>
  <si>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</si>
  <si>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</si>
  <si>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</si>
  <si>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</si>
  <si>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</si>
  <si>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</si>
  <si>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</si>
  <si>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</si>
  <si>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</si>
  <si>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</si>
  <si>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</si>
  <si>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</si>
  <si>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</si>
  <si>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</si>
  <si>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</si>
  <si>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</si>
  <si>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</si>
  <si>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</si>
  <si>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</si>
  <si>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</si>
  <si>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</si>
  <si>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</si>
  <si>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</si>
  <si>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</si>
  <si>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</si>
  <si>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</si>
  <si>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</si>
  <si>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</si>
  <si>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</si>
  <si>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</si>
  <si>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</si>
  <si>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</si>
  <si>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</si>
  <si>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</si>
  <si>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</si>
  <si>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</si>
  <si>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</si>
  <si>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</si>
  <si>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</si>
  <si>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</si>
  <si>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</si>
  <si>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</si>
  <si>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</si>
  <si>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</si>
  <si>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</si>
  <si>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</si>
  <si>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</si>
  <si>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</si>
  <si>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</si>
  <si>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</si>
  <si>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</si>
  <si>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</si>
  <si>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</si>
  <si>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</si>
  <si>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</si>
  <si>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</si>
  <si>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</si>
  <si>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</si>
  <si>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</si>
  <si>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</si>
  <si>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</si>
  <si>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</si>
  <si>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</si>
  <si>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</si>
  <si>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</si>
  <si>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</si>
  <si>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</si>
  <si>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</si>
  <si>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</si>
  <si>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</si>
  <si>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</si>
  <si>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</si>
  <si>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</si>
  <si>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</si>
  <si>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</si>
  <si>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</si>
  <si>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</si>
  <si>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Hong Kong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</si>
  <si>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</si>
  <si>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</si>
  <si>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</si>
  <si>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</si>
  <si>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</si>
  <si>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</si>
  <si>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</si>
  <si>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</si>
  <si>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</si>
  <si>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</si>
  <si>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</si>
  <si>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</si>
  <si>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</si>
  <si>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</si>
  <si>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</si>
  <si>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</si>
  <si>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</si>
  <si>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</si>
  <si>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</si>
  <si>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</si>
  <si>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</si>
  <si>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</si>
  <si>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</si>
  <si>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</si>
  <si>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</si>
  <si>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</si>
  <si>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</si>
  <si>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</si>
  <si>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</si>
  <si>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</si>
  <si>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</si>
  <si>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</si>
  <si>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</si>
  <si>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</si>
  <si>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</si>
  <si>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</si>
  <si>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</si>
  <si>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</si>
  <si>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</si>
  <si>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</si>
  <si>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</si>
  <si>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</si>
  <si>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</si>
  <si>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</si>
  <si>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</si>
  <si>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</si>
  <si>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</si>
  <si>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</si>
  <si>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</si>
  <si>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</si>
  <si>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</si>
  <si>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</si>
  <si>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</si>
  <si>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</si>
  <si>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</si>
  <si>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</si>
  <si>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</si>
  <si>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</si>
  <si>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</si>
  <si>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</si>
  <si>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</si>
  <si>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</si>
  <si>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</si>
  <si>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</si>
  <si>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</si>
  <si>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</si>
  <si>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</si>
  <si>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</si>
  <si>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</si>
  <si>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</si>
  <si>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</si>
  <si>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</si>
  <si>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</si>
  <si>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</si>
  <si>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</si>
  <si>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</si>
  <si>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</si>
  <si>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</si>
  <si>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</si>
  <si>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</si>
  <si>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</si>
  <si>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</si>
  <si>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</si>
  <si>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</si>
  <si>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</si>
  <si>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</si>
  <si>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</si>
  <si>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</si>
  <si>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</si>
  <si>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</si>
  <si>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</si>
  <si>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</si>
  <si>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</si>
  <si>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</si>
  <si>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</si>
  <si>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</si>
  <si>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</si>
  <si>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</si>
  <si>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</si>
  <si>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</si>
  <si>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</si>
  <si>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</si>
  <si>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</si>
  <si>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</si>
  <si>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</si>
  <si>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</si>
  <si>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</si>
  <si>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</si>
  <si>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</si>
  <si>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</si>
  <si>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</si>
  <si>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</si>
  <si>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</si>
  <si>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</si>
  <si>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</si>
  <si>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</si>
  <si>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</si>
  <si>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</si>
  <si>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</si>
  <si>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</si>
  <si>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</si>
  <si>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</si>
  <si>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</si>
  <si>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</si>
  <si>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</si>
  <si>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</si>
  <si>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</si>
  <si>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</si>
  <si>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</si>
  <si>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</si>
  <si>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</si>
  <si>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</si>
  <si>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</si>
  <si>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</si>
  <si>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</si>
  <si>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</si>
  <si>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</si>
  <si>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</si>
  <si>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</si>
  <si>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</si>
  <si>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</si>
  <si>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</si>
  <si>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</si>
  <si>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</si>
  <si>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</si>
  <si>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</si>
  <si>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</si>
  <si>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</si>
  <si>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</si>
  <si>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</si>
  <si>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</si>
  <si>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</si>
  <si>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</si>
  <si>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</si>
  <si>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</si>
  <si>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</si>
  <si>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</si>
  <si>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</si>
  <si>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</si>
  <si>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</si>
  <si>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</si>
  <si>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</si>
  <si>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</si>
  <si>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</si>
  <si>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</si>
  <si>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</si>
  <si>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</si>
  <si>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</si>
  <si>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</si>
  <si>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</si>
  <si>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</si>
  <si>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</si>
  <si>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</si>
  <si>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</si>
  <si>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</si>
  <si>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</si>
  <si>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</si>
  <si>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</si>
  <si>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</si>
  <si>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</si>
  <si>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</si>
  <si>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</si>
  <si>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</si>
  <si>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</si>
  <si>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</si>
  <si>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</si>
  <si>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</si>
  <si>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</si>
  <si>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</si>
  <si>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</si>
  <si>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</si>
  <si>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</si>
  <si>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</si>
  <si>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</si>
  <si>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</si>
  <si>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</si>
  <si>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</si>
  <si>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</si>
  <si>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</si>
  <si>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</si>
  <si>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</si>
  <si>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</si>
  <si>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</si>
  <si>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</si>
  <si>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</si>
  <si>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</si>
  <si>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</si>
  <si>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</si>
  <si>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</si>
  <si>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</si>
  <si>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</si>
  <si>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</si>
  <si>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</si>
  <si>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</si>
  <si>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</si>
  <si>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</si>
  <si>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</si>
  <si>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</si>
  <si>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</si>
  <si>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</si>
  <si>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</si>
  <si>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</si>
  <si>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</si>
  <si>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</si>
  <si>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</si>
  <si>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</si>
  <si>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</si>
  <si>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</si>
  <si>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</si>
  <si>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</si>
  <si>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</si>
  <si>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</si>
  <si>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</si>
  <si>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</si>
  <si>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</si>
  <si>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</si>
  <si>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</si>
  <si>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</si>
  <si>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</si>
  <si>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</si>
  <si>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</si>
  <si>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</si>
  <si>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</si>
  <si>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</si>
  <si>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</si>
  <si>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</si>
  <si>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</si>
  <si>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</si>
  <si>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</si>
  <si>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</si>
  <si>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</si>
  <si>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</si>
  <si>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</si>
  <si>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</si>
  <si>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</si>
  <si>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</si>
  <si>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</si>
  <si>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</si>
  <si>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</si>
  <si>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</si>
  <si>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</si>
  <si>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</si>
  <si>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</si>
  <si>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</si>
  <si>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</si>
  <si>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</si>
  <si>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</si>
  <si>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</si>
  <si>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</si>
  <si>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</si>
  <si>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</si>
  <si>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</si>
  <si>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</si>
  <si>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</si>
  <si>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</si>
  <si>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</si>
  <si>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</si>
  <si>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</si>
  <si>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</si>
  <si>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</si>
  <si>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</si>
  <si>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</si>
  <si>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</si>
  <si>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</si>
  <si>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</si>
  <si>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</si>
  <si>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</si>
  <si>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</si>
  <si>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</si>
  <si>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</si>
  <si>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</si>
  <si>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</si>
  <si>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</si>
  <si>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</si>
  <si>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</si>
  <si>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</si>
  <si>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</si>
  <si>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</si>
  <si>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</si>
  <si>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</si>
  <si>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</si>
  <si>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</si>
  <si>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</si>
  <si>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</si>
  <si>
    <t>Delichon_urbica</t>
  </si>
  <si>
    <t>Ficedula_parva</t>
  </si>
  <si>
    <t>Location_lat_lon</t>
  </si>
  <si>
    <t>27.2319°S 152.74°E</t>
  </si>
  <si>
    <t>18°52′18″S 146°07′30″E</t>
  </si>
  <si>
    <t>12°29'48.9"S 130°56'41.1"E</t>
  </si>
  <si>
    <t>35°38'47.9"S 143°38'19.3"E</t>
  </si>
  <si>
    <t>12°28′0″ S,130°50′0″ E</t>
  </si>
  <si>
    <t>30°33'53.2"N 109°44'55.7"W</t>
  </si>
  <si>
    <t>36°29'14.5"N 121°42'14.6"W</t>
  </si>
  <si>
    <t>43°56'40.4"N 71°42'12.6"W</t>
  </si>
  <si>
    <t>29°42'50.4"N 82°27'37.8"W</t>
  </si>
  <si>
    <t>11°05'15.5"N 76°46'17.6"E</t>
  </si>
  <si>
    <t>23°26'53.0"N 120°58'19.7"E</t>
  </si>
  <si>
    <t>27°17'08.9"N 88°40'52.6"E</t>
  </si>
  <si>
    <t>Zhou 2013</t>
  </si>
  <si>
    <t>22°25'32.2"N 114°10'51.2"E</t>
  </si>
  <si>
    <t>5°06'37.9"N 100°59'33.9"E</t>
  </si>
  <si>
    <t>10°11'58.7"N 77°30'02.3"E</t>
  </si>
  <si>
    <t>Czech Republic</t>
  </si>
  <si>
    <t>Deciduous lowland forest</t>
  </si>
  <si>
    <t>40°51'00.7"N 3°56'25.8"W</t>
  </si>
  <si>
    <t>49°56'06.6"N 14°06'45.2"E</t>
  </si>
  <si>
    <t>Remesova 2020</t>
  </si>
  <si>
    <t>Ford 1986</t>
  </si>
  <si>
    <t>Recher-Davies 1998</t>
  </si>
  <si>
    <t>Recher-Davies 1997</t>
  </si>
  <si>
    <t>Cale 1994</t>
  </si>
  <si>
    <t>Recher 1989</t>
  </si>
  <si>
    <t>30°29'36.7"S 151°44'41.5"E</t>
  </si>
  <si>
    <t>36°55'39.5"S 149°19'58.1"E</t>
  </si>
  <si>
    <t>32°46'55.9"S 116°57'05.2"E</t>
  </si>
  <si>
    <t>26°23'44.7"S 116°13'37.4"E</t>
  </si>
  <si>
    <t>41°17'46.1"S 148°07'24.9"E</t>
  </si>
  <si>
    <t>https://doi.org/10.1071/MU9940116</t>
  </si>
  <si>
    <t>https://doi.org/10.1111/j.1442-9993.1998.tb00762.x</t>
  </si>
  <si>
    <t>https://doi.org/10.1071/MU9860168</t>
  </si>
  <si>
    <t>https://doi.org/10.1111/j.1442-9993.1985.tb00902.x</t>
  </si>
  <si>
    <t>https://doi.org/10.1080/01584197.2019.1644183</t>
  </si>
  <si>
    <t>https://doi.org/10.1071/MU9890204</t>
  </si>
  <si>
    <t>33°48'02.8"S 150°31'46.5"E</t>
  </si>
  <si>
    <t>29°29'01.7"S 146°07'46.7"E</t>
  </si>
  <si>
    <t>https://doi.org/10.1111/j.1442-9993.1978.tb01170.x</t>
  </si>
  <si>
    <t>https://doi.org/10.1071/WR9960443</t>
  </si>
  <si>
    <t>https://doi.org/10.1111/btp.12108</t>
  </si>
  <si>
    <t>https://doi.org/10.1093/auk/97.2.351</t>
  </si>
  <si>
    <t>https://doi.org/10.2307/1942494</t>
  </si>
  <si>
    <t>https://doi.org/10.2307/1936071</t>
  </si>
  <si>
    <t>https://doi.org/10.11648/j.jenr.20160502.11</t>
  </si>
  <si>
    <t>https://doi.org/10.1016/j.foreco.2008.01.056</t>
  </si>
  <si>
    <t>https://doi.org/10.1007/s12595-021-00396-0</t>
  </si>
  <si>
    <t>https://doi.org/10.1016/j.chnaes.2009.09.014</t>
  </si>
  <si>
    <t>https://doi.org/10.1111/j.1600-0587.1987.tb00757.x</t>
  </si>
  <si>
    <t>https://doi.org/10.1071/PC17032</t>
  </si>
  <si>
    <t>Lowland rainforest</t>
  </si>
  <si>
    <t>Upland rainforest</t>
  </si>
  <si>
    <t>Habitat CZ</t>
  </si>
  <si>
    <t>Nížinný deštný les</t>
  </si>
  <si>
    <t>Horský deštný les</t>
  </si>
  <si>
    <t>Mangrov</t>
  </si>
  <si>
    <t>Bukovo-javorový les</t>
  </si>
  <si>
    <t>Subtropický listnatý les</t>
  </si>
  <si>
    <t>Tropický smíšený suchý opadavý les</t>
  </si>
  <si>
    <t>Horský jehličnatý les</t>
  </si>
  <si>
    <t>Subtropický les</t>
  </si>
  <si>
    <t>Tropický deštný les</t>
  </si>
  <si>
    <t>Horský vlhký les</t>
  </si>
  <si>
    <t>Opadavý nížinný les</t>
  </si>
  <si>
    <t>Mediteránní horský les</t>
  </si>
  <si>
    <t>Subtropický smíšený les</t>
  </si>
  <si>
    <t>Háj (woodland)</t>
  </si>
  <si>
    <t>Dubový háj (woodland)</t>
  </si>
  <si>
    <t>tato práce</t>
  </si>
  <si>
    <t>Austrálie</t>
  </si>
  <si>
    <t>Severní Amerika</t>
  </si>
  <si>
    <t>Asie</t>
  </si>
  <si>
    <t>Evropa</t>
  </si>
  <si>
    <t>Eukalyptové háje a lesy</t>
  </si>
  <si>
    <t>Eukalyptový háj</t>
  </si>
  <si>
    <t>Eukalyptový háj (wandoo)</t>
  </si>
  <si>
    <t>Mulga</t>
  </si>
  <si>
    <t>Sklerofylní les</t>
  </si>
  <si>
    <t>Otevřený eukalyptový les</t>
  </si>
  <si>
    <t>Eucalypt woodlands and forests</t>
  </si>
  <si>
    <t>Eucalypt woodland</t>
  </si>
  <si>
    <t>Wandoo woodland</t>
  </si>
  <si>
    <t>Mulga woodland</t>
  </si>
  <si>
    <t>Sclerophyll forest</t>
  </si>
  <si>
    <t>Open Eucalyptus forest</t>
  </si>
  <si>
    <t>Eastern Australia</t>
  </si>
  <si>
    <t>North-Eastern New South Wales</t>
  </si>
  <si>
    <t>Western Australia</t>
  </si>
  <si>
    <t>Southeastern Australia</t>
  </si>
  <si>
    <t>Tasmania</t>
  </si>
  <si>
    <t>New South Wales</t>
  </si>
  <si>
    <t>Habitat Original</t>
  </si>
  <si>
    <t>Crome 1978</t>
  </si>
  <si>
    <t>Frith 1984</t>
  </si>
  <si>
    <t>Noske 1996</t>
  </si>
  <si>
    <t>Antos 2006</t>
  </si>
  <si>
    <t>Mohd-Azlan 2014</t>
  </si>
  <si>
    <t>Landres 1980</t>
  </si>
  <si>
    <t>Landres 1983</t>
  </si>
  <si>
    <t>Holmes 1979</t>
  </si>
  <si>
    <t>Jones 2020</t>
  </si>
  <si>
    <t>Carrascal 1987</t>
  </si>
  <si>
    <t>Ulicny 2025</t>
  </si>
  <si>
    <t>Recher 1985</t>
  </si>
  <si>
    <t>https://doi.org/10.3161/000164512X653890</t>
  </si>
  <si>
    <t>&gt; leaf</t>
  </si>
  <si>
    <t>&gt; branch</t>
  </si>
  <si>
    <t>&gt; twig</t>
  </si>
  <si>
    <t>&gt; trunk</t>
  </si>
  <si>
    <t xml:space="preserve">&gt; other </t>
  </si>
  <si>
    <t>&gt; tunk</t>
  </si>
  <si>
    <t xml:space="preserve">&gt; leaf </t>
  </si>
  <si>
    <t>&gt; otehr</t>
  </si>
  <si>
    <t>sp_eBird</t>
  </si>
  <si>
    <t>sp:orig</t>
  </si>
  <si>
    <t>Trunk/Main
branches</t>
  </si>
  <si>
    <t>Nectar/Seed/
Fruits</t>
  </si>
  <si>
    <t>g leaf</t>
  </si>
  <si>
    <t>g wood</t>
  </si>
  <si>
    <t>probe wood</t>
  </si>
  <si>
    <t>ground glean</t>
  </si>
  <si>
    <t>nectar glean</t>
  </si>
  <si>
    <t>fruit glean</t>
  </si>
  <si>
    <t>grain glean</t>
  </si>
  <si>
    <t>Paradise Flycatcher</t>
  </si>
  <si>
    <t>Green Bee-eater</t>
  </si>
  <si>
    <t>White-bellied Drongo</t>
  </si>
  <si>
    <t>Rhipidura aureola</t>
  </si>
  <si>
    <t>White-browed Fantail</t>
  </si>
  <si>
    <t>Saxicoloides fulicata</t>
  </si>
  <si>
    <t>Indian Robin</t>
  </si>
  <si>
    <t>Common Hoopoe</t>
  </si>
  <si>
    <t>Spotted Dove</t>
  </si>
  <si>
    <t>Yellow-billed Babbler</t>
  </si>
  <si>
    <t>Lanius vittatus</t>
  </si>
  <si>
    <t>Bay-backed Shrike</t>
  </si>
  <si>
    <t>Petronia Petronia xanthocollis</t>
  </si>
  <si>
    <t>Chestnut-shouldered Petronia</t>
  </si>
  <si>
    <t>Tailor Bird</t>
  </si>
  <si>
    <t>Greenish Warbler</t>
  </si>
  <si>
    <t>Crysomma sinense</t>
  </si>
  <si>
    <t>Yellow-eyed Babbler</t>
  </si>
  <si>
    <t>Peicrocotus erythropygius</t>
  </si>
  <si>
    <t>White-bellied Minivet</t>
  </si>
  <si>
    <t>Common Iora</t>
  </si>
  <si>
    <t>Dendrocopos mahrattensis</t>
  </si>
  <si>
    <t>Yellow-crowned Woodpecker</t>
  </si>
  <si>
    <t>Dinopium benghalense</t>
  </si>
  <si>
    <t>Black-rumped Flameback</t>
  </si>
  <si>
    <t>Chestnut-bellied Nuthatch</t>
  </si>
  <si>
    <t>Lesser Yellownape</t>
  </si>
  <si>
    <t>Blyth’s Reed Warbler</t>
  </si>
  <si>
    <t>Prinia hodgsonii</t>
  </si>
  <si>
    <t>Grey-breasted Prinia</t>
  </si>
  <si>
    <t>Black-hooded Oriole</t>
  </si>
  <si>
    <t>Small Minivet</t>
  </si>
  <si>
    <t>Vernal Hanging Parrot</t>
  </si>
  <si>
    <t>Carpodacus erythrinus</t>
  </si>
  <si>
    <t>Rosefinch</t>
  </si>
  <si>
    <t>Red-vented Bulbul</t>
  </si>
  <si>
    <t>Brown-headed Barbet</t>
  </si>
  <si>
    <t>Sturnus pagodarum</t>
  </si>
  <si>
    <t>Brahminy Starling</t>
  </si>
  <si>
    <t>Copsychus fulicatus</t>
  </si>
  <si>
    <t>Streptopelia chinensis</t>
  </si>
  <si>
    <t>Gymnoris xanthocollis</t>
  </si>
  <si>
    <t>Chrysomma sinense</t>
  </si>
  <si>
    <t>Pericrocotus erythropygius</t>
  </si>
  <si>
    <t>Leiopicus mahrattensis</t>
  </si>
  <si>
    <t>Sturnia pagodarum</t>
  </si>
  <si>
    <t>Argya affinis</t>
  </si>
  <si>
    <t>Psilopogon zeylanicus</t>
  </si>
  <si>
    <t>order</t>
  </si>
  <si>
    <t>PASSERIFORMES</t>
  </si>
  <si>
    <t>NONPASSERIFORMES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</si>
</sst>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7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  <xf numFmtId="0" fontId="15" fillId="29" borderId="0" applyNumberFormat="0" applyBorder="0" applyAlignment="0" applyProtection="0"/>
    <xf numFmtId="0" fontId="16" fillId="30" borderId="25" applyNumberFormat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9" fillId="0" borderId="0" xfId="1"/>
    <xf numFmtId="0" fontId="10" fillId="20" borderId="0" xfId="2"/>
    <xf numFmtId="0" fontId="16" fillId="30" borderId="25" xfId="4"/>
    <xf numFmtId="0" fontId="15" fillId="29" borderId="0" xfId="3"/>
    <xf numFmtId="0" fontId="15" fillId="29" borderId="25" xfId="3" applyBorder="1"/>
    <xf numFmtId="0" fontId="0" fillId="0" borderId="20" xfId="0" applyBorder="1" applyAlignment="1">
      <alignment horizontal="center"/>
    </xf>
  </cellXfs>
  <cellStyles count="5">
    <cellStyle name="Good" xfId="3" builtinId="26"/>
    <cellStyle name="Hyperlink" xfId="1" builtinId="8"/>
    <cellStyle name="Input" xfId="4" builtinId="20"/>
    <cellStyle name="Neutral" xfId="2" builtinId="2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file:///E:\SYNC\DP\SongbirdGuildsMasters\resources\BirdLife_Checklist_Version_3\BirdLife_Checklist_Version_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GitHub\SongbirdGuildsMasters\resources\crosswallk_helper.xlsx" TargetMode="External"/><Relationship Id="rId1" Type="http://schemas.openxmlformats.org/officeDocument/2006/relationships/externalLinkPath" Target="/Users/admin/Documents/GitHub/SongbirdGuildsMasters/resources/crosswallk_hel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1">
          <cell r="A1" t="str">
            <v>BirdTree</v>
          </cell>
          <cell r="B1" t="str">
            <v>BirdLife</v>
          </cell>
          <cell r="C1" t="str">
            <v>CHECK</v>
          </cell>
          <cell r="D1" t="str">
            <v>eBird</v>
          </cell>
        </row>
        <row r="2">
          <cell r="A2" t="str">
            <v>Ailuroedus melanotis</v>
          </cell>
          <cell r="B2" t="str">
            <v>Ailuroedus melanotis</v>
          </cell>
          <cell r="C2" t="str">
            <v>1BL to 1BT</v>
          </cell>
          <cell r="D2" t="str">
            <v>Ailuroedus melanotis</v>
          </cell>
        </row>
        <row r="3">
          <cell r="A3" t="str">
            <v>Aplonis metallica</v>
          </cell>
          <cell r="B3" t="str">
            <v>Aplonis metallica</v>
          </cell>
          <cell r="C3" t="str">
            <v>Many BL to 1BT</v>
          </cell>
          <cell r="D3" t="str">
            <v>Aplonis metallica</v>
          </cell>
        </row>
        <row r="4">
          <cell r="A4" t="str">
            <v>Arses kaupi</v>
          </cell>
          <cell r="B4" t="str">
            <v>Arses kaupi</v>
          </cell>
          <cell r="C4" t="str">
            <v>1BL to 1BT</v>
          </cell>
          <cell r="D4" t="str">
            <v>Arses kaupi</v>
          </cell>
        </row>
        <row r="5">
          <cell r="A5" t="str">
            <v>Cacatua alba</v>
          </cell>
          <cell r="B5" t="str">
            <v>Cacatua alba</v>
          </cell>
          <cell r="C5" t="str">
            <v>1BL to 1BT</v>
          </cell>
          <cell r="D5" t="str">
            <v>Cacatua alba</v>
          </cell>
        </row>
        <row r="6">
          <cell r="A6" t="str">
            <v>Monarcha leucotis</v>
          </cell>
          <cell r="B6" t="str">
            <v>Carterornis leucotis</v>
          </cell>
          <cell r="C6" t="str">
            <v>1BL to 1BT</v>
          </cell>
          <cell r="D6" t="str">
            <v>Carterornis leucotis</v>
          </cell>
        </row>
        <row r="7">
          <cell r="A7" t="str">
            <v>Coracina lineata</v>
          </cell>
          <cell r="B7" t="str">
            <v>Coracina lineata</v>
          </cell>
          <cell r="C7" t="str">
            <v>1BL to 1BT</v>
          </cell>
          <cell r="D7" t="str">
            <v>Coracina lineata</v>
          </cell>
        </row>
        <row r="8">
          <cell r="A8" t="str">
            <v>Dicaeum hirundinaceum</v>
          </cell>
          <cell r="B8" t="str">
            <v>Dicaeum hirundinaceum</v>
          </cell>
          <cell r="C8" t="str">
            <v>Many BL to 1BT</v>
          </cell>
          <cell r="D8" t="str">
            <v>Dicaeum hirundinaceum</v>
          </cell>
        </row>
        <row r="9">
          <cell r="A9" t="str">
            <v>Eudynamys orientalis</v>
          </cell>
          <cell r="B9" t="str">
            <v>Eudynamys orientalis</v>
          </cell>
          <cell r="C9" t="str">
            <v>1BL to many BT</v>
          </cell>
          <cell r="D9" t="str">
            <v>Eudynamys orientalis</v>
          </cell>
        </row>
        <row r="10">
          <cell r="A10" t="str">
            <v>Gerygone palpebrosa</v>
          </cell>
          <cell r="B10" t="str">
            <v>Gerygone palpebrosa</v>
          </cell>
          <cell r="C10" t="str">
            <v>1BL to 1BT</v>
          </cell>
          <cell r="D10" t="str">
            <v>Gerygone palpebrosa</v>
          </cell>
        </row>
        <row r="11">
          <cell r="A11" t="str">
            <v>Lalage leucomela</v>
          </cell>
          <cell r="B11" t="str">
            <v>Lalage leucomela</v>
          </cell>
          <cell r="C11" t="str">
            <v>Many BL to 1BT</v>
          </cell>
          <cell r="D11" t="str">
            <v>Lalage leucomela</v>
          </cell>
        </row>
        <row r="12">
          <cell r="A12" t="str">
            <v>Ptiloris victoriae</v>
          </cell>
          <cell r="B12" t="str">
            <v>Lophorina victoriae</v>
          </cell>
          <cell r="C12" t="str">
            <v>1BL to 1BT</v>
          </cell>
          <cell r="D12" t="str">
            <v>Ptiloris victoriae</v>
          </cell>
        </row>
        <row r="13">
          <cell r="A13" t="str">
            <v>Myiagra ruficollis</v>
          </cell>
          <cell r="B13" t="str">
            <v>Myiagra ruficollis</v>
          </cell>
          <cell r="C13" t="str">
            <v>1BL to 1BT</v>
          </cell>
          <cell r="D13" t="str">
            <v>Myiagra ruficollis</v>
          </cell>
        </row>
        <row r="14">
          <cell r="A14" t="str">
            <v>Meliphaga gracilis</v>
          </cell>
          <cell r="B14" t="str">
            <v>Microptilotis gracilis</v>
          </cell>
          <cell r="C14" t="str">
            <v>Many BL to 1BT</v>
          </cell>
          <cell r="D14" t="str">
            <v>Microptilotis gracilis</v>
          </cell>
        </row>
        <row r="15">
          <cell r="A15" t="str">
            <v>Myzomela obscura</v>
          </cell>
          <cell r="B15" t="str">
            <v>Myzomela obscura</v>
          </cell>
          <cell r="C15" t="str">
            <v>Many BL to 1BT</v>
          </cell>
          <cell r="D15" t="str">
            <v>Myzomela obscura</v>
          </cell>
        </row>
        <row r="16">
          <cell r="A16" t="str">
            <v>Orthonyx spaldingii</v>
          </cell>
          <cell r="B16" t="str">
            <v>Orthonyx spaldingii</v>
          </cell>
          <cell r="C16" t="str">
            <v>1BL to 1BT</v>
          </cell>
          <cell r="D16" t="str">
            <v>Orthonyx spaldingii</v>
          </cell>
        </row>
        <row r="17">
          <cell r="A17" t="str">
            <v>Pachycephala simplex</v>
          </cell>
          <cell r="B17" t="str">
            <v>Pachycephala simplex</v>
          </cell>
          <cell r="C17" t="str">
            <v>Many BL to 1BT</v>
          </cell>
          <cell r="D17" t="str">
            <v>Pachycephala simplex</v>
          </cell>
        </row>
        <row r="18">
          <cell r="A18" t="str">
            <v>Pitta versicolor</v>
          </cell>
          <cell r="B18" t="str">
            <v>Pitta versicolor</v>
          </cell>
          <cell r="C18" t="str">
            <v>1BL to 1BT</v>
          </cell>
          <cell r="D18" t="str">
            <v>Pitta versicolor</v>
          </cell>
        </row>
        <row r="19">
          <cell r="A19" t="str">
            <v>Rhipidura fuliginosa</v>
          </cell>
          <cell r="B19" t="str">
            <v>Rhipidura fuliginosa</v>
          </cell>
          <cell r="C19" t="str">
            <v>Many BL to 1BT</v>
          </cell>
          <cell r="D19" t="str">
            <v>Rhipidura fuliginosa</v>
          </cell>
        </row>
        <row r="20">
          <cell r="A20" t="str">
            <v>Rhipidura rufifrons</v>
          </cell>
          <cell r="B20" t="str">
            <v>Rhipidura rufifrons</v>
          </cell>
          <cell r="C20" t="str">
            <v>Many BL to 1BT</v>
          </cell>
          <cell r="D20" t="str">
            <v>Rhipidura rufifrons</v>
          </cell>
        </row>
        <row r="21">
          <cell r="A21" t="str">
            <v>Sericornis magnirostra</v>
          </cell>
          <cell r="B21" t="str">
            <v>Sericornis magnirostra</v>
          </cell>
          <cell r="C21" t="str">
            <v>1BL to 1BT</v>
          </cell>
          <cell r="D21" t="str">
            <v>Sericornis magnirostra</v>
          </cell>
        </row>
        <row r="22">
          <cell r="A22" t="str">
            <v>Sphecotheres vieilloti</v>
          </cell>
          <cell r="B22" t="str">
            <v>Sphecotheres vieilloti</v>
          </cell>
          <cell r="C22" t="str">
            <v>1BL to 1BT</v>
          </cell>
          <cell r="D22" t="str">
            <v>Sphecotheres vieilloti</v>
          </cell>
        </row>
        <row r="23">
          <cell r="A23" t="str">
            <v>Monarcha trivirgatus</v>
          </cell>
          <cell r="B23" t="str">
            <v>Symposiachrus trivirgatus</v>
          </cell>
          <cell r="C23" t="str">
            <v>1BL to 1BT</v>
          </cell>
          <cell r="D23" t="str">
            <v>Symposiachrus trivirgatus</v>
          </cell>
        </row>
        <row r="24">
          <cell r="A24" t="str">
            <v>Tregellasia capito</v>
          </cell>
          <cell r="B24" t="str">
            <v>Tregellasia capito</v>
          </cell>
          <cell r="C24" t="str">
            <v>1BL to 1BT</v>
          </cell>
          <cell r="D24" t="str">
            <v>Tregellasia capito</v>
          </cell>
        </row>
        <row r="25">
          <cell r="A25" t="str">
            <v>Xanthotis macleayanus</v>
          </cell>
          <cell r="B25" t="str">
            <v>Xanthotis macleayanus</v>
          </cell>
          <cell r="C25" t="str">
            <v>1BL to 1BT</v>
          </cell>
          <cell r="D25" t="str">
            <v>Xanthotis macleayanus</v>
          </cell>
        </row>
        <row r="26">
          <cell r="A26" t="str">
            <v>Zosterops lateralis</v>
          </cell>
          <cell r="B26" t="str">
            <v>Zosterops lateralis</v>
          </cell>
          <cell r="C26" t="str">
            <v>1BL to 1BT</v>
          </cell>
          <cell r="D26" t="str">
            <v>Zosterops lateralis</v>
          </cell>
        </row>
        <row r="27">
          <cell r="A27" t="str">
            <v>Ptilinopus magnificus</v>
          </cell>
          <cell r="B27" t="str">
            <v>Megaloprepia magnifica</v>
          </cell>
          <cell r="C27" t="str">
            <v>1BL to 1BT</v>
          </cell>
          <cell r="D27" t="str">
            <v>Ptilinopus magnificus</v>
          </cell>
        </row>
        <row r="28">
          <cell r="A28" t="str">
            <v>Macropygia amboinensis</v>
          </cell>
          <cell r="B28" t="str">
            <v>Macropygia amboinensis</v>
          </cell>
          <cell r="C28" t="str">
            <v>1BL to 1BT</v>
          </cell>
          <cell r="D28" t="str">
            <v>Macropygia amboinensis</v>
          </cell>
        </row>
        <row r="29">
          <cell r="A29" t="str">
            <v>Platycercus elegans</v>
          </cell>
          <cell r="B29" t="str">
            <v>Platycercus elegans</v>
          </cell>
          <cell r="C29" t="str">
            <v>1BL to 1BT</v>
          </cell>
          <cell r="D29" t="str">
            <v>Platycercus elegans</v>
          </cell>
        </row>
        <row r="30">
          <cell r="A30" t="str">
            <v>Coracina lineata</v>
          </cell>
          <cell r="B30" t="str">
            <v>Coracina lineata</v>
          </cell>
          <cell r="C30" t="str">
            <v>1BL to 1BT</v>
          </cell>
          <cell r="D30" t="str">
            <v>Coracina lineata</v>
          </cell>
        </row>
        <row r="31">
          <cell r="A31" t="str">
            <v>Meliphaga lewinii</v>
          </cell>
          <cell r="B31" t="str">
            <v>Meliphaga lewinii</v>
          </cell>
          <cell r="C31" t="str">
            <v>1BL to 1BT</v>
          </cell>
          <cell r="D31" t="str">
            <v>Meliphaga lewinii</v>
          </cell>
        </row>
        <row r="32">
          <cell r="A32" t="str">
            <v>Lichenostomus frenatus</v>
          </cell>
          <cell r="B32" t="str">
            <v>Bolemoreus frenatus</v>
          </cell>
          <cell r="C32" t="str">
            <v>1BL to 1BT</v>
          </cell>
          <cell r="D32" t="str">
            <v>Bolemoreus frenatus</v>
          </cell>
        </row>
        <row r="33">
          <cell r="A33" t="str">
            <v>Acanthorhynchus tenuirostris</v>
          </cell>
          <cell r="B33" t="str">
            <v>Acanthorhynchus tenuirostris</v>
          </cell>
          <cell r="C33" t="str">
            <v>1BL to 1BT</v>
          </cell>
          <cell r="D33" t="str">
            <v>Acanthorhynchus tenuirostris</v>
          </cell>
        </row>
        <row r="34">
          <cell r="A34" t="str">
            <v>Neochmia temporalis</v>
          </cell>
          <cell r="B34" t="str">
            <v>Neochmia temporalis</v>
          </cell>
          <cell r="C34" t="str">
            <v>1BL to 1BT</v>
          </cell>
          <cell r="D34" t="str">
            <v>Neochmia temporalis</v>
          </cell>
        </row>
        <row r="35">
          <cell r="A35" t="str">
            <v>Ptiloris victoriae</v>
          </cell>
          <cell r="B35" t="str">
            <v>Lophorina victoriae</v>
          </cell>
          <cell r="C35" t="str">
            <v>1BL to 1BT</v>
          </cell>
          <cell r="D35" t="str">
            <v>Ptiloris victoriae</v>
          </cell>
        </row>
        <row r="36">
          <cell r="A36" t="str">
            <v>Tregellasia capito</v>
          </cell>
          <cell r="B36" t="str">
            <v>Tregellasia capito</v>
          </cell>
          <cell r="C36" t="str">
            <v>1BL to 1BT</v>
          </cell>
          <cell r="D36" t="str">
            <v>Tregellasia capito</v>
          </cell>
        </row>
        <row r="37">
          <cell r="A37" t="str">
            <v>Pachycephala pectoralis</v>
          </cell>
          <cell r="B37" t="str">
            <v>Pachycephala pectoralis</v>
          </cell>
          <cell r="C37" t="str">
            <v>Many BL to 1BT</v>
          </cell>
          <cell r="D37" t="str">
            <v>Pachycephala pectoralis</v>
          </cell>
        </row>
        <row r="38">
          <cell r="A38" t="str">
            <v>Colluricincla boweri</v>
          </cell>
          <cell r="B38" t="str">
            <v>Colluricincla boweri</v>
          </cell>
          <cell r="C38" t="str">
            <v>1BL to 1BT</v>
          </cell>
          <cell r="D38" t="str">
            <v>Colluricincla boweri</v>
          </cell>
        </row>
        <row r="39">
          <cell r="A39" t="str">
            <v>Rhipidura rufifrons</v>
          </cell>
          <cell r="B39" t="str">
            <v>Rhipidura rufifrons</v>
          </cell>
          <cell r="C39" t="str">
            <v>Many BL to 1BT</v>
          </cell>
          <cell r="D39" t="str">
            <v>Rhipidura rufifrons</v>
          </cell>
        </row>
        <row r="40">
          <cell r="A40" t="str">
            <v>Rhipidura fuliginosa</v>
          </cell>
          <cell r="B40" t="str">
            <v>Rhipidura fuliginosa</v>
          </cell>
          <cell r="C40" t="str">
            <v>Many BL to 1BT</v>
          </cell>
          <cell r="D40" t="str">
            <v>Rhipidura fuliginosa</v>
          </cell>
        </row>
        <row r="41">
          <cell r="A41" t="str">
            <v>Sericornis magnirostra</v>
          </cell>
          <cell r="B41" t="str">
            <v>Sericornis magnirostra</v>
          </cell>
          <cell r="C41" t="str">
            <v>1BL to 1BT</v>
          </cell>
          <cell r="D41" t="str">
            <v>Sericornis magnirostra</v>
          </cell>
        </row>
        <row r="42">
          <cell r="A42" t="str">
            <v>Gerygone mouki</v>
          </cell>
          <cell r="B42" t="str">
            <v>Gerygone mouki</v>
          </cell>
          <cell r="C42" t="str">
            <v>1BL to 1BT</v>
          </cell>
          <cell r="D42" t="str">
            <v>Gerygone mouki</v>
          </cell>
        </row>
        <row r="43">
          <cell r="A43" t="str">
            <v>Climacteris picumnus</v>
          </cell>
          <cell r="B43" t="str">
            <v>Climacteris picumnus</v>
          </cell>
          <cell r="C43" t="str">
            <v>1BL to 1BT</v>
          </cell>
          <cell r="D43" t="str">
            <v>Climacteris picumnus</v>
          </cell>
        </row>
        <row r="44">
          <cell r="A44" t="str">
            <v>Alectura lathami</v>
          </cell>
          <cell r="B44" t="str">
            <v>Alectura lathami</v>
          </cell>
          <cell r="C44" t="str">
            <v>1BL to 1BT</v>
          </cell>
          <cell r="D44" t="str">
            <v>Alectura lathami</v>
          </cell>
        </row>
        <row r="45">
          <cell r="A45" t="str">
            <v>Heteromyias albispecularis</v>
          </cell>
          <cell r="B45" t="str">
            <v>Heteromyias albispecularis</v>
          </cell>
          <cell r="C45" t="str">
            <v>Many BL to 1BT</v>
          </cell>
          <cell r="D45" t="str">
            <v>Heteromyias albispecularis</v>
          </cell>
        </row>
        <row r="46">
          <cell r="A46" t="str">
            <v>Orthonyx spaldingii</v>
          </cell>
          <cell r="B46" t="str">
            <v>Orthonyx spaldingii</v>
          </cell>
          <cell r="C46" t="str">
            <v>1BL to 1BT</v>
          </cell>
          <cell r="D46" t="str">
            <v>Orthonyx spaldingii</v>
          </cell>
        </row>
        <row r="47">
          <cell r="A47" t="str">
            <v>Psophodes olivaceus</v>
          </cell>
          <cell r="B47" t="str">
            <v>Psophodes olivaceus</v>
          </cell>
          <cell r="C47" t="str">
            <v>1BL to 1BT</v>
          </cell>
          <cell r="D47" t="str">
            <v>Psophodes olivaceus</v>
          </cell>
        </row>
        <row r="48">
          <cell r="A48" t="str">
            <v>Oreoscopus gutturalis</v>
          </cell>
          <cell r="B48" t="str">
            <v>Oreoscopus gutturalis</v>
          </cell>
          <cell r="C48" t="str">
            <v>1BL to 1BT</v>
          </cell>
          <cell r="D48" t="str">
            <v>Oreoscopus gutturalis</v>
          </cell>
        </row>
        <row r="49">
          <cell r="A49" t="str">
            <v>Sericornis citreogularis</v>
          </cell>
          <cell r="B49" t="str">
            <v>Sericornis citreogularis</v>
          </cell>
          <cell r="C49" t="str">
            <v>1BL to 1BT</v>
          </cell>
          <cell r="D49" t="str">
            <v>Sericornis citreogularis</v>
          </cell>
        </row>
        <row r="50">
          <cell r="A50" t="str">
            <v>Junco hyemalis</v>
          </cell>
          <cell r="B50" t="str">
            <v>Junco hyemalis</v>
          </cell>
          <cell r="C50" t="str">
            <v>1BL to 1BT</v>
          </cell>
          <cell r="D50" t="str">
            <v>Junco hyemalis</v>
          </cell>
        </row>
        <row r="51">
          <cell r="A51" t="str">
            <v>Catharus guttatus</v>
          </cell>
          <cell r="B51" t="str">
            <v>Catharus guttatus</v>
          </cell>
          <cell r="C51" t="str">
            <v>1BL to 1BT</v>
          </cell>
          <cell r="D51" t="str">
            <v>Catharus guttatus</v>
          </cell>
        </row>
        <row r="52">
          <cell r="A52" t="str">
            <v>Catharus ustulatus</v>
          </cell>
          <cell r="B52" t="str">
            <v>Catharus ustulatus</v>
          </cell>
          <cell r="C52" t="str">
            <v>Many BL to 1BT</v>
          </cell>
          <cell r="D52" t="str">
            <v>Catharus ustulatus</v>
          </cell>
        </row>
        <row r="53">
          <cell r="A53" t="str">
            <v>Troglodytes troglodytes</v>
          </cell>
          <cell r="B53" t="str">
            <v>Troglodytes troglodytes</v>
          </cell>
          <cell r="C53" t="str">
            <v>Many BL to 1BT</v>
          </cell>
          <cell r="D53" t="str">
            <v>Troglodytes troglodytes</v>
          </cell>
        </row>
        <row r="54">
          <cell r="A54" t="str">
            <v>Seiurus aurocapilla</v>
          </cell>
          <cell r="B54" t="str">
            <v>Seiurus aurocapilla</v>
          </cell>
          <cell r="C54" t="str">
            <v>1BL to 1BT</v>
          </cell>
          <cell r="D54" t="str">
            <v>Seiurus aurocapilla</v>
          </cell>
        </row>
        <row r="55">
          <cell r="A55" t="str">
            <v>Catharus fuscescens</v>
          </cell>
          <cell r="B55" t="str">
            <v>Catharus fuscescens</v>
          </cell>
          <cell r="C55" t="str">
            <v>1BL to 1BT</v>
          </cell>
          <cell r="D55" t="str">
            <v>Catharus fuscescens</v>
          </cell>
        </row>
        <row r="56">
          <cell r="A56" t="str">
            <v>Hylocichla mustelina</v>
          </cell>
          <cell r="B56" t="str">
            <v>Hylocichla mustelina</v>
          </cell>
          <cell r="C56" t="str">
            <v>1BL to 1BT</v>
          </cell>
          <cell r="D56" t="str">
            <v>Hylocichla mustelina</v>
          </cell>
        </row>
        <row r="57">
          <cell r="A57" t="str">
            <v>Picoides villosus</v>
          </cell>
          <cell r="B57" t="str">
            <v>Leuconotopicus villosus</v>
          </cell>
          <cell r="C57" t="str">
            <v>1BL to 1BT</v>
          </cell>
          <cell r="D57" t="str">
            <v>Dryobates villosus</v>
          </cell>
        </row>
        <row r="58">
          <cell r="A58" t="str">
            <v>Sphyrapicus varius</v>
          </cell>
          <cell r="B58" t="str">
            <v>Sphyrapicus varius</v>
          </cell>
          <cell r="C58" t="str">
            <v>1BL to 1BT</v>
          </cell>
          <cell r="D58" t="str">
            <v>Sphyrapicus varius</v>
          </cell>
        </row>
        <row r="59">
          <cell r="A59" t="str">
            <v>Picoides pubescens</v>
          </cell>
          <cell r="B59" t="str">
            <v>Dryobates pubescens</v>
          </cell>
          <cell r="C59" t="str">
            <v>1BL to 1BT</v>
          </cell>
          <cell r="D59" t="str">
            <v>Dryobates pubescens</v>
          </cell>
        </row>
        <row r="60">
          <cell r="A60" t="str">
            <v>Sitta carolinensis</v>
          </cell>
          <cell r="B60" t="str">
            <v>Sitta carolinensis</v>
          </cell>
          <cell r="C60" t="str">
            <v>1BL to 1BT</v>
          </cell>
          <cell r="D60" t="str">
            <v>Sitta carolinensis</v>
          </cell>
        </row>
        <row r="61">
          <cell r="A61" t="str">
            <v>Vireo solitarius</v>
          </cell>
          <cell r="B61" t="str">
            <v>Vireo solitarius</v>
          </cell>
          <cell r="C61" t="str">
            <v>1BL to 1BT</v>
          </cell>
          <cell r="D61" t="str">
            <v>Vireo solitarius</v>
          </cell>
        </row>
        <row r="62">
          <cell r="A62" t="str">
            <v>Dendroica fusca</v>
          </cell>
          <cell r="B62" t="str">
            <v>Setophaga fusca</v>
          </cell>
          <cell r="C62" t="str">
            <v>1BL to 1BT</v>
          </cell>
          <cell r="D62" t="str">
            <v>Setophaga fusca</v>
          </cell>
        </row>
        <row r="63">
          <cell r="A63" t="str">
            <v>Parus atricapillus</v>
          </cell>
          <cell r="B63" t="str">
            <v>Poecile atricapillus</v>
          </cell>
          <cell r="C63" t="str">
            <v>1BL to 1BT</v>
          </cell>
          <cell r="D63" t="str">
            <v>Poecile atricapillus</v>
          </cell>
        </row>
        <row r="64">
          <cell r="A64" t="str">
            <v>Dendroica virens</v>
          </cell>
          <cell r="B64" t="str">
            <v>Setophaga virens</v>
          </cell>
          <cell r="C64" t="str">
            <v>1BL to 1BT</v>
          </cell>
          <cell r="D64" t="str">
            <v>Setophaga virens</v>
          </cell>
        </row>
        <row r="65">
          <cell r="A65" t="str">
            <v>Vireo olivaceus</v>
          </cell>
          <cell r="B65" t="str">
            <v>Vireo olivaceus</v>
          </cell>
          <cell r="C65" t="str">
            <v>Many BL to 1BT</v>
          </cell>
          <cell r="D65" t="str">
            <v>Vireo olivaceus</v>
          </cell>
        </row>
        <row r="66">
          <cell r="A66" t="str">
            <v>Vireo philadelphicus</v>
          </cell>
          <cell r="B66" t="str">
            <v>Vireo philadelphicus</v>
          </cell>
          <cell r="C66" t="str">
            <v>1BL to 1BT</v>
          </cell>
          <cell r="D66" t="str">
            <v>Vireo philadelphicus</v>
          </cell>
        </row>
        <row r="67">
          <cell r="A67" t="str">
            <v>Pheucticus ludovicianus</v>
          </cell>
          <cell r="B67" t="str">
            <v>Pheucticus ludovicianus</v>
          </cell>
          <cell r="C67" t="str">
            <v>1BL to 1BT</v>
          </cell>
          <cell r="D67" t="str">
            <v>Pheucticus ludovicianus</v>
          </cell>
        </row>
        <row r="68">
          <cell r="A68" t="str">
            <v>Piranga olivacea</v>
          </cell>
          <cell r="B68" t="str">
            <v>Piranga olivacea</v>
          </cell>
          <cell r="C68" t="str">
            <v>1BL to 1BT</v>
          </cell>
          <cell r="D68" t="str">
            <v>Piranga olivacea</v>
          </cell>
        </row>
        <row r="69">
          <cell r="A69" t="str">
            <v>Empidonax minimus</v>
          </cell>
          <cell r="B69" t="str">
            <v>Empidonax minimus</v>
          </cell>
          <cell r="C69" t="str">
            <v>1BL to 1BT</v>
          </cell>
          <cell r="D69" t="str">
            <v>Empidonax minimus</v>
          </cell>
        </row>
        <row r="70">
          <cell r="A70" t="str">
            <v>Setophaga ruticilla</v>
          </cell>
          <cell r="B70" t="str">
            <v>Setophaga ruticilla</v>
          </cell>
          <cell r="C70" t="str">
            <v>1BL to 1BT</v>
          </cell>
          <cell r="D70" t="str">
            <v>Setophaga ruticilla</v>
          </cell>
        </row>
        <row r="71">
          <cell r="A71" t="str">
            <v>Dendroica caerulescens</v>
          </cell>
          <cell r="B71" t="str">
            <v>Setophaga caerulescens</v>
          </cell>
          <cell r="C71" t="str">
            <v>1BL to 1BT</v>
          </cell>
          <cell r="D71" t="str">
            <v>Setophaga caerulescens</v>
          </cell>
        </row>
        <row r="72">
          <cell r="A72" t="str">
            <v>Climacteris picumnus</v>
          </cell>
          <cell r="B72" t="str">
            <v>Climacteris picumnus</v>
          </cell>
          <cell r="C72" t="str">
            <v>1BL to 1BT</v>
          </cell>
          <cell r="D72" t="str">
            <v>Climacteris picumnus</v>
          </cell>
        </row>
        <row r="73">
          <cell r="A73" t="str">
            <v>Acanthiza uropygialis</v>
          </cell>
          <cell r="B73" t="str">
            <v>Acanthiza uropygialis</v>
          </cell>
          <cell r="C73" t="str">
            <v>1BL to 1BT</v>
          </cell>
          <cell r="D73" t="str">
            <v>Acanthiza uropygialis</v>
          </cell>
        </row>
        <row r="74">
          <cell r="A74" t="str">
            <v>Stagonopleura guttata</v>
          </cell>
          <cell r="B74" t="str">
            <v>Stagonopleura guttata</v>
          </cell>
          <cell r="C74" t="str">
            <v>1BL to 1BT</v>
          </cell>
          <cell r="D74" t="str">
            <v>Stagonopleura guttata</v>
          </cell>
        </row>
        <row r="75">
          <cell r="A75" t="str">
            <v>Melanodryas cucullata</v>
          </cell>
          <cell r="B75" t="str">
            <v>Melanodryas cucullata</v>
          </cell>
          <cell r="C75" t="str">
            <v>1BL to 1BT</v>
          </cell>
          <cell r="D75" t="str">
            <v>Melanodryas cucullata</v>
          </cell>
        </row>
        <row r="76">
          <cell r="A76" t="str">
            <v>Microeca fascinans</v>
          </cell>
          <cell r="B76" t="str">
            <v>Microeca fascinans</v>
          </cell>
          <cell r="C76" t="str">
            <v>1BL to 1BT</v>
          </cell>
          <cell r="D76" t="str">
            <v>Microeca fascinans</v>
          </cell>
        </row>
        <row r="77">
          <cell r="A77" t="str">
            <v>Petroica goodenovii</v>
          </cell>
          <cell r="B77" t="str">
            <v>Petroica goodenovii</v>
          </cell>
          <cell r="C77" t="str">
            <v>1BL to 1BT</v>
          </cell>
          <cell r="D77" t="str">
            <v>Petroica goodenovii</v>
          </cell>
        </row>
        <row r="78">
          <cell r="A78" t="str">
            <v>Petroica multicolor</v>
          </cell>
          <cell r="B78" t="str">
            <v>Petroica multicolor</v>
          </cell>
          <cell r="C78" t="str">
            <v>Many BL to 1BT</v>
          </cell>
          <cell r="D78" t="str">
            <v>Petroica multicolor</v>
          </cell>
        </row>
        <row r="79">
          <cell r="A79" t="str">
            <v>Aphelocephala leucopsis</v>
          </cell>
          <cell r="B79" t="str">
            <v>Aphelocephala leucopsis</v>
          </cell>
          <cell r="C79" t="str">
            <v>1BL to 1BT</v>
          </cell>
          <cell r="D79" t="str">
            <v>Aphelocephala leucopsis</v>
          </cell>
        </row>
        <row r="80">
          <cell r="A80" t="str">
            <v>Malurus cyaneus</v>
          </cell>
          <cell r="B80" t="str">
            <v>Malurus cyaneus</v>
          </cell>
          <cell r="C80" t="str">
            <v>1BL to 1BT</v>
          </cell>
          <cell r="D80" t="str">
            <v>Malurus cyaneus</v>
          </cell>
        </row>
        <row r="81">
          <cell r="A81" t="str">
            <v>Pomatostomus superciliosus</v>
          </cell>
          <cell r="B81" t="str">
            <v>Pomatostomus superciliosus</v>
          </cell>
          <cell r="C81" t="str">
            <v>1BL to 1BT</v>
          </cell>
          <cell r="D81" t="str">
            <v>Pomatostomus superciliosus</v>
          </cell>
        </row>
        <row r="82">
          <cell r="A82" t="str">
            <v>Rhipidura leucophrys</v>
          </cell>
          <cell r="B82" t="str">
            <v>Rhipidura leucophrys</v>
          </cell>
          <cell r="C82" t="str">
            <v>1BL to 1BT</v>
          </cell>
          <cell r="D82" t="str">
            <v>Rhipidura leucophrys</v>
          </cell>
        </row>
        <row r="83">
          <cell r="A83" t="str">
            <v>Corcorax melanorhamphos</v>
          </cell>
          <cell r="B83" t="str">
            <v>Corcorax melanorhamphos</v>
          </cell>
          <cell r="C83" t="str">
            <v>1BL to 1BT</v>
          </cell>
          <cell r="D83" t="str">
            <v>Corcorax melanorhamphos</v>
          </cell>
        </row>
        <row r="84">
          <cell r="A84" t="str">
            <v>Acanthiza chrysorrhoa</v>
          </cell>
          <cell r="B84" t="str">
            <v>Acanthiza chrysorrhoa</v>
          </cell>
          <cell r="C84" t="str">
            <v>1BL to 1BT</v>
          </cell>
          <cell r="D84" t="str">
            <v>Acanthiza chrysorrhoa</v>
          </cell>
        </row>
        <row r="85">
          <cell r="A85" t="str">
            <v>Gerygone chloronota</v>
          </cell>
          <cell r="B85" t="str">
            <v>Gerygone chloronota</v>
          </cell>
          <cell r="C85" t="str">
            <v>1BL to 1BT</v>
          </cell>
          <cell r="D85" t="str">
            <v>Gerygone chloronota</v>
          </cell>
        </row>
        <row r="86">
          <cell r="A86" t="str">
            <v>Gerygone magnirostris</v>
          </cell>
          <cell r="B86" t="str">
            <v>Gerygone magnirostris</v>
          </cell>
          <cell r="C86" t="str">
            <v>1BL to 1BT</v>
          </cell>
          <cell r="D86" t="str">
            <v>Gerygone magnirostris</v>
          </cell>
        </row>
        <row r="87">
          <cell r="A87" t="str">
            <v>Gerygone magnirostris</v>
          </cell>
          <cell r="B87" t="str">
            <v>Gerygone magnirostris</v>
          </cell>
          <cell r="C87" t="str">
            <v>1BL to 1BT</v>
          </cell>
          <cell r="D87" t="str">
            <v>Gerygone magnirostris</v>
          </cell>
        </row>
        <row r="88">
          <cell r="A88" t="str">
            <v>Conopophila albogularis</v>
          </cell>
          <cell r="B88" t="str">
            <v>Conopophila albogularis</v>
          </cell>
          <cell r="C88" t="str">
            <v>1BL to 1BT</v>
          </cell>
          <cell r="D88" t="str">
            <v>Conopophila albogularis</v>
          </cell>
        </row>
        <row r="89">
          <cell r="A89" t="str">
            <v>Lichenostomus unicolor</v>
          </cell>
          <cell r="B89" t="str">
            <v>Stomiopera unicolor</v>
          </cell>
          <cell r="C89" t="str">
            <v>1BL to 1BT</v>
          </cell>
          <cell r="D89" t="str">
            <v>Stomiopera unicolor</v>
          </cell>
        </row>
        <row r="90">
          <cell r="A90" t="str">
            <v>Zosterops luteus</v>
          </cell>
          <cell r="B90" t="str">
            <v>Zosterops luteus</v>
          </cell>
          <cell r="C90" t="str">
            <v>1BL to 1BT</v>
          </cell>
          <cell r="D90" t="str">
            <v>Zosterops luteus</v>
          </cell>
        </row>
        <row r="91">
          <cell r="A91" t="str">
            <v>Lalage leucomela</v>
          </cell>
          <cell r="B91" t="str">
            <v>Lalage leucomela</v>
          </cell>
          <cell r="C91" t="str">
            <v>Many BL to 1BT</v>
          </cell>
          <cell r="D91" t="str">
            <v>Lalage leucomela</v>
          </cell>
        </row>
        <row r="92">
          <cell r="A92" t="str">
            <v>Rhipidura rufifrons</v>
          </cell>
          <cell r="B92" t="str">
            <v>Rhipidura rufifrons</v>
          </cell>
          <cell r="C92" t="str">
            <v>Many BL to 1BT</v>
          </cell>
          <cell r="D92" t="str">
            <v>Rhipidura rufifrons</v>
          </cell>
        </row>
        <row r="93">
          <cell r="A93" t="str">
            <v>Myiagra ruficollis</v>
          </cell>
          <cell r="B93" t="str">
            <v>Myiagra ruficollis</v>
          </cell>
          <cell r="C93" t="str">
            <v>1BL to 1BT</v>
          </cell>
          <cell r="D93" t="str">
            <v>Myiagra ruficollis</v>
          </cell>
        </row>
        <row r="94">
          <cell r="A94" t="str">
            <v>Pachycephala simplex</v>
          </cell>
          <cell r="B94" t="str">
            <v>Pachycephala simplex</v>
          </cell>
          <cell r="C94" t="str">
            <v>Many BL to 1BT</v>
          </cell>
          <cell r="D94" t="str">
            <v>Pachycephala simplex</v>
          </cell>
        </row>
        <row r="95">
          <cell r="A95" t="str">
            <v>Microeca flavigaster</v>
          </cell>
          <cell r="B95" t="str">
            <v>Microeca flavigaster</v>
          </cell>
          <cell r="C95" t="str">
            <v>Many BL to 1BT</v>
          </cell>
          <cell r="D95" t="str">
            <v>Microeca flavigaster</v>
          </cell>
        </row>
        <row r="96">
          <cell r="A96" t="str">
            <v>Chrysococcyx minutillus</v>
          </cell>
          <cell r="B96" t="str">
            <v>Chalcites minutillus</v>
          </cell>
          <cell r="C96" t="str">
            <v>1BL to many BT</v>
          </cell>
          <cell r="D96" t="str">
            <v>Chrysococcyx minutillus</v>
          </cell>
        </row>
        <row r="97">
          <cell r="A97" t="str">
            <v>Pachycephala melanura</v>
          </cell>
          <cell r="B97" t="str">
            <v>Pachycephala melanura</v>
          </cell>
          <cell r="C97" t="str">
            <v>1BL to 1BT</v>
          </cell>
          <cell r="D97" t="str">
            <v>Pachycephala melanura</v>
          </cell>
        </row>
        <row r="98">
          <cell r="A98" t="str">
            <v>Eopsaltria pulverulenta</v>
          </cell>
          <cell r="B98" t="str">
            <v>Peneoenanthe pulverulenta</v>
          </cell>
          <cell r="C98" t="str">
            <v>1BL to 1BT</v>
          </cell>
          <cell r="D98" t="str">
            <v>Eopsaltria pulverulenta</v>
          </cell>
        </row>
        <row r="99">
          <cell r="A99" t="str">
            <v>Rhipidura rufiventris</v>
          </cell>
          <cell r="B99" t="str">
            <v>Rhipidura rufiventris</v>
          </cell>
          <cell r="C99" t="str">
            <v>Many BL to 1BT</v>
          </cell>
          <cell r="D99" t="str">
            <v>Rhipidura rufiventris</v>
          </cell>
        </row>
        <row r="100">
          <cell r="A100" t="str">
            <v>Myiagra alecto</v>
          </cell>
          <cell r="B100" t="str">
            <v>Myiagra alecto</v>
          </cell>
          <cell r="C100" t="str">
            <v>1BL to 1BT</v>
          </cell>
          <cell r="D100" t="str">
            <v>Myiagra alecto</v>
          </cell>
        </row>
        <row r="101">
          <cell r="A101" t="str">
            <v>Merops ornatus</v>
          </cell>
          <cell r="B101" t="str">
            <v>Merops ornatus</v>
          </cell>
          <cell r="C101" t="str">
            <v>1BL to 1BT</v>
          </cell>
          <cell r="D101" t="str">
            <v>Merops ornatus</v>
          </cell>
        </row>
        <row r="102">
          <cell r="A102" t="str">
            <v>Lichmera indistincta</v>
          </cell>
          <cell r="B102" t="str">
            <v>Lichmera indistincta</v>
          </cell>
          <cell r="C102" t="str">
            <v>1BL to many BT</v>
          </cell>
          <cell r="D102" t="str">
            <v>Lichmera indistincta</v>
          </cell>
        </row>
        <row r="103">
          <cell r="A103" t="str">
            <v>Philemon buceroides</v>
          </cell>
          <cell r="B103" t="str">
            <v>Philemon buceroides</v>
          </cell>
          <cell r="C103" t="str">
            <v>1BL to many BT</v>
          </cell>
          <cell r="D103" t="str">
            <v>Philemon buceroides</v>
          </cell>
        </row>
        <row r="104">
          <cell r="A104" t="str">
            <v>Myzomela erythrocephala</v>
          </cell>
          <cell r="B104" t="str">
            <v>Myzomela erythrocephala</v>
          </cell>
          <cell r="C104" t="str">
            <v>1BL to 1BT</v>
          </cell>
          <cell r="D104" t="str">
            <v>Myzomela erythrocephala</v>
          </cell>
        </row>
        <row r="105">
          <cell r="A105" t="str">
            <v>Melanerpes formicivorus</v>
          </cell>
          <cell r="B105" t="str">
            <v>Melanerpes formicivorus</v>
          </cell>
          <cell r="C105" t="str">
            <v>1BL to 1BT</v>
          </cell>
          <cell r="D105" t="str">
            <v>Melanerpes formicivorus</v>
          </cell>
        </row>
        <row r="106">
          <cell r="A106" t="str">
            <v>Sitta carolinensis</v>
          </cell>
          <cell r="B106" t="str">
            <v>Sitta carolinensis</v>
          </cell>
          <cell r="C106" t="str">
            <v>1BL to 1BT</v>
          </cell>
          <cell r="D106" t="str">
            <v>Sitta carolinensis</v>
          </cell>
        </row>
        <row r="107">
          <cell r="A107" t="str">
            <v>Thryomanes bewickii</v>
          </cell>
          <cell r="B107" t="str">
            <v>Thryomanes bewickii</v>
          </cell>
          <cell r="C107" t="str">
            <v>1BL to 1BT</v>
          </cell>
          <cell r="D107" t="str">
            <v>Thryomanes bewickii</v>
          </cell>
        </row>
        <row r="108">
          <cell r="A108" t="str">
            <v>Icterus parisorum</v>
          </cell>
          <cell r="B108" t="str">
            <v>Icterus parisorum</v>
          </cell>
          <cell r="C108" t="str">
            <v>1BL to 1BT</v>
          </cell>
          <cell r="D108" t="str">
            <v>Icterus parisorum</v>
          </cell>
        </row>
        <row r="109">
          <cell r="A109" t="str">
            <v>Baeolophus wollweberi</v>
          </cell>
          <cell r="B109" t="str">
            <v>Baeolophus wollweberi</v>
          </cell>
          <cell r="C109" t="str">
            <v>1BL to 1BT</v>
          </cell>
          <cell r="D109" t="str">
            <v>Baeolophus wollweberi</v>
          </cell>
        </row>
        <row r="110">
          <cell r="A110" t="str">
            <v>Psaltriparus minimus</v>
          </cell>
          <cell r="B110" t="str">
            <v>Psaltriparus minimus</v>
          </cell>
          <cell r="C110" t="str">
            <v>1BL to 1BT</v>
          </cell>
          <cell r="D110" t="str">
            <v>Psaltriparus minimus</v>
          </cell>
        </row>
        <row r="111">
          <cell r="A111" t="str">
            <v>Vermivora luciae</v>
          </cell>
          <cell r="B111" t="str">
            <v>Leiothlypis luciae</v>
          </cell>
          <cell r="C111" t="str">
            <v>1BL to 1BT</v>
          </cell>
          <cell r="D111" t="str">
            <v>Leiothlypis luciae</v>
          </cell>
        </row>
        <row r="112">
          <cell r="A112" t="str">
            <v>Myiarchus cinerascens</v>
          </cell>
          <cell r="B112" t="str">
            <v>Myiarchus cinerascens</v>
          </cell>
          <cell r="C112" t="str">
            <v>1BL to 1BT</v>
          </cell>
          <cell r="D112" t="str">
            <v>Myiarchus cinerascens</v>
          </cell>
        </row>
        <row r="113">
          <cell r="A113" t="str">
            <v>Sialia sialis</v>
          </cell>
          <cell r="B113" t="str">
            <v>Sialia sialis</v>
          </cell>
          <cell r="C113" t="str">
            <v>1BL to 1BT</v>
          </cell>
          <cell r="D113" t="str">
            <v>Sialia sialis</v>
          </cell>
        </row>
        <row r="114">
          <cell r="A114" t="str">
            <v>Empidonax oberholseri</v>
          </cell>
          <cell r="B114" t="str">
            <v>Empidonax oberholseri</v>
          </cell>
          <cell r="C114" t="str">
            <v>1BL to 1BT</v>
          </cell>
          <cell r="D114" t="str">
            <v>Empidonax oberholseri</v>
          </cell>
        </row>
        <row r="115">
          <cell r="A115" t="str">
            <v>Pyrocephalus rubinus</v>
          </cell>
          <cell r="B115" t="str">
            <v>Pyrocephalus rubinus</v>
          </cell>
          <cell r="C115" t="str">
            <v>Many BL to 1BT</v>
          </cell>
          <cell r="D115" t="str">
            <v>Pyrocephalus rubinus</v>
          </cell>
        </row>
        <row r="116">
          <cell r="A116" t="str">
            <v>Tyrannus vociferans</v>
          </cell>
          <cell r="B116" t="str">
            <v>Tyrannus vociferans</v>
          </cell>
          <cell r="C116" t="str">
            <v>1BL to 1BT</v>
          </cell>
          <cell r="D116" t="str">
            <v>Tyrannus vociferans</v>
          </cell>
        </row>
        <row r="117">
          <cell r="A117" t="str">
            <v>Melanerpes formicivorus</v>
          </cell>
          <cell r="B117" t="str">
            <v>Melanerpes formicivorus</v>
          </cell>
          <cell r="C117" t="str">
            <v>1BL to 1BT</v>
          </cell>
          <cell r="D117" t="str">
            <v>Melanerpes formicivorus</v>
          </cell>
        </row>
        <row r="118">
          <cell r="A118" t="str">
            <v>Melanerpes uropygialis</v>
          </cell>
          <cell r="B118" t="str">
            <v>Melanerpes uropygialis</v>
          </cell>
          <cell r="C118" t="str">
            <v>1BL to 1BT</v>
          </cell>
          <cell r="D118" t="str">
            <v>Melanerpes uropygialis</v>
          </cell>
        </row>
        <row r="119">
          <cell r="A119" t="str">
            <v>Picoides scalaris</v>
          </cell>
          <cell r="B119" t="str">
            <v>Dryobates scalaris</v>
          </cell>
          <cell r="C119" t="str">
            <v>1BL to 1BT</v>
          </cell>
          <cell r="D119" t="str">
            <v>Dryobates scalaris</v>
          </cell>
        </row>
        <row r="120">
          <cell r="A120" t="str">
            <v>Picoides arizonae</v>
          </cell>
          <cell r="B120" t="str">
            <v>Leuconotopicus arizonae</v>
          </cell>
          <cell r="C120" t="str">
            <v>1BL to 1BT</v>
          </cell>
          <cell r="D120" t="str">
            <v>Dryobates arizonae</v>
          </cell>
        </row>
        <row r="121">
          <cell r="A121" t="str">
            <v>Picoides nuttallii</v>
          </cell>
          <cell r="B121" t="str">
            <v>Dryobates nuttallii</v>
          </cell>
          <cell r="C121" t="str">
            <v>1BL to 1BT</v>
          </cell>
          <cell r="D121" t="str">
            <v>Dryobates nuttallii</v>
          </cell>
        </row>
        <row r="122">
          <cell r="A122" t="str">
            <v>Sitta carolinensis</v>
          </cell>
          <cell r="B122" t="str">
            <v>Sitta carolinensis</v>
          </cell>
          <cell r="C122" t="str">
            <v>1BL to 1BT</v>
          </cell>
          <cell r="D122" t="str">
            <v>Sitta carolinensis</v>
          </cell>
        </row>
        <row r="123">
          <cell r="A123" t="str">
            <v>Icterus parisorum</v>
          </cell>
          <cell r="B123" t="str">
            <v>Icterus parisorum</v>
          </cell>
          <cell r="C123" t="str">
            <v>1BL to 1BT</v>
          </cell>
          <cell r="D123" t="str">
            <v>Icterus parisorum</v>
          </cell>
        </row>
        <row r="124">
          <cell r="A124" t="str">
            <v>Icterus bullockii</v>
          </cell>
          <cell r="B124" t="str">
            <v>Icterus bullockiorum</v>
          </cell>
          <cell r="C124" t="str">
            <v>1BL to 1BT</v>
          </cell>
          <cell r="D124" t="str">
            <v>Icterus bullockii</v>
          </cell>
        </row>
        <row r="125">
          <cell r="A125" t="str">
            <v>Thryomanes bewickii</v>
          </cell>
          <cell r="B125" t="str">
            <v>Thryomanes bewickii</v>
          </cell>
          <cell r="C125" t="str">
            <v>1BL to 1BT</v>
          </cell>
          <cell r="D125" t="str">
            <v>Thryomanes bewickii</v>
          </cell>
        </row>
        <row r="126">
          <cell r="A126" t="str">
            <v>Baeolophus wollweberi</v>
          </cell>
          <cell r="B126" t="str">
            <v>Baeolophus wollweberi</v>
          </cell>
          <cell r="C126" t="str">
            <v>1BL to 1BT</v>
          </cell>
          <cell r="D126" t="str">
            <v>Baeolophus wollweberi</v>
          </cell>
        </row>
        <row r="127">
          <cell r="A127" t="str">
            <v>Baeolophus inornatus</v>
          </cell>
          <cell r="B127" t="str">
            <v>Baeolophus inornatus</v>
          </cell>
          <cell r="C127" t="str">
            <v>1BL to 1BT</v>
          </cell>
          <cell r="D127" t="str">
            <v>Baeolophus inornatus</v>
          </cell>
        </row>
        <row r="128">
          <cell r="A128" t="str">
            <v>Psaltriparus minimus</v>
          </cell>
          <cell r="B128" t="str">
            <v>Psaltriparus minimus</v>
          </cell>
          <cell r="C128" t="str">
            <v>1BL to 1BT</v>
          </cell>
          <cell r="D128" t="str">
            <v>Psaltriparus minimus</v>
          </cell>
        </row>
        <row r="129">
          <cell r="A129" t="str">
            <v>Polioptila caerulea</v>
          </cell>
          <cell r="B129" t="str">
            <v>Polioptila caerulea</v>
          </cell>
          <cell r="C129" t="str">
            <v>1BL to 1BT</v>
          </cell>
          <cell r="D129" t="str">
            <v>Polioptila caerulea</v>
          </cell>
        </row>
        <row r="130">
          <cell r="A130" t="str">
            <v>Vireo gilvus</v>
          </cell>
          <cell r="B130" t="str">
            <v>Vireo gilvus</v>
          </cell>
          <cell r="C130" t="str">
            <v>1BL to 1BT</v>
          </cell>
          <cell r="D130" t="str">
            <v>Vireo gilvus</v>
          </cell>
        </row>
        <row r="131">
          <cell r="A131" t="str">
            <v>Vermivora luciae</v>
          </cell>
          <cell r="B131" t="str">
            <v>Leiothlypis luciae</v>
          </cell>
          <cell r="C131" t="str">
            <v>1BL to 1BT</v>
          </cell>
          <cell r="D131" t="str">
            <v>Leiothlypis luciae</v>
          </cell>
        </row>
        <row r="132">
          <cell r="A132" t="str">
            <v>Tyrannus vociferans</v>
          </cell>
          <cell r="B132" t="str">
            <v>Tyrannus vociferans</v>
          </cell>
          <cell r="C132" t="str">
            <v>1BL to 1BT</v>
          </cell>
          <cell r="D132" t="str">
            <v>Tyrannus vociferans</v>
          </cell>
        </row>
        <row r="133">
          <cell r="A133" t="str">
            <v>Myiarchus cinerascens</v>
          </cell>
          <cell r="B133" t="str">
            <v>Myiarchus cinerascens</v>
          </cell>
          <cell r="C133" t="str">
            <v>1BL to 1BT</v>
          </cell>
          <cell r="D133" t="str">
            <v>Myiarchus cinerascens</v>
          </cell>
        </row>
        <row r="134">
          <cell r="A134" t="str">
            <v>Empidonax oberholseri</v>
          </cell>
          <cell r="B134" t="str">
            <v>Empidonax oberholseri</v>
          </cell>
          <cell r="C134" t="str">
            <v>1BL to 1BT</v>
          </cell>
          <cell r="D134" t="str">
            <v>Empidonax oberholseri</v>
          </cell>
        </row>
        <row r="135">
          <cell r="A135" t="str">
            <v>Pyrocephalus rubinus</v>
          </cell>
          <cell r="B135" t="str">
            <v>Pyrocephalus rubinus</v>
          </cell>
          <cell r="C135" t="str">
            <v>Many BL to 1BT</v>
          </cell>
          <cell r="D135" t="str">
            <v>Pyrocephalus rubinus</v>
          </cell>
        </row>
        <row r="136">
          <cell r="A136" t="str">
            <v>Sialia sialis</v>
          </cell>
          <cell r="B136" t="str">
            <v>Sialia sialis</v>
          </cell>
          <cell r="C136" t="str">
            <v>1BL to 1BT</v>
          </cell>
          <cell r="D136" t="str">
            <v>Sialia sialis</v>
          </cell>
        </row>
        <row r="137">
          <cell r="A137" t="str">
            <v>Sialia mexicana</v>
          </cell>
          <cell r="B137" t="str">
            <v>Sialia mexicana</v>
          </cell>
          <cell r="C137" t="str">
            <v>1BL to 1BT</v>
          </cell>
          <cell r="D137" t="str">
            <v>Sialia mexicana</v>
          </cell>
        </row>
        <row r="138">
          <cell r="A138" t="str">
            <v>Myzomela erythrocephala</v>
          </cell>
          <cell r="B138" t="str">
            <v>Myzomela erythrocephala</v>
          </cell>
          <cell r="C138" t="str">
            <v>1BL to 1BT</v>
          </cell>
          <cell r="D138" t="str">
            <v>Myzomela erythrocephala</v>
          </cell>
        </row>
        <row r="139">
          <cell r="A139" t="str">
            <v>Lichmera indistincta</v>
          </cell>
          <cell r="B139" t="str">
            <v>Lichmera indistincta</v>
          </cell>
          <cell r="C139" t="str">
            <v>1BL to many BT</v>
          </cell>
          <cell r="D139" t="str">
            <v>Lichmera indistincta</v>
          </cell>
        </row>
        <row r="140">
          <cell r="A140" t="str">
            <v>Zosterops luteus</v>
          </cell>
          <cell r="B140" t="str">
            <v>Zosterops luteus</v>
          </cell>
          <cell r="C140" t="str">
            <v>1BL to 1BT</v>
          </cell>
          <cell r="D140" t="str">
            <v>Zosterops luteus</v>
          </cell>
        </row>
        <row r="141">
          <cell r="A141" t="str">
            <v>Gerygone magnirostris</v>
          </cell>
          <cell r="B141" t="str">
            <v>Gerygone magnirostris</v>
          </cell>
          <cell r="C141" t="str">
            <v>1BL to 1BT</v>
          </cell>
          <cell r="D141" t="str">
            <v>Gerygone magnirostris</v>
          </cell>
        </row>
        <row r="142">
          <cell r="A142" t="str">
            <v>Gerygone levigaster</v>
          </cell>
          <cell r="B142" t="str">
            <v>Gerygone levigaster</v>
          </cell>
          <cell r="C142" t="str">
            <v>1BL to 1BT</v>
          </cell>
          <cell r="D142" t="str">
            <v>Gerygone levigaster</v>
          </cell>
        </row>
        <row r="143">
          <cell r="A143" t="str">
            <v>Gerygone chloronota</v>
          </cell>
          <cell r="B143" t="str">
            <v>Gerygone chloronota</v>
          </cell>
          <cell r="C143" t="str">
            <v>1BL to 1BT</v>
          </cell>
          <cell r="D143" t="str">
            <v>Gerygone chloronota</v>
          </cell>
        </row>
        <row r="144">
          <cell r="A144" t="str">
            <v>Pachycephala simplex</v>
          </cell>
          <cell r="B144" t="str">
            <v>Pachycephala simplex</v>
          </cell>
          <cell r="C144" t="str">
            <v>Many BL to 1BT</v>
          </cell>
          <cell r="D144" t="str">
            <v>Pachycephala simplex</v>
          </cell>
        </row>
        <row r="145">
          <cell r="A145" t="str">
            <v>Myiagra alecto</v>
          </cell>
          <cell r="B145" t="str">
            <v>Myiagra alecto</v>
          </cell>
          <cell r="C145" t="str">
            <v>1BL to 1BT</v>
          </cell>
          <cell r="D145" t="str">
            <v>Myiagra alecto</v>
          </cell>
        </row>
        <row r="146">
          <cell r="A146" t="str">
            <v>Eopsaltria pulverulenta</v>
          </cell>
          <cell r="B146" t="str">
            <v>Peneoenanthe pulverulenta</v>
          </cell>
          <cell r="C146" t="str">
            <v>1BL to 1BT</v>
          </cell>
          <cell r="D146" t="str">
            <v>Eopsaltria pulverulenta</v>
          </cell>
        </row>
        <row r="147">
          <cell r="A147" t="str">
            <v>Rhipidura rufiventris</v>
          </cell>
          <cell r="B147" t="str">
            <v>Rhipidura rufiventris</v>
          </cell>
          <cell r="C147" t="str">
            <v>Many BL to 1BT</v>
          </cell>
          <cell r="D147" t="str">
            <v>Rhipidura rufiventris</v>
          </cell>
        </row>
        <row r="148">
          <cell r="A148" t="str">
            <v>Rhipidura phasiana</v>
          </cell>
          <cell r="B148" t="str">
            <v>Rhipidura phasiana</v>
          </cell>
          <cell r="C148" t="str">
            <v>1BL to 1BT</v>
          </cell>
          <cell r="D148" t="str">
            <v>Rhipidura phasiana</v>
          </cell>
        </row>
        <row r="149">
          <cell r="A149" t="str">
            <v>Myiagra ruficollis</v>
          </cell>
          <cell r="B149" t="str">
            <v>Myiagra ruficollis</v>
          </cell>
          <cell r="C149" t="str">
            <v>1BL to 1BT</v>
          </cell>
          <cell r="D149" t="str">
            <v>Myiagra ruficollis</v>
          </cell>
        </row>
        <row r="150">
          <cell r="A150" t="str">
            <v>Myiagra rubecula</v>
          </cell>
          <cell r="B150" t="str">
            <v>Myiagra rubecula</v>
          </cell>
          <cell r="C150" t="str">
            <v>1BL to 1BT</v>
          </cell>
          <cell r="D150" t="str">
            <v>Myiagra rubecula</v>
          </cell>
        </row>
        <row r="151">
          <cell r="A151" t="str">
            <v>Dicrurus leucophaeus</v>
          </cell>
          <cell r="B151" t="str">
            <v>Dicrurus leucophaeus</v>
          </cell>
          <cell r="C151" t="str">
            <v>1BL to 1BT</v>
          </cell>
          <cell r="D151" t="str">
            <v>Dicrurus leucophaeus</v>
          </cell>
        </row>
        <row r="152">
          <cell r="A152" t="str">
            <v>Terpsiphone paradisi</v>
          </cell>
          <cell r="B152" t="str">
            <v>Terpsiphone paradisi</v>
          </cell>
          <cell r="C152" t="str">
            <v>Many BL to 1BT</v>
          </cell>
          <cell r="D152" t="str">
            <v>Terpsiphone paradisi</v>
          </cell>
        </row>
        <row r="153">
          <cell r="A153" t="str">
            <v>Hypsipetes leucocephalus</v>
          </cell>
          <cell r="B153" t="str">
            <v>Hypsipetes leucocephalus</v>
          </cell>
          <cell r="C153" t="str">
            <v>Many BL to 1BT</v>
          </cell>
          <cell r="D153" t="str">
            <v>Hypsipetes leucocephalus</v>
          </cell>
        </row>
        <row r="154">
          <cell r="A154" t="str">
            <v>Dicrurus macrocercus</v>
          </cell>
          <cell r="B154" t="str">
            <v>Dicrurus macrocercus</v>
          </cell>
          <cell r="C154" t="str">
            <v>1BL to 1BT</v>
          </cell>
          <cell r="D154" t="str">
            <v>Dicrurus macrocercus</v>
          </cell>
        </row>
        <row r="155">
          <cell r="A155" t="str">
            <v>Oriolus xanthornus</v>
          </cell>
          <cell r="B155" t="str">
            <v>Oriolus xanthornus</v>
          </cell>
          <cell r="C155" t="str">
            <v>1BL to 1BT</v>
          </cell>
          <cell r="D155" t="str">
            <v>Oriolus xanthornus</v>
          </cell>
        </row>
        <row r="156">
          <cell r="A156" t="str">
            <v>Psittacula roseata</v>
          </cell>
          <cell r="B156" t="str">
            <v>Himalayapsitta roseata</v>
          </cell>
          <cell r="C156" t="str">
            <v>1BL to 1BT</v>
          </cell>
          <cell r="D156" t="str">
            <v>Psittacula roseata</v>
          </cell>
        </row>
        <row r="157">
          <cell r="A157" t="str">
            <v>Phaenicophaeus viridirostris</v>
          </cell>
          <cell r="B157" t="str">
            <v>Phaenicophaeus viridirostris</v>
          </cell>
          <cell r="C157" t="str">
            <v>1BL to 1BT</v>
          </cell>
          <cell r="D157" t="str">
            <v>Phaenicophaeus viridirostris</v>
          </cell>
        </row>
        <row r="158">
          <cell r="A158" t="str">
            <v>Chloropsis cochinchinensis</v>
          </cell>
          <cell r="B158" t="str">
            <v>Chloropsis cochinchinensis</v>
          </cell>
          <cell r="C158" t="str">
            <v>Many BL to 1BT</v>
          </cell>
          <cell r="D158" t="str">
            <v>Chloropsis cochinchinensis</v>
          </cell>
        </row>
        <row r="159">
          <cell r="A159" t="str">
            <v>Phylloscopus reguloides</v>
          </cell>
          <cell r="B159" t="str">
            <v>Phylloscopus reguloides</v>
          </cell>
          <cell r="C159" t="str">
            <v>1BL to 1BT</v>
          </cell>
          <cell r="D159" t="str">
            <v>Phylloscopus reguloides</v>
          </cell>
        </row>
        <row r="160">
          <cell r="A160" t="str">
            <v>Megalaima zeylanica</v>
          </cell>
          <cell r="B160" t="str">
            <v>Psilopogon zeylanicus</v>
          </cell>
          <cell r="C160" t="str">
            <v>1BL to 1BT</v>
          </cell>
          <cell r="D160" t="str">
            <v>Psilopogon zeylanicus</v>
          </cell>
        </row>
        <row r="161">
          <cell r="A161" t="str">
            <v>Merops leschenaulti</v>
          </cell>
          <cell r="B161" t="str">
            <v>Merops leschenaulti</v>
          </cell>
          <cell r="C161" t="str">
            <v>1BL to 1BT</v>
          </cell>
          <cell r="D161" t="str">
            <v>Merops leschenaulti</v>
          </cell>
        </row>
        <row r="162">
          <cell r="A162" t="str">
            <v>Upupa epops</v>
          </cell>
          <cell r="B162" t="str">
            <v>Upupa epops</v>
          </cell>
          <cell r="C162" t="str">
            <v>Many BL to 1BT</v>
          </cell>
          <cell r="D162" t="str">
            <v>Upupa epops</v>
          </cell>
        </row>
        <row r="163">
          <cell r="A163" t="str">
            <v>Aegithina tiphia</v>
          </cell>
          <cell r="B163" t="str">
            <v>Aegithina tiphia</v>
          </cell>
          <cell r="C163" t="str">
            <v>1BL to 1BT</v>
          </cell>
          <cell r="D163" t="str">
            <v>Aegithina tiphia</v>
          </cell>
        </row>
        <row r="164">
          <cell r="A164" t="str">
            <v>Orthotomus sutorius</v>
          </cell>
          <cell r="B164" t="str">
            <v>Orthotomus sutorius</v>
          </cell>
          <cell r="C164" t="str">
            <v>1BL to 1BT</v>
          </cell>
          <cell r="D164" t="str">
            <v>Orthotomus sutorius</v>
          </cell>
        </row>
        <row r="165">
          <cell r="A165" t="str">
            <v>Merops orientalis</v>
          </cell>
          <cell r="B165" t="str">
            <v>Merops orientalis</v>
          </cell>
          <cell r="C165" t="str">
            <v>Many BL to 1BT</v>
          </cell>
          <cell r="D165" t="str">
            <v>Merops orientalis</v>
          </cell>
        </row>
        <row r="166">
          <cell r="A166" t="str">
            <v>Phylloscopus trochiloides</v>
          </cell>
          <cell r="B166" t="str">
            <v>Phylloscopus trochiloides</v>
          </cell>
          <cell r="C166" t="str">
            <v>Many BL to 1BT</v>
          </cell>
          <cell r="D166" t="str">
            <v>Phylloscopus trochiloides</v>
          </cell>
        </row>
        <row r="167">
          <cell r="A167" t="str">
            <v>Gallus sonneratii</v>
          </cell>
          <cell r="B167" t="str">
            <v>Gallus sonneratii</v>
          </cell>
          <cell r="C167" t="str">
            <v>1BL to 1BT</v>
          </cell>
          <cell r="D167" t="str">
            <v>Gallus sonneratii</v>
          </cell>
        </row>
        <row r="168">
          <cell r="A168" t="str">
            <v>Pavo cristatus</v>
          </cell>
          <cell r="B168" t="str">
            <v>Pavo cristatus</v>
          </cell>
          <cell r="C168" t="str">
            <v>1BL to 1BT</v>
          </cell>
          <cell r="D168" t="str">
            <v>Pavo cristatus</v>
          </cell>
        </row>
        <row r="169">
          <cell r="A169" t="str">
            <v>Turdoides striata</v>
          </cell>
          <cell r="B169" t="str">
            <v>Turdoides striata</v>
          </cell>
          <cell r="C169" t="str">
            <v>Many BL to 1BT</v>
          </cell>
          <cell r="D169" t="str">
            <v>Argya striata</v>
          </cell>
        </row>
        <row r="170">
          <cell r="A170" t="str">
            <v>Acridotheres fuscus</v>
          </cell>
          <cell r="B170" t="str">
            <v>Acridotheres fuscus</v>
          </cell>
          <cell r="C170" t="str">
            <v>1BL to 1BT</v>
          </cell>
          <cell r="D170" t="str">
            <v>Acridotheres fuscus</v>
          </cell>
        </row>
        <row r="171">
          <cell r="A171" t="str">
            <v>Phylloscopus magnirostris</v>
          </cell>
          <cell r="B171" t="str">
            <v>Phylloscopus magnirostris</v>
          </cell>
          <cell r="C171" t="str">
            <v>1BL to 1BT</v>
          </cell>
          <cell r="D171" t="str">
            <v>Phylloscopus magnirostris</v>
          </cell>
        </row>
        <row r="172">
          <cell r="A172" t="str">
            <v>Nectarinia lotenia</v>
          </cell>
          <cell r="B172" t="str">
            <v>Cinnyris lotenius</v>
          </cell>
          <cell r="C172" t="str">
            <v>1BL to 1BT</v>
          </cell>
          <cell r="D172" t="str">
            <v>Cinnyris lotenius</v>
          </cell>
        </row>
        <row r="173">
          <cell r="A173" t="str">
            <v>Psittacula columboides</v>
          </cell>
          <cell r="B173" t="str">
            <v>Nicopsitta columboides</v>
          </cell>
          <cell r="C173" t="str">
            <v>1BL to 1BT</v>
          </cell>
          <cell r="D173" t="str">
            <v>Psittacula columboides</v>
          </cell>
        </row>
        <row r="174">
          <cell r="A174" t="str">
            <v>Dicaeum erythrorhynchos</v>
          </cell>
          <cell r="B174" t="str">
            <v>Dicaeum erythrorhynchos</v>
          </cell>
          <cell r="C174" t="str">
            <v>1BL to 1BT</v>
          </cell>
          <cell r="D174" t="str">
            <v>Dicaeum erythrorhynchos</v>
          </cell>
        </row>
        <row r="175">
          <cell r="A175" t="str">
            <v>Dicaeum concolor</v>
          </cell>
          <cell r="B175" t="str">
            <v>Dicaeum concolor</v>
          </cell>
          <cell r="C175" t="str">
            <v>Many BL to 1BT</v>
          </cell>
          <cell r="D175" t="str">
            <v>Dicaeum concolor</v>
          </cell>
        </row>
        <row r="176">
          <cell r="A176" t="str">
            <v>Nectarinia asiatica</v>
          </cell>
          <cell r="B176" t="str">
            <v>Cinnyris asiaticus</v>
          </cell>
          <cell r="C176" t="str">
            <v>1BL to 1BT</v>
          </cell>
          <cell r="D176" t="str">
            <v>Cinnyris asiaticus</v>
          </cell>
        </row>
        <row r="177">
          <cell r="A177" t="str">
            <v>Nectarinia zeylonica</v>
          </cell>
          <cell r="B177" t="str">
            <v>Leptocoma zeylonica</v>
          </cell>
          <cell r="C177" t="str">
            <v>1BL to 1BT</v>
          </cell>
          <cell r="D177" t="str">
            <v>Leptocoma zeylonica</v>
          </cell>
        </row>
        <row r="178">
          <cell r="A178" t="str">
            <v>Hirundo daurica</v>
          </cell>
          <cell r="B178" t="str">
            <v>Cecropis daurica</v>
          </cell>
          <cell r="C178" t="str">
            <v>1BL to many BT</v>
          </cell>
          <cell r="D178" t="str">
            <v>Cecropis daurica</v>
          </cell>
        </row>
        <row r="179">
          <cell r="A179" t="str">
            <v>Pycnonotus cafer</v>
          </cell>
          <cell r="B179" t="str">
            <v>Pycnonotus cafer</v>
          </cell>
          <cell r="C179" t="str">
            <v>1BL to 1BT</v>
          </cell>
          <cell r="D179" t="str">
            <v>Pycnonotus cafer</v>
          </cell>
        </row>
        <row r="180">
          <cell r="A180" t="str">
            <v>Pycnonotus jocosus</v>
          </cell>
          <cell r="B180" t="str">
            <v>Pycnonotus jocosus</v>
          </cell>
          <cell r="C180" t="str">
            <v>1BL to 1BT</v>
          </cell>
          <cell r="D180" t="str">
            <v>Pycnonotus jocosus</v>
          </cell>
        </row>
        <row r="181">
          <cell r="A181" t="str">
            <v>Picus xanthopygaeus</v>
          </cell>
          <cell r="B181" t="str">
            <v>Picus xanthopygaeus</v>
          </cell>
          <cell r="C181" t="str">
            <v>1BL to 1BT</v>
          </cell>
          <cell r="D181" t="str">
            <v>Picus xanthopygaeus</v>
          </cell>
        </row>
        <row r="182">
          <cell r="A182" t="str">
            <v>Dumetia hyperythra</v>
          </cell>
          <cell r="B182" t="str">
            <v>Dumetia hyperythra</v>
          </cell>
          <cell r="C182" t="str">
            <v>1BL to 1BT</v>
          </cell>
          <cell r="D182" t="str">
            <v>Dumetia hyperythra</v>
          </cell>
        </row>
        <row r="183">
          <cell r="A183" t="str">
            <v>Loriculus vernalis</v>
          </cell>
          <cell r="B183" t="str">
            <v>Loriculus vernalis</v>
          </cell>
          <cell r="C183" t="str">
            <v>1BL to 1BT</v>
          </cell>
          <cell r="D183" t="str">
            <v>Loriculus vernalis</v>
          </cell>
        </row>
        <row r="184">
          <cell r="A184" t="str">
            <v>Dicrurus caerulescens</v>
          </cell>
          <cell r="B184" t="str">
            <v>Dicrurus caerulescens</v>
          </cell>
          <cell r="C184" t="str">
            <v>1BL to 1BT</v>
          </cell>
          <cell r="D184" t="str">
            <v>Dicrurus caerulescens</v>
          </cell>
        </row>
        <row r="185">
          <cell r="A185" t="str">
            <v>Pycnonotus luteolus</v>
          </cell>
          <cell r="B185" t="str">
            <v>Pycnonotus luteolus</v>
          </cell>
          <cell r="C185" t="str">
            <v>1BL to 1BT</v>
          </cell>
          <cell r="D185" t="str">
            <v>Pycnonotus luteolus</v>
          </cell>
        </row>
        <row r="186">
          <cell r="A186" t="str">
            <v>Turdoides affinis</v>
          </cell>
          <cell r="B186" t="str">
            <v>Turdoides affinis</v>
          </cell>
          <cell r="C186" t="str">
            <v>1BL to 1BT</v>
          </cell>
          <cell r="D186" t="str">
            <v>Argya affinis</v>
          </cell>
        </row>
        <row r="187">
          <cell r="A187" t="str">
            <v>Aegithalos caudatus</v>
          </cell>
          <cell r="B187" t="str">
            <v>Aegithalos caudatus</v>
          </cell>
          <cell r="C187" t="str">
            <v>Many BL to 1BT</v>
          </cell>
          <cell r="D187" t="str">
            <v>Aegithalos caudatus</v>
          </cell>
        </row>
        <row r="188">
          <cell r="A188" t="str">
            <v>Carduelis citrinella</v>
          </cell>
          <cell r="B188" t="str">
            <v>Carduelis citrinella</v>
          </cell>
          <cell r="C188" t="str">
            <v>1BL to 1BT</v>
          </cell>
          <cell r="D188" t="str">
            <v>Carduelis citrinella</v>
          </cell>
        </row>
        <row r="189">
          <cell r="A189" t="str">
            <v>Carduelis spinus</v>
          </cell>
          <cell r="B189" t="str">
            <v>Spinus spinus</v>
          </cell>
          <cell r="C189" t="str">
            <v>1BL to 1BT</v>
          </cell>
          <cell r="D189" t="str">
            <v>Spinus spinus</v>
          </cell>
        </row>
        <row r="190">
          <cell r="A190" t="str">
            <v>Certhia brachydactyla</v>
          </cell>
          <cell r="B190" t="str">
            <v>Certhia brachydactyla</v>
          </cell>
          <cell r="C190" t="str">
            <v>1BL to 1BT</v>
          </cell>
          <cell r="D190" t="str">
            <v>Certhia brachydactyla</v>
          </cell>
        </row>
        <row r="191">
          <cell r="A191" t="str">
            <v>Dendrocopos major</v>
          </cell>
          <cell r="B191" t="str">
            <v>Dendrocopos major</v>
          </cell>
          <cell r="C191" t="str">
            <v>1BL to 1BT</v>
          </cell>
          <cell r="D191" t="str">
            <v>Dendrocopos major</v>
          </cell>
        </row>
        <row r="192">
          <cell r="A192" t="str">
            <v>Erithacus rubecula</v>
          </cell>
          <cell r="B192" t="str">
            <v>Erithacus rubecula</v>
          </cell>
          <cell r="C192" t="str">
            <v>1BL to 1BT</v>
          </cell>
          <cell r="D192" t="str">
            <v>Erithacus rubecula</v>
          </cell>
        </row>
        <row r="193">
          <cell r="A193" t="str">
            <v>Ficedula hypoleuca</v>
          </cell>
          <cell r="B193" t="str">
            <v>Ficedula hypoleuca</v>
          </cell>
          <cell r="C193" t="str">
            <v>1BL to 1BT</v>
          </cell>
          <cell r="D193" t="str">
            <v>Ficedula hypoleuca</v>
          </cell>
        </row>
        <row r="194">
          <cell r="A194" t="str">
            <v>Fringilla coelebs</v>
          </cell>
          <cell r="B194" t="str">
            <v>Fringilla coelebs</v>
          </cell>
          <cell r="C194" t="str">
            <v>1BL to 1BT</v>
          </cell>
          <cell r="D194" t="str">
            <v>Fringilla coelebs</v>
          </cell>
        </row>
        <row r="195">
          <cell r="A195" t="str">
            <v>Loxia curvirostra</v>
          </cell>
          <cell r="B195" t="str">
            <v>Loxia curvirostra</v>
          </cell>
          <cell r="C195" t="str">
            <v>1BL to 1BT</v>
          </cell>
          <cell r="D195" t="str">
            <v>Loxia curvirostra</v>
          </cell>
        </row>
        <row r="196">
          <cell r="A196" t="str">
            <v>Parus ater</v>
          </cell>
          <cell r="B196" t="str">
            <v>Periparus ater</v>
          </cell>
          <cell r="C196" t="str">
            <v>1BL to 1BT</v>
          </cell>
          <cell r="D196" t="str">
            <v>Periparus ater</v>
          </cell>
        </row>
        <row r="197">
          <cell r="A197" t="str">
            <v>Parus caeruleus</v>
          </cell>
          <cell r="B197" t="str">
            <v>Cyanistes caeruleus</v>
          </cell>
          <cell r="C197" t="str">
            <v>1BL to 1BT</v>
          </cell>
          <cell r="D197" t="str">
            <v>Cyanistes caeruleus</v>
          </cell>
        </row>
        <row r="198">
          <cell r="A198" t="str">
            <v>Parus cristatus</v>
          </cell>
          <cell r="B198" t="str">
            <v>Lophophanes cristatus</v>
          </cell>
          <cell r="C198" t="str">
            <v>1BL to 1BT</v>
          </cell>
          <cell r="D198" t="str">
            <v>Lophophanes cristatus</v>
          </cell>
        </row>
        <row r="199">
          <cell r="A199" t="str">
            <v>Parus major</v>
          </cell>
          <cell r="B199" t="str">
            <v>Parus major</v>
          </cell>
          <cell r="C199" t="str">
            <v>1BL to 1BT</v>
          </cell>
          <cell r="D199" t="str">
            <v>Parus major</v>
          </cell>
        </row>
        <row r="200">
          <cell r="A200" t="str">
            <v>Phylloscopus bonelli</v>
          </cell>
          <cell r="B200" t="str">
            <v>Phylloscopus bonelli</v>
          </cell>
          <cell r="C200" t="str">
            <v>1BL to 1BT</v>
          </cell>
          <cell r="D200" t="str">
            <v>Phylloscopus bonelli</v>
          </cell>
        </row>
        <row r="201">
          <cell r="A201" t="str">
            <v>Phylloscopus collybita</v>
          </cell>
          <cell r="B201" t="str">
            <v>Phylloscopus collybita</v>
          </cell>
          <cell r="C201" t="str">
            <v>Many BL to 1BT</v>
          </cell>
          <cell r="D201" t="str">
            <v>Phylloscopus collybita</v>
          </cell>
        </row>
        <row r="202">
          <cell r="A202" t="str">
            <v>Prunella modularis</v>
          </cell>
          <cell r="B202" t="str">
            <v>Prunella modularis</v>
          </cell>
          <cell r="C202" t="str">
            <v>1BL to 1BT</v>
          </cell>
          <cell r="D202" t="str">
            <v>Prunella modularis</v>
          </cell>
        </row>
        <row r="203">
          <cell r="A203" t="str">
            <v>Regulus ignicapilla</v>
          </cell>
          <cell r="B203" t="str">
            <v>Regulus ignicapilla</v>
          </cell>
          <cell r="C203" t="str">
            <v>1BL to 1BT</v>
          </cell>
          <cell r="D203" t="str">
            <v>Regulus ignicapilla</v>
          </cell>
        </row>
        <row r="204">
          <cell r="A204" t="str">
            <v>Regulus regulus</v>
          </cell>
          <cell r="B204" t="str">
            <v>Regulus regulus</v>
          </cell>
          <cell r="C204" t="str">
            <v>1BL to 1BT</v>
          </cell>
          <cell r="D204" t="str">
            <v>Regulus regulus</v>
          </cell>
        </row>
        <row r="205">
          <cell r="A205" t="str">
            <v>Sitta europaea</v>
          </cell>
          <cell r="B205" t="str">
            <v>Sitta europaea</v>
          </cell>
          <cell r="C205" t="str">
            <v>Many BL to 1BT</v>
          </cell>
          <cell r="D205" t="str">
            <v>Sitta europaea</v>
          </cell>
        </row>
        <row r="206">
          <cell r="A206" t="str">
            <v>Sylvia atricapilla</v>
          </cell>
          <cell r="B206" t="str">
            <v>Sylvia atricapilla</v>
          </cell>
          <cell r="C206" t="str">
            <v>1BL to 1BT</v>
          </cell>
          <cell r="D206" t="str">
            <v>Sylvia atricapilla</v>
          </cell>
        </row>
        <row r="207">
          <cell r="A207" t="str">
            <v>Sylvia borin</v>
          </cell>
          <cell r="B207" t="str">
            <v>Sylvia borin</v>
          </cell>
          <cell r="C207" t="str">
            <v>1BL to 1BT</v>
          </cell>
          <cell r="D207" t="str">
            <v>Sylvia borin</v>
          </cell>
        </row>
        <row r="208">
          <cell r="A208" t="str">
            <v>Troglodytes troglodytes</v>
          </cell>
          <cell r="B208" t="str">
            <v>Troglodytes troglodytes</v>
          </cell>
          <cell r="C208" t="str">
            <v>Many BL to 1BT</v>
          </cell>
          <cell r="D208" t="str">
            <v>Troglodytes troglodytes</v>
          </cell>
        </row>
        <row r="209">
          <cell r="A209" t="str">
            <v>Turdus merula</v>
          </cell>
          <cell r="B209" t="str">
            <v>Turdus merula</v>
          </cell>
          <cell r="C209" t="str">
            <v>Many BL to 1BT</v>
          </cell>
          <cell r="D209" t="str">
            <v>Turdus merula</v>
          </cell>
        </row>
        <row r="210">
          <cell r="A210" t="str">
            <v>Turdus philomelos</v>
          </cell>
          <cell r="B210" t="str">
            <v>Turdus philomelos</v>
          </cell>
          <cell r="C210" t="str">
            <v>1BL to 1BT</v>
          </cell>
          <cell r="D210" t="str">
            <v>Turdus philomelos</v>
          </cell>
        </row>
        <row r="211">
          <cell r="A211" t="str">
            <v>Turdus viscivorus</v>
          </cell>
          <cell r="B211" t="str">
            <v>Turdus viscivorus</v>
          </cell>
          <cell r="C211" t="str">
            <v>1BL to 1BT</v>
          </cell>
          <cell r="D211" t="str">
            <v>Turdus viscivorus</v>
          </cell>
        </row>
        <row r="212">
          <cell r="A212" t="str">
            <v>Syrmaticus mikado</v>
          </cell>
          <cell r="B212" t="str">
            <v>Syrmaticus mikado</v>
          </cell>
          <cell r="C212" t="str">
            <v>1BL to 1BT</v>
          </cell>
          <cell r="D212" t="str">
            <v>Syrmaticus mikado</v>
          </cell>
        </row>
        <row r="213">
          <cell r="A213" t="str">
            <v>Columba pulchricollis</v>
          </cell>
          <cell r="B213" t="str">
            <v>Columba pulchricollis</v>
          </cell>
          <cell r="C213" t="str">
            <v>1BL to 1BT</v>
          </cell>
          <cell r="D213" t="str">
            <v>Columba pulchricollis</v>
          </cell>
        </row>
        <row r="214">
          <cell r="A214" t="str">
            <v>Cuculus saturatus</v>
          </cell>
          <cell r="B214" t="str">
            <v>Cuculus saturatus</v>
          </cell>
          <cell r="C214" t="str">
            <v>1BL to 1BT</v>
          </cell>
          <cell r="D214" t="str">
            <v>Cuculus saturatus</v>
          </cell>
        </row>
        <row r="215">
          <cell r="A215" t="str">
            <v>Glaucidium brodiei</v>
          </cell>
          <cell r="B215" t="str">
            <v>Glaucidium brodiei</v>
          </cell>
          <cell r="C215" t="str">
            <v>1BL to 1BT</v>
          </cell>
          <cell r="D215" t="str">
            <v>Taenioptynx brodiei</v>
          </cell>
        </row>
        <row r="216">
          <cell r="A216" t="str">
            <v>Dendrocopos leucotos</v>
          </cell>
          <cell r="B216" t="str">
            <v>Dendrocopos leucotos</v>
          </cell>
          <cell r="C216" t="str">
            <v>Many BL to 1BT</v>
          </cell>
          <cell r="D216" t="str">
            <v>Dendrocopos leucotos</v>
          </cell>
        </row>
        <row r="217">
          <cell r="A217" t="str">
            <v>Picus canus</v>
          </cell>
          <cell r="B217" t="str">
            <v>Picus canus</v>
          </cell>
          <cell r="C217" t="str">
            <v>Many BL to 1BT</v>
          </cell>
          <cell r="D217" t="str">
            <v>Picus canus</v>
          </cell>
        </row>
        <row r="218">
          <cell r="A218" t="str">
            <v>Nucifraga caryocatactes</v>
          </cell>
          <cell r="B218" t="str">
            <v>Nucifraga caryocatactes</v>
          </cell>
          <cell r="C218" t="str">
            <v>Many BL to 1BT</v>
          </cell>
          <cell r="D218" t="str">
            <v>Nucifraga caryocatactes</v>
          </cell>
        </row>
        <row r="219">
          <cell r="A219" t="str">
            <v>Corvus macrorhynchos</v>
          </cell>
          <cell r="B219" t="str">
            <v>Corvus macrorhynchos</v>
          </cell>
          <cell r="C219" t="str">
            <v>1BL to many BT</v>
          </cell>
          <cell r="D219" t="str">
            <v>Corvus macrorhynchos</v>
          </cell>
        </row>
        <row r="220">
          <cell r="A220" t="str">
            <v>Garrulus glandarius</v>
          </cell>
          <cell r="B220" t="str">
            <v>Garrulus glandarius</v>
          </cell>
          <cell r="C220" t="str">
            <v>Many BL to 1BT</v>
          </cell>
          <cell r="D220" t="str">
            <v>Garrulus glandarius</v>
          </cell>
        </row>
        <row r="221">
          <cell r="A221" t="str">
            <v>Parus monticolus</v>
          </cell>
          <cell r="B221" t="str">
            <v>Parus monticolus</v>
          </cell>
          <cell r="C221" t="str">
            <v>1BL to 1BT</v>
          </cell>
          <cell r="D221" t="str">
            <v>Parus monticolus</v>
          </cell>
        </row>
        <row r="222">
          <cell r="A222" t="str">
            <v>Parus ater</v>
          </cell>
          <cell r="B222" t="str">
            <v>Periparus ater</v>
          </cell>
          <cell r="C222" t="str">
            <v>1BL to 1BT</v>
          </cell>
          <cell r="D222" t="str">
            <v>Periparus ater</v>
          </cell>
        </row>
        <row r="223">
          <cell r="A223" t="str">
            <v>Aegithalos concinnus</v>
          </cell>
          <cell r="B223" t="str">
            <v>Aegithalos annamensis</v>
          </cell>
          <cell r="C223" t="str">
            <v>Many BL to 1BT</v>
          </cell>
          <cell r="D223" t="str">
            <v>Aegithalos concinnus</v>
          </cell>
        </row>
        <row r="224">
          <cell r="A224" t="str">
            <v>Cettia acanthizoides</v>
          </cell>
          <cell r="B224" t="str">
            <v>Horornis acanthizoides</v>
          </cell>
          <cell r="C224" t="str">
            <v>1BL to 1BT</v>
          </cell>
          <cell r="D224" t="str">
            <v>Horornis acanthizoides</v>
          </cell>
        </row>
        <row r="225">
          <cell r="A225" t="str">
            <v>Bradypterus alishanensis</v>
          </cell>
          <cell r="B225" t="str">
            <v>Locustella alishanensis</v>
          </cell>
          <cell r="C225" t="str">
            <v>1BL to 1BT</v>
          </cell>
          <cell r="D225" t="str">
            <v>Locustella alishanensis</v>
          </cell>
        </row>
        <row r="226">
          <cell r="A226" t="str">
            <v>Abroscopus albogularis</v>
          </cell>
          <cell r="B226" t="str">
            <v>Abroscopus albogularis</v>
          </cell>
          <cell r="C226" t="str">
            <v>1BL to 1BT</v>
          </cell>
          <cell r="D226" t="str">
            <v>Abroscopus albogularis</v>
          </cell>
        </row>
        <row r="227">
          <cell r="A227" t="str">
            <v>Pnoepyga albiventer</v>
          </cell>
          <cell r="B227" t="str">
            <v>Pnoepyga albiventer</v>
          </cell>
          <cell r="C227" t="str">
            <v>1BL to 1BT</v>
          </cell>
          <cell r="D227" t="str">
            <v>Pnoepyga albiventer</v>
          </cell>
        </row>
        <row r="228">
          <cell r="A228" t="str">
            <v>Stachyris ruficeps</v>
          </cell>
          <cell r="B228" t="str">
            <v>Cyanoderma ruficeps</v>
          </cell>
          <cell r="C228" t="str">
            <v>1BL to 1BT</v>
          </cell>
          <cell r="D228" t="str">
            <v>Cyanoderma ruficeps</v>
          </cell>
        </row>
        <row r="229">
          <cell r="A229" t="str">
            <v>Garrulax morrisonianus</v>
          </cell>
          <cell r="B229" t="str">
            <v>Trochalopteron morrisonianum</v>
          </cell>
          <cell r="C229" t="str">
            <v>1BL to 1BT</v>
          </cell>
          <cell r="D229" t="str">
            <v>Trochalopteron morrisonianum</v>
          </cell>
        </row>
        <row r="230">
          <cell r="A230" t="str">
            <v>Liocichla steerii</v>
          </cell>
          <cell r="B230" t="str">
            <v>Liocichla steerii</v>
          </cell>
          <cell r="C230" t="str">
            <v>1BL to 1BT</v>
          </cell>
          <cell r="D230" t="str">
            <v>Liocichla steerii</v>
          </cell>
        </row>
        <row r="231">
          <cell r="A231" t="str">
            <v>Actinodura morrisoniana</v>
          </cell>
          <cell r="B231" t="str">
            <v>Sibia morrisoniana</v>
          </cell>
          <cell r="C231" t="str">
            <v>1BL to 1BT</v>
          </cell>
          <cell r="D231" t="str">
            <v>Actinodura morrisoniana</v>
          </cell>
        </row>
        <row r="232">
          <cell r="A232" t="str">
            <v>Alcippe manipurensis</v>
          </cell>
          <cell r="B232" t="str">
            <v>Fulvetta manipurensis</v>
          </cell>
          <cell r="C232" t="str">
            <v>1BL to 1BT</v>
          </cell>
          <cell r="D232" t="str">
            <v>Fulvetta manipurensis</v>
          </cell>
        </row>
        <row r="233">
          <cell r="A233" t="str">
            <v>Alcippe morrisonia</v>
          </cell>
          <cell r="B233" t="str">
            <v>Alcippe morrisonia</v>
          </cell>
          <cell r="C233" t="str">
            <v>1BL to 1BT</v>
          </cell>
          <cell r="D233" t="str">
            <v>Alcippe morrisonia</v>
          </cell>
        </row>
        <row r="234">
          <cell r="A234" t="str">
            <v>Heterophasia auricularis</v>
          </cell>
          <cell r="B234" t="str">
            <v>Heterophasia auricularis</v>
          </cell>
          <cell r="C234" t="str">
            <v>1BL to 1BT</v>
          </cell>
          <cell r="D234" t="str">
            <v>Heterophasia auricularis</v>
          </cell>
        </row>
        <row r="235">
          <cell r="A235" t="str">
            <v>Yuhina brunneiceps</v>
          </cell>
          <cell r="B235" t="str">
            <v>Yuhina brunneiceps</v>
          </cell>
          <cell r="C235" t="str">
            <v>1BL to 1BT</v>
          </cell>
          <cell r="D235" t="str">
            <v>Yuhina brunneiceps</v>
          </cell>
        </row>
        <row r="236">
          <cell r="A236" t="str">
            <v>Paradoxornis verreauxi</v>
          </cell>
          <cell r="B236" t="str">
            <v>Suthora verreauxi</v>
          </cell>
          <cell r="C236" t="str">
            <v>1BL to 1BT</v>
          </cell>
          <cell r="D236" t="str">
            <v>Suthora verreauxi</v>
          </cell>
        </row>
        <row r="237">
          <cell r="A237" t="str">
            <v>Regulus goodfellowi</v>
          </cell>
          <cell r="B237" t="str">
            <v>Regulus goodfellowi</v>
          </cell>
          <cell r="C237" t="str">
            <v>1BL to 1BT</v>
          </cell>
          <cell r="D237" t="str">
            <v>Regulus goodfellowi</v>
          </cell>
        </row>
        <row r="238">
          <cell r="A238" t="str">
            <v>Sitta europaea</v>
          </cell>
          <cell r="B238" t="str">
            <v>Sitta europaea</v>
          </cell>
          <cell r="C238" t="str">
            <v>Many BL to 1BT</v>
          </cell>
          <cell r="D238" t="str">
            <v>Sitta europaea</v>
          </cell>
        </row>
        <row r="239">
          <cell r="A239" t="str">
            <v>Myophonus insularis</v>
          </cell>
          <cell r="B239" t="str">
            <v>Myophonus insularis</v>
          </cell>
          <cell r="C239" t="str">
            <v>1BL to 1BT</v>
          </cell>
          <cell r="D239" t="str">
            <v>Myophonus insularis</v>
          </cell>
        </row>
        <row r="240">
          <cell r="A240" t="str">
            <v>Brachypteryx montana</v>
          </cell>
          <cell r="B240" t="str">
            <v>Brachypteryx cruralis</v>
          </cell>
          <cell r="C240" t="str">
            <v>Many BL to 1BT</v>
          </cell>
          <cell r="D240" t="str">
            <v>Brachypteryx cruralis</v>
          </cell>
        </row>
        <row r="241">
          <cell r="A241" t="str">
            <v>Tarsiger indicus</v>
          </cell>
          <cell r="B241" t="str">
            <v>Tarsiger indicus</v>
          </cell>
          <cell r="C241" t="str">
            <v>1BL to 1BT</v>
          </cell>
          <cell r="D241" t="str">
            <v>Tarsiger indicus</v>
          </cell>
        </row>
        <row r="242">
          <cell r="A242" t="str">
            <v>Tarsiger johnstoniae</v>
          </cell>
          <cell r="B242" t="str">
            <v>Tarsiger johnstoniae</v>
          </cell>
          <cell r="C242" t="str">
            <v>1BL to 1BT</v>
          </cell>
          <cell r="D242" t="str">
            <v>Tarsiger johnstoniae</v>
          </cell>
        </row>
        <row r="243">
          <cell r="A243" t="str">
            <v>Muscicapa ferruginea</v>
          </cell>
          <cell r="B243" t="str">
            <v>Muscicapa ferruginea</v>
          </cell>
          <cell r="C243" t="str">
            <v>1BL to 1BT</v>
          </cell>
          <cell r="D243" t="str">
            <v>Muscicapa ferruginea</v>
          </cell>
        </row>
        <row r="244">
          <cell r="A244" t="str">
            <v>Ficedula hyperythra</v>
          </cell>
          <cell r="B244" t="str">
            <v>Ficedula hyperythra</v>
          </cell>
          <cell r="C244" t="str">
            <v>Many BL to 1BT</v>
          </cell>
          <cell r="D244" t="str">
            <v>Ficedula hyperythra</v>
          </cell>
        </row>
        <row r="245">
          <cell r="A245" t="str">
            <v>Niltava vivida</v>
          </cell>
          <cell r="B245" t="str">
            <v>Niltava oatesi</v>
          </cell>
          <cell r="C245" t="str">
            <v>Many BL to 1BT</v>
          </cell>
          <cell r="D245" t="str">
            <v>Niltava vivida</v>
          </cell>
        </row>
        <row r="246">
          <cell r="A246" t="str">
            <v>Carpodacus vinaceus</v>
          </cell>
          <cell r="B246" t="str">
            <v>Carpodacus vinaceus</v>
          </cell>
          <cell r="C246" t="str">
            <v>Many BL to 1BT</v>
          </cell>
          <cell r="D246" t="str">
            <v>Carpodacus vinaceus</v>
          </cell>
        </row>
        <row r="247">
          <cell r="A247" t="str">
            <v>Pyrrhula nipalensis</v>
          </cell>
          <cell r="B247" t="str">
            <v>Pyrrhula nipalensis</v>
          </cell>
          <cell r="C247" t="str">
            <v>Many BL to 1BT</v>
          </cell>
          <cell r="D247" t="str">
            <v>Pyrrhula nipalensis</v>
          </cell>
        </row>
        <row r="248">
          <cell r="A248" t="str">
            <v>Pyrrhula erythaca</v>
          </cell>
          <cell r="B248" t="str">
            <v>Pyrrhula erythaca</v>
          </cell>
          <cell r="C248" t="str">
            <v>1BL to 1BT</v>
          </cell>
          <cell r="D248" t="str">
            <v>Pyrrhula erythaca</v>
          </cell>
        </row>
        <row r="249">
          <cell r="A249" t="str">
            <v>Myophonus caeruleus</v>
          </cell>
          <cell r="B249" t="str">
            <v>Myophonus caeruleus</v>
          </cell>
          <cell r="C249" t="str">
            <v>1BL to 1BT</v>
          </cell>
          <cell r="D249" t="str">
            <v>Myophonus caeruleus</v>
          </cell>
        </row>
        <row r="250">
          <cell r="A250" t="str">
            <v>Minla cyanouroptera</v>
          </cell>
          <cell r="B250" t="str">
            <v>Siva cyanouroptera</v>
          </cell>
          <cell r="C250" t="str">
            <v>1BL to 1BT</v>
          </cell>
          <cell r="D250" t="str">
            <v>Actinodura cyanouroptera</v>
          </cell>
        </row>
        <row r="251">
          <cell r="A251" t="str">
            <v>Sitta castanea</v>
          </cell>
          <cell r="B251" t="str">
            <v>Sitta castanea</v>
          </cell>
          <cell r="C251" t="str">
            <v>Many BL to 1BT</v>
          </cell>
          <cell r="D251" t="str">
            <v>Sitta castanea</v>
          </cell>
        </row>
        <row r="252">
          <cell r="A252" t="str">
            <v>Cissa chinensis</v>
          </cell>
          <cell r="B252" t="str">
            <v>Cissa chinensis</v>
          </cell>
          <cell r="C252" t="str">
            <v>1BL to 1BT</v>
          </cell>
          <cell r="D252" t="str">
            <v>Cissa chinensis</v>
          </cell>
        </row>
        <row r="253">
          <cell r="A253" t="str">
            <v>Orthotomus sutorius</v>
          </cell>
          <cell r="B253" t="str">
            <v>Orthotomus sutorius</v>
          </cell>
          <cell r="C253" t="str">
            <v>1BL to 1BT</v>
          </cell>
          <cell r="D253" t="str">
            <v>Orthotomus sutorius</v>
          </cell>
        </row>
        <row r="254">
          <cell r="A254" t="str">
            <v>Megalaima virens</v>
          </cell>
          <cell r="B254" t="str">
            <v>Psilopogon virens</v>
          </cell>
          <cell r="C254" t="str">
            <v>1BL to 1BT</v>
          </cell>
          <cell r="D254" t="str">
            <v>Psilopogon virens</v>
          </cell>
        </row>
        <row r="255">
          <cell r="A255" t="str">
            <v>Parus monticolus</v>
          </cell>
          <cell r="B255" t="str">
            <v>Parus monticolus</v>
          </cell>
          <cell r="C255" t="str">
            <v>1BL to 1BT</v>
          </cell>
          <cell r="D255" t="str">
            <v>Parus monticolus</v>
          </cell>
        </row>
        <row r="256">
          <cell r="A256" t="str">
            <v>Seicercus burkii</v>
          </cell>
          <cell r="B256" t="str">
            <v>Phylloscopus burkii</v>
          </cell>
          <cell r="C256" t="str">
            <v>1BL to 1BT</v>
          </cell>
          <cell r="D256" t="str">
            <v>Phylloscopus burkii</v>
          </cell>
        </row>
        <row r="257">
          <cell r="A257" t="str">
            <v>Aethopyga nipalensis</v>
          </cell>
          <cell r="B257" t="str">
            <v>Aethopyga nipalensis</v>
          </cell>
          <cell r="C257" t="str">
            <v>1BL to 1BT</v>
          </cell>
          <cell r="D257" t="str">
            <v>Aethopyga nipalensis</v>
          </cell>
        </row>
        <row r="258">
          <cell r="A258" t="str">
            <v>Culicicapa ceylonensis</v>
          </cell>
          <cell r="B258" t="str">
            <v>Culicicapa ceylonensis</v>
          </cell>
          <cell r="C258" t="str">
            <v>1BL to 1BT</v>
          </cell>
          <cell r="D258" t="str">
            <v>Culicicapa ceylonensis</v>
          </cell>
        </row>
        <row r="259">
          <cell r="A259" t="str">
            <v>Lanius tephronotus</v>
          </cell>
          <cell r="B259" t="str">
            <v>Lanius tephronotus</v>
          </cell>
          <cell r="C259" t="str">
            <v>1BL to 1BT</v>
          </cell>
          <cell r="D259" t="str">
            <v>Lanius tephronotus</v>
          </cell>
        </row>
        <row r="260">
          <cell r="A260" t="str">
            <v>Dendrocitta formosae</v>
          </cell>
          <cell r="B260" t="str">
            <v>Dendrocitta formosae</v>
          </cell>
          <cell r="C260" t="str">
            <v>1BL to 1BT</v>
          </cell>
          <cell r="D260" t="str">
            <v>Dendrocitta formosae</v>
          </cell>
        </row>
        <row r="261">
          <cell r="A261" t="str">
            <v>Phylloscopus xanthoschistos</v>
          </cell>
          <cell r="B261" t="str">
            <v>Phylloscopus xanthoschistos</v>
          </cell>
          <cell r="C261" t="str">
            <v>1BL to 1BT</v>
          </cell>
          <cell r="D261" t="str">
            <v>Phylloscopus xanthoschistos</v>
          </cell>
        </row>
        <row r="262">
          <cell r="A262" t="str">
            <v>Picus chlorolophus</v>
          </cell>
          <cell r="B262" t="str">
            <v>Picus chlorolophus</v>
          </cell>
          <cell r="C262" t="str">
            <v>1BL to 1BT</v>
          </cell>
          <cell r="D262" t="str">
            <v>Picus chlorolophus</v>
          </cell>
        </row>
        <row r="263">
          <cell r="A263" t="str">
            <v>Pycnonotus cafer</v>
          </cell>
          <cell r="B263" t="str">
            <v>Pycnonotus cafer</v>
          </cell>
          <cell r="C263" t="str">
            <v>1BL to 1BT</v>
          </cell>
          <cell r="D263" t="str">
            <v>Pycnonotus cafer</v>
          </cell>
        </row>
        <row r="264">
          <cell r="A264" t="str">
            <v>Minla ignotincta</v>
          </cell>
          <cell r="B264" t="str">
            <v>Minla ignotincta</v>
          </cell>
          <cell r="C264" t="str">
            <v>1BL to 1BT</v>
          </cell>
          <cell r="D264" t="str">
            <v>Minla ignotincta</v>
          </cell>
        </row>
        <row r="265">
          <cell r="A265" t="str">
            <v>Leiothrix lutea</v>
          </cell>
          <cell r="B265" t="str">
            <v>Leiothrix lutea</v>
          </cell>
          <cell r="C265" t="str">
            <v>1BL to 1BT</v>
          </cell>
          <cell r="D265" t="str">
            <v>Leiothrix lutea</v>
          </cell>
        </row>
        <row r="266">
          <cell r="A266" t="str">
            <v>Heterophasia capistrata</v>
          </cell>
          <cell r="B266" t="str">
            <v>Heterophasia capistrata</v>
          </cell>
          <cell r="C266" t="str">
            <v>1BL to 1BT</v>
          </cell>
          <cell r="D266" t="str">
            <v>Heterophasia capistrata</v>
          </cell>
        </row>
        <row r="267">
          <cell r="A267" t="str">
            <v>Yuhina occipitalis</v>
          </cell>
          <cell r="B267" t="str">
            <v>Yuhina occipitalis</v>
          </cell>
          <cell r="C267" t="str">
            <v>1BL to 1BT</v>
          </cell>
          <cell r="D267" t="str">
            <v>Yuhina occipitalis</v>
          </cell>
        </row>
        <row r="268">
          <cell r="A268" t="str">
            <v>Pericrocotus brevirostris</v>
          </cell>
          <cell r="B268" t="str">
            <v>Pericrocotus brevirostris</v>
          </cell>
          <cell r="C268" t="str">
            <v>1BL to 1BT</v>
          </cell>
          <cell r="D268" t="str">
            <v>Pericrocotus brevirostris</v>
          </cell>
        </row>
        <row r="269">
          <cell r="A269" t="str">
            <v>Dicrurus bracteatus</v>
          </cell>
          <cell r="B269" t="str">
            <v>Dicrurus bracteatus</v>
          </cell>
          <cell r="C269" t="str">
            <v>1BL to 1BT</v>
          </cell>
          <cell r="D269" t="str">
            <v>Dicrurus bracteatus</v>
          </cell>
        </row>
        <row r="270">
          <cell r="A270" t="str">
            <v>Stigmatopelia chinensis</v>
          </cell>
          <cell r="B270" t="str">
            <v>Spilopelia chinensis</v>
          </cell>
          <cell r="C270" t="str">
            <v>Many BL to 1BT</v>
          </cell>
          <cell r="D270" t="str">
            <v>Streptopelia chinensis</v>
          </cell>
        </row>
        <row r="271">
          <cell r="A271" t="str">
            <v>Sitta frontalis</v>
          </cell>
          <cell r="B271" t="str">
            <v>Sitta frontalis</v>
          </cell>
          <cell r="C271" t="str">
            <v>1BL to 1BT</v>
          </cell>
          <cell r="D271" t="str">
            <v>Sitta frontalis</v>
          </cell>
        </row>
        <row r="272">
          <cell r="A272" t="str">
            <v>Yuhina flavicollis</v>
          </cell>
          <cell r="B272" t="str">
            <v>Yuhina flavicollis</v>
          </cell>
          <cell r="C272" t="str">
            <v>1BL to 1BT</v>
          </cell>
          <cell r="D272" t="str">
            <v>Yuhina flavicollis</v>
          </cell>
        </row>
        <row r="273">
          <cell r="A273" t="str">
            <v>Garrulax leucolophus</v>
          </cell>
          <cell r="B273" t="str">
            <v>Garrulax leucolophus</v>
          </cell>
          <cell r="C273" t="str">
            <v>1BL to 1BT</v>
          </cell>
          <cell r="D273" t="str">
            <v>Garrulax leucolophus</v>
          </cell>
        </row>
        <row r="274">
          <cell r="A274" t="str">
            <v>Abroscopus superciliaris</v>
          </cell>
          <cell r="B274" t="str">
            <v>Abroscopus superciliaris</v>
          </cell>
          <cell r="C274" t="str">
            <v>1BL to 1BT</v>
          </cell>
          <cell r="D274" t="str">
            <v>Abroscopus superciliaris</v>
          </cell>
        </row>
        <row r="275">
          <cell r="A275" t="str">
            <v>Mniotilta varia</v>
          </cell>
          <cell r="B275" t="str">
            <v>Mniotilta varia</v>
          </cell>
          <cell r="C275" t="str">
            <v>1BL to 1BT</v>
          </cell>
          <cell r="D275" t="str">
            <v>Mniotilta varia</v>
          </cell>
        </row>
        <row r="276">
          <cell r="A276" t="str">
            <v>Polioptila caerulea</v>
          </cell>
          <cell r="B276" t="str">
            <v>Polioptila caerulea</v>
          </cell>
          <cell r="C276" t="str">
            <v>1BL to 1BT</v>
          </cell>
          <cell r="D276" t="str">
            <v>Polioptila caerulea</v>
          </cell>
        </row>
        <row r="277">
          <cell r="A277" t="str">
            <v>Vireo solitarius</v>
          </cell>
          <cell r="B277" t="str">
            <v>Vireo solitarius</v>
          </cell>
          <cell r="C277" t="str">
            <v>1BL to 1BT</v>
          </cell>
          <cell r="D277" t="str">
            <v>Vireo solitarius</v>
          </cell>
        </row>
        <row r="278">
          <cell r="A278" t="str">
            <v>Parus carolinensis</v>
          </cell>
          <cell r="B278" t="str">
            <v>Poecile carolinensis</v>
          </cell>
          <cell r="C278" t="str">
            <v>1BL to 1BT</v>
          </cell>
          <cell r="D278" t="str">
            <v>Poecile carolinensis</v>
          </cell>
        </row>
        <row r="279">
          <cell r="A279" t="str">
            <v>Thryothorus ludovicianus</v>
          </cell>
          <cell r="B279" t="str">
            <v>Thryothorus albinucha</v>
          </cell>
          <cell r="C279" t="str">
            <v>Many BL to 1BT</v>
          </cell>
          <cell r="D279" t="str">
            <v>Thryothorus ludovicianus</v>
          </cell>
        </row>
        <row r="280">
          <cell r="A280" t="str">
            <v>Picoides pubescens</v>
          </cell>
          <cell r="B280" t="str">
            <v>Dryobates pubescens</v>
          </cell>
          <cell r="C280" t="str">
            <v>1BL to 1BT</v>
          </cell>
          <cell r="D280" t="str">
            <v>Dryobates pubescens</v>
          </cell>
        </row>
        <row r="281">
          <cell r="A281" t="str">
            <v>Sayornis phoebe</v>
          </cell>
          <cell r="B281" t="str">
            <v>Sayornis phoebe</v>
          </cell>
          <cell r="C281" t="str">
            <v>1BL to 1BT</v>
          </cell>
          <cell r="D281" t="str">
            <v>Sayornis phoebe</v>
          </cell>
        </row>
        <row r="282">
          <cell r="A282" t="str">
            <v>Baeolophus bicolor</v>
          </cell>
          <cell r="B282" t="str">
            <v>Baeolophus bicolor</v>
          </cell>
          <cell r="C282" t="str">
            <v>1BL to 1BT</v>
          </cell>
          <cell r="D282" t="str">
            <v>Baeolophus bicolor</v>
          </cell>
        </row>
        <row r="283">
          <cell r="A283" t="str">
            <v>Dendroica coronata</v>
          </cell>
          <cell r="B283" t="str">
            <v>Setophaga auduboni</v>
          </cell>
          <cell r="C283" t="str">
            <v>Many BL to 1BT</v>
          </cell>
          <cell r="D283" t="str">
            <v>Setophaga coronata</v>
          </cell>
        </row>
        <row r="284">
          <cell r="A284" t="str">
            <v>Cardinalis cardinalis</v>
          </cell>
          <cell r="B284" t="str">
            <v>Cardinalis cardinalis</v>
          </cell>
          <cell r="C284" t="str">
            <v>1BL to 1BT</v>
          </cell>
          <cell r="D284" t="str">
            <v>Cardinalis cardinalis</v>
          </cell>
        </row>
        <row r="285">
          <cell r="A285" t="str">
            <v>Vermivora celata</v>
          </cell>
          <cell r="B285" t="str">
            <v>Leiothlypis celata</v>
          </cell>
          <cell r="C285" t="str">
            <v>1BL to 1BT</v>
          </cell>
          <cell r="D285" t="str">
            <v>Leiothlypis celata</v>
          </cell>
        </row>
        <row r="286">
          <cell r="A286" t="str">
            <v>Dendroica pinus</v>
          </cell>
          <cell r="B286" t="str">
            <v>Setophaga pinus</v>
          </cell>
          <cell r="C286" t="str">
            <v>1BL to 1BT</v>
          </cell>
          <cell r="D286" t="str">
            <v>Setophaga pinus</v>
          </cell>
        </row>
        <row r="287">
          <cell r="A287" t="str">
            <v>Melanerpes carolinus</v>
          </cell>
          <cell r="B287" t="str">
            <v>Melanerpes carolinus</v>
          </cell>
          <cell r="C287" t="str">
            <v>1BL to 1BT</v>
          </cell>
          <cell r="D287" t="str">
            <v>Melanerpes carolinus</v>
          </cell>
        </row>
        <row r="288">
          <cell r="A288" t="str">
            <v>Regulus calendula</v>
          </cell>
          <cell r="B288" t="str">
            <v>Regulus calendula</v>
          </cell>
          <cell r="C288" t="str">
            <v>1BL to 1BT</v>
          </cell>
          <cell r="D288" t="str">
            <v>Corthylio calendula</v>
          </cell>
        </row>
        <row r="289">
          <cell r="A289" t="str">
            <v>Vireo griseus</v>
          </cell>
          <cell r="B289" t="str">
            <v>Vireo griseus</v>
          </cell>
          <cell r="C289" t="str">
            <v>1BL to 1BT</v>
          </cell>
          <cell r="D289" t="str">
            <v>Vireo griseus</v>
          </cell>
        </row>
        <row r="290">
          <cell r="A290" t="str">
            <v>Sphyrapicus varius</v>
          </cell>
          <cell r="B290" t="str">
            <v>Sphyrapicus varius</v>
          </cell>
          <cell r="C290" t="str">
            <v>1BL to 1BT</v>
          </cell>
          <cell r="D290" t="str">
            <v>Sphyrapicus varius</v>
          </cell>
        </row>
        <row r="291">
          <cell r="A291" t="str">
            <v>Dendroica dominica</v>
          </cell>
          <cell r="B291" t="str">
            <v>Setophaga dominica</v>
          </cell>
          <cell r="C291" t="str">
            <v>Many BL to 1BT</v>
          </cell>
          <cell r="D291" t="str">
            <v>Setophaga dominica</v>
          </cell>
        </row>
        <row r="292">
          <cell r="A292" t="str">
            <v>Zosterops japonicus</v>
          </cell>
          <cell r="B292" t="str">
            <v>Zosterops japonicus</v>
          </cell>
          <cell r="C292" t="str">
            <v>1BL to many BT</v>
          </cell>
          <cell r="D292" t="str">
            <v>Zosterops japonicus</v>
          </cell>
        </row>
        <row r="293">
          <cell r="A293" t="str">
            <v>Parus major</v>
          </cell>
          <cell r="B293" t="str">
            <v>Parus major</v>
          </cell>
          <cell r="C293" t="str">
            <v>1BL to 1BT</v>
          </cell>
          <cell r="D293" t="str">
            <v>Parus major</v>
          </cell>
        </row>
        <row r="294">
          <cell r="A294" t="str">
            <v>Parus spilonotus</v>
          </cell>
          <cell r="B294" t="str">
            <v>Machlolophus spilonotus</v>
          </cell>
          <cell r="C294" t="str">
            <v>1BL to 1BT</v>
          </cell>
          <cell r="D294" t="str">
            <v>Machlolophus spilonotus</v>
          </cell>
        </row>
        <row r="295">
          <cell r="A295" t="str">
            <v>Sitta frontalis</v>
          </cell>
          <cell r="B295" t="str">
            <v>Sitta frontalis</v>
          </cell>
          <cell r="C295" t="str">
            <v>1BL to 1BT</v>
          </cell>
          <cell r="D295" t="str">
            <v>Sitta frontalis</v>
          </cell>
        </row>
        <row r="296">
          <cell r="A296" t="str">
            <v>Minla cyanouroptera</v>
          </cell>
          <cell r="B296" t="str">
            <v>Siva cyanouroptera</v>
          </cell>
          <cell r="C296" t="str">
            <v>1BL to 1BT</v>
          </cell>
          <cell r="D296" t="str">
            <v>Actinodura cyanouroptera</v>
          </cell>
        </row>
        <row r="297">
          <cell r="A297" t="str">
            <v>Orthotomus sutorius</v>
          </cell>
          <cell r="B297" t="str">
            <v>Orthotomus sutorius</v>
          </cell>
          <cell r="C297" t="str">
            <v>1BL to 1BT</v>
          </cell>
          <cell r="D297" t="str">
            <v>Orthotomus sutorius</v>
          </cell>
        </row>
        <row r="298">
          <cell r="A298" t="str">
            <v>Aethopyga christinae</v>
          </cell>
          <cell r="B298" t="str">
            <v>Aethopyga christinae</v>
          </cell>
          <cell r="C298" t="str">
            <v>Many BL to 1BT</v>
          </cell>
          <cell r="D298" t="str">
            <v>Aethopyga christinae</v>
          </cell>
        </row>
        <row r="299">
          <cell r="A299" t="str">
            <v>Phylloscopus inornatus</v>
          </cell>
          <cell r="B299" t="str">
            <v>Phylloscopus inornatus</v>
          </cell>
          <cell r="C299" t="str">
            <v>1BL to 1BT</v>
          </cell>
          <cell r="D299" t="str">
            <v>Phylloscopus inornatus</v>
          </cell>
        </row>
        <row r="300">
          <cell r="A300" t="str">
            <v>Phylloscopus proregulus</v>
          </cell>
          <cell r="B300" t="str">
            <v>Phylloscopus proregulus</v>
          </cell>
          <cell r="C300" t="str">
            <v>1BL to 1BT</v>
          </cell>
          <cell r="D300" t="str">
            <v>Phylloscopus proregulus</v>
          </cell>
        </row>
        <row r="301">
          <cell r="A301" t="str">
            <v>Erpornis zantholeuca</v>
          </cell>
          <cell r="B301" t="str">
            <v>Erpornis zantholeuca</v>
          </cell>
          <cell r="C301" t="str">
            <v>1BL to 1BT</v>
          </cell>
          <cell r="D301" t="str">
            <v>Erpornis zantholeuca</v>
          </cell>
        </row>
        <row r="302">
          <cell r="A302" t="str">
            <v>Terpsiphone paradisi</v>
          </cell>
          <cell r="B302" t="str">
            <v>Terpsiphone paradisi</v>
          </cell>
          <cell r="C302" t="str">
            <v>Many BL to 1BT</v>
          </cell>
          <cell r="D302" t="str">
            <v>Terpsiphone paradisi</v>
          </cell>
        </row>
        <row r="303">
          <cell r="A303" t="str">
            <v>Hypothymis azurea</v>
          </cell>
          <cell r="B303" t="str">
            <v>Hypothymis azurea</v>
          </cell>
          <cell r="C303" t="str">
            <v>Many BL to 1BT</v>
          </cell>
          <cell r="D303" t="str">
            <v>Hypothymis azurea</v>
          </cell>
        </row>
        <row r="304">
          <cell r="A304" t="str">
            <v>Aegithina viridissima</v>
          </cell>
          <cell r="B304" t="str">
            <v>Aegithina viridissima</v>
          </cell>
          <cell r="C304" t="str">
            <v>1BL to 1BT</v>
          </cell>
          <cell r="D304" t="str">
            <v>Aegithina viridissima</v>
          </cell>
        </row>
        <row r="305">
          <cell r="A305" t="str">
            <v>Muscicapa dauurica</v>
          </cell>
          <cell r="B305" t="str">
            <v>Muscicapa dauurica</v>
          </cell>
          <cell r="C305" t="str">
            <v>1BL to 1BT</v>
          </cell>
          <cell r="D305" t="str">
            <v>Muscicapa dauurica</v>
          </cell>
        </row>
        <row r="306">
          <cell r="A306" t="str">
            <v>Phylloscopus borealis</v>
          </cell>
          <cell r="B306" t="str">
            <v>Phylloscopus borealis</v>
          </cell>
          <cell r="C306" t="str">
            <v>Many BL to 1BT</v>
          </cell>
          <cell r="D306" t="str">
            <v>Phylloscopus borealis</v>
          </cell>
        </row>
        <row r="307">
          <cell r="A307" t="str">
            <v>Macronous gularis</v>
          </cell>
          <cell r="B307" t="str">
            <v>Mixornis gularis</v>
          </cell>
          <cell r="C307" t="str">
            <v>1BL to 1BT</v>
          </cell>
          <cell r="D307" t="str">
            <v>Mixornis gularis</v>
          </cell>
        </row>
        <row r="308">
          <cell r="A308" t="str">
            <v>Stachyris erythroptera</v>
          </cell>
          <cell r="B308" t="str">
            <v>Cyanoderma bicolor</v>
          </cell>
          <cell r="C308" t="str">
            <v>Many BL to 1BT</v>
          </cell>
          <cell r="D308" t="str">
            <v>Cyanoderma erythropterum</v>
          </cell>
        </row>
        <row r="309">
          <cell r="A309" t="str">
            <v>Malacocincla abbotti</v>
          </cell>
          <cell r="B309" t="str">
            <v>Malacocincla abbotti</v>
          </cell>
          <cell r="C309" t="str">
            <v>1BL to 1BT</v>
          </cell>
          <cell r="D309" t="str">
            <v>Malacocincla abbotti</v>
          </cell>
        </row>
        <row r="310">
          <cell r="A310" t="str">
            <v>Prinia rufescens</v>
          </cell>
          <cell r="B310" t="str">
            <v>Prinia rufescens</v>
          </cell>
          <cell r="C310" t="str">
            <v>1BL to 1BT</v>
          </cell>
          <cell r="D310" t="str">
            <v>Prinia rufescens</v>
          </cell>
        </row>
        <row r="311">
          <cell r="A311" t="str">
            <v>Hemipus picatus</v>
          </cell>
          <cell r="B311" t="str">
            <v>Hemipus picatus</v>
          </cell>
          <cell r="C311" t="str">
            <v>1BL to 1BT</v>
          </cell>
          <cell r="D311" t="str">
            <v>Hemipus picatus</v>
          </cell>
        </row>
        <row r="312">
          <cell r="A312" t="str">
            <v>Ficedula nigrorufa</v>
          </cell>
          <cell r="B312" t="str">
            <v>Ficedula nigrorufa</v>
          </cell>
          <cell r="C312" t="str">
            <v>1BL to 1BT</v>
          </cell>
          <cell r="D312" t="str">
            <v>Ficedula nigrorufa</v>
          </cell>
        </row>
        <row r="313">
          <cell r="A313" t="str">
            <v>Hypsipetes leucocephalus</v>
          </cell>
          <cell r="B313" t="str">
            <v>Hypsipetes leucocephalus</v>
          </cell>
          <cell r="C313" t="str">
            <v>Many BL to 1BT</v>
          </cell>
          <cell r="D313" t="str">
            <v>Hypsipetes leucocephalus</v>
          </cell>
        </row>
        <row r="314">
          <cell r="A314" t="str">
            <v>Parus xanthogenys</v>
          </cell>
          <cell r="B314" t="str">
            <v>Machlolophus xanthogenys</v>
          </cell>
          <cell r="C314" t="str">
            <v>1BL to 1BT</v>
          </cell>
          <cell r="D314" t="str">
            <v>Machlolophus xanthogenys</v>
          </cell>
        </row>
        <row r="315">
          <cell r="A315" t="str">
            <v>Acrocephalus dumetorum</v>
          </cell>
          <cell r="B315" t="str">
            <v>Acrocephalus dumetorum</v>
          </cell>
          <cell r="C315" t="str">
            <v>1BL to 1BT</v>
          </cell>
          <cell r="D315" t="str">
            <v>Acrocephalus dumetorum</v>
          </cell>
        </row>
        <row r="316">
          <cell r="A316" t="str">
            <v>Alcippe poioicephala</v>
          </cell>
          <cell r="B316" t="str">
            <v>Alcippe poioicephala</v>
          </cell>
          <cell r="C316" t="str">
            <v>1BL to 1BT</v>
          </cell>
          <cell r="D316" t="str">
            <v>Alcippe poioicephala</v>
          </cell>
        </row>
        <row r="317">
          <cell r="A317" t="str">
            <v>Nectarinia minima</v>
          </cell>
          <cell r="B317" t="str">
            <v>Leptocoma minima</v>
          </cell>
          <cell r="C317" t="str">
            <v>1BL to 1BT</v>
          </cell>
          <cell r="D317" t="str">
            <v>Leptocoma minima</v>
          </cell>
        </row>
        <row r="318">
          <cell r="A318" t="str">
            <v>Turdus merula</v>
          </cell>
          <cell r="B318" t="str">
            <v>Turdus merula</v>
          </cell>
          <cell r="C318" t="str">
            <v>Many BL to 1BT</v>
          </cell>
          <cell r="D318" t="str">
            <v>Turdus merula</v>
          </cell>
        </row>
        <row r="319">
          <cell r="A319" t="str">
            <v>Dinopium javanense</v>
          </cell>
          <cell r="B319" t="str">
            <v>Dinopium javanense</v>
          </cell>
          <cell r="C319" t="str">
            <v>Many BL to 1BT</v>
          </cell>
          <cell r="D319" t="str">
            <v>Dinopium javanense</v>
          </cell>
        </row>
        <row r="320">
          <cell r="A320" t="str">
            <v>Gallus sonneratii</v>
          </cell>
          <cell r="B320" t="str">
            <v>Gallus sonneratii</v>
          </cell>
          <cell r="C320" t="str">
            <v>1BL to 1BT</v>
          </cell>
          <cell r="D320" t="str">
            <v>Gallus sonneratii</v>
          </cell>
        </row>
        <row r="321">
          <cell r="A321" t="str">
            <v>Strophocincla cachinnans</v>
          </cell>
          <cell r="B321" t="str">
            <v>Montecincla cachinnans</v>
          </cell>
          <cell r="C321" t="str">
            <v>Many BL to 1BT</v>
          </cell>
          <cell r="D321" t="str">
            <v>Montecincla cachinnans</v>
          </cell>
        </row>
        <row r="322">
          <cell r="A322" t="str">
            <v>Culicicapa ceylonensis</v>
          </cell>
          <cell r="B322" t="str">
            <v>Culicicapa ceylonensis</v>
          </cell>
          <cell r="C322" t="str">
            <v>1BL to 1BT</v>
          </cell>
          <cell r="D322" t="str">
            <v>Culicicapa ceylonensis</v>
          </cell>
        </row>
        <row r="323">
          <cell r="A323" t="str">
            <v>Pomatorhinus horsfieldii</v>
          </cell>
          <cell r="B323" t="str">
            <v>Pomatorhinus horsfieldii</v>
          </cell>
          <cell r="C323" t="str">
            <v>1BL to 1BT</v>
          </cell>
          <cell r="D323" t="str">
            <v>Pomatorhinus horsfieldii</v>
          </cell>
        </row>
        <row r="324">
          <cell r="A324" t="str">
            <v>Lanius schach</v>
          </cell>
          <cell r="B324" t="str">
            <v>Lanius schach</v>
          </cell>
          <cell r="C324" t="str">
            <v>1BL to 1BT</v>
          </cell>
          <cell r="D324" t="str">
            <v>Lanius schach</v>
          </cell>
        </row>
        <row r="325">
          <cell r="A325" t="str">
            <v>Eumyias albicaudatus</v>
          </cell>
          <cell r="B325" t="str">
            <v>Eumyias albicaudatus</v>
          </cell>
          <cell r="C325" t="str">
            <v>1BL to 1BT</v>
          </cell>
          <cell r="D325" t="str">
            <v>Eumyias albicaudatus</v>
          </cell>
        </row>
        <row r="326">
          <cell r="A326" t="str">
            <v>Columba elphinstonii</v>
          </cell>
          <cell r="B326" t="str">
            <v>Columba elphinstonii</v>
          </cell>
          <cell r="C326" t="str">
            <v>1BL to 1BT</v>
          </cell>
          <cell r="D326" t="str">
            <v>Columba elphinstonii</v>
          </cell>
        </row>
        <row r="327">
          <cell r="A327" t="str">
            <v>Zosterops palpebrosus</v>
          </cell>
          <cell r="B327" t="str">
            <v>Zosterops palpebrosus</v>
          </cell>
          <cell r="C327" t="str">
            <v>1BL to many BT</v>
          </cell>
          <cell r="D327" t="str">
            <v>Zosterops palpebrosus</v>
          </cell>
        </row>
        <row r="328">
          <cell r="A328" t="str">
            <v>Dicaeum concolor</v>
          </cell>
          <cell r="B328" t="str">
            <v>Dicaeum concolor</v>
          </cell>
          <cell r="C328" t="str">
            <v>Many BL to 1BT</v>
          </cell>
          <cell r="D328" t="str">
            <v>Dicaeum concolor</v>
          </cell>
        </row>
        <row r="329">
          <cell r="A329" t="str">
            <v>Pycnonotus jocosus</v>
          </cell>
          <cell r="B329" t="str">
            <v>Pycnonotus jocosus</v>
          </cell>
          <cell r="C329" t="str">
            <v>1BL to 1BT</v>
          </cell>
          <cell r="D329" t="str">
            <v>Pycnonotus jocosus</v>
          </cell>
        </row>
        <row r="330">
          <cell r="A330" t="str">
            <v>Pericrocotus flammeus</v>
          </cell>
          <cell r="B330" t="str">
            <v>Pericrocotus flammeus</v>
          </cell>
          <cell r="C330" t="str">
            <v>1BL to 1BT</v>
          </cell>
          <cell r="D330" t="str">
            <v>Pericrocotus flammeus</v>
          </cell>
        </row>
        <row r="331">
          <cell r="A331" t="str">
            <v>Phylloscopus magnirostris</v>
          </cell>
          <cell r="B331" t="str">
            <v>Phylloscopus magnirostris</v>
          </cell>
          <cell r="C331" t="str">
            <v>1BL to 1BT</v>
          </cell>
          <cell r="D331" t="str">
            <v>Phylloscopus magnirostris</v>
          </cell>
        </row>
        <row r="332">
          <cell r="A332" t="str">
            <v>Phylloscopus affinis</v>
          </cell>
          <cell r="B332" t="str">
            <v>Phylloscopus affinis</v>
          </cell>
          <cell r="C332" t="str">
            <v>1BL to 1BT</v>
          </cell>
          <cell r="D332" t="str">
            <v>Phylloscopus affinis</v>
          </cell>
        </row>
        <row r="333">
          <cell r="A333" t="str">
            <v>Sitta frontalis</v>
          </cell>
          <cell r="B333" t="str">
            <v>Sitta frontalis</v>
          </cell>
          <cell r="C333" t="str">
            <v>1BL to 1BT</v>
          </cell>
          <cell r="D333" t="str">
            <v>Sitta frontalis</v>
          </cell>
        </row>
        <row r="334">
          <cell r="A334" t="str">
            <v>Myiomela major</v>
          </cell>
          <cell r="B334" t="str">
            <v>Sholicola major</v>
          </cell>
          <cell r="C334" t="str">
            <v>1BL to 1BT</v>
          </cell>
          <cell r="D334" t="str">
            <v>Sholicola major</v>
          </cell>
        </row>
        <row r="335">
          <cell r="A335" t="str">
            <v>Megalaima viridis</v>
          </cell>
          <cell r="B335" t="str">
            <v>Psilopogon viridis</v>
          </cell>
          <cell r="C335" t="str">
            <v>1BL to 1BT</v>
          </cell>
          <cell r="D335" t="str">
            <v>Psilopogon viridis</v>
          </cell>
        </row>
        <row r="336">
          <cell r="A336" t="str">
            <v>Iole indica</v>
          </cell>
          <cell r="B336" t="str">
            <v>Acritillas indica</v>
          </cell>
          <cell r="C336" t="str">
            <v>1BL to 1BT</v>
          </cell>
          <cell r="D336" t="str">
            <v>Iole indica</v>
          </cell>
        </row>
        <row r="337">
          <cell r="A337" t="str">
            <v>Acanthiza lineata</v>
          </cell>
          <cell r="B337" t="str">
            <v>Acanthiza lineata</v>
          </cell>
          <cell r="C337" t="str">
            <v>1BL to 1BT</v>
          </cell>
          <cell r="D337" t="str">
            <v>Acanthiza lineata</v>
          </cell>
        </row>
        <row r="338">
          <cell r="A338" t="str">
            <v>Acanthiza nana</v>
          </cell>
          <cell r="B338" t="str">
            <v>Acanthiza nana</v>
          </cell>
          <cell r="C338" t="str">
            <v>1BL to 1BT</v>
          </cell>
          <cell r="D338" t="str">
            <v>Acanthiza nana</v>
          </cell>
        </row>
        <row r="339">
          <cell r="A339" t="str">
            <v>Acanthiza pusilla</v>
          </cell>
          <cell r="B339" t="str">
            <v>Acanthiza pusilla</v>
          </cell>
          <cell r="C339" t="str">
            <v>1BL to 1BT</v>
          </cell>
          <cell r="D339" t="str">
            <v>Acanthiza pusilla</v>
          </cell>
        </row>
        <row r="340">
          <cell r="A340" t="str">
            <v>Acanthiza reguloides</v>
          </cell>
          <cell r="B340" t="str">
            <v>Acanthiza reguloides</v>
          </cell>
          <cell r="C340" t="str">
            <v>1BL to 1BT</v>
          </cell>
          <cell r="D340" t="str">
            <v>Acanthiza reguloides</v>
          </cell>
        </row>
        <row r="341">
          <cell r="A341" t="str">
            <v>Acanthorhynchus tenuirostris</v>
          </cell>
          <cell r="B341" t="str">
            <v>Acanthorhynchus tenuirostris</v>
          </cell>
          <cell r="C341" t="str">
            <v>1BL to 1BT</v>
          </cell>
          <cell r="D341" t="str">
            <v>Acanthorhynchus tenuirostris</v>
          </cell>
        </row>
        <row r="342">
          <cell r="A342" t="str">
            <v>Anthochaera carunculata</v>
          </cell>
          <cell r="B342" t="str">
            <v>Anthochaera carunculata</v>
          </cell>
          <cell r="C342" t="str">
            <v>1BL to 1BT</v>
          </cell>
          <cell r="D342" t="str">
            <v>Anthochaera carunculata</v>
          </cell>
        </row>
        <row r="343">
          <cell r="A343" t="str">
            <v>Colluricincla harmonica</v>
          </cell>
          <cell r="B343" t="str">
            <v>Colluricincla harmonica</v>
          </cell>
          <cell r="C343" t="str">
            <v>1BL to 1BT</v>
          </cell>
          <cell r="D343" t="str">
            <v>Colluricincla harmonica</v>
          </cell>
        </row>
        <row r="344">
          <cell r="A344" t="str">
            <v>Cormobates leucophaea</v>
          </cell>
          <cell r="B344" t="str">
            <v>Cormobates leucophaea</v>
          </cell>
          <cell r="C344" t="str">
            <v>1BL to 1BT</v>
          </cell>
          <cell r="D344" t="str">
            <v>Cormobates leucophaea</v>
          </cell>
        </row>
        <row r="345">
          <cell r="A345" t="str">
            <v>Gymnorhina tibicen</v>
          </cell>
          <cell r="B345" t="str">
            <v>Gymnorhina tibicen</v>
          </cell>
          <cell r="C345" t="str">
            <v>1BL to 1BT</v>
          </cell>
          <cell r="D345" t="str">
            <v>Gymnorhina tibicen</v>
          </cell>
        </row>
        <row r="346">
          <cell r="A346" t="str">
            <v>Daphoenositta chrysoptera</v>
          </cell>
          <cell r="B346" t="str">
            <v>Daphoenositta chrysoptera</v>
          </cell>
          <cell r="C346" t="str">
            <v>Many BL to 1BT</v>
          </cell>
          <cell r="D346" t="str">
            <v>Daphoenositta chrysoptera</v>
          </cell>
        </row>
        <row r="347">
          <cell r="A347" t="str">
            <v>Dicaeum hirundinaceum</v>
          </cell>
          <cell r="B347" t="str">
            <v>Dicaeum hirundinaceum</v>
          </cell>
          <cell r="C347" t="str">
            <v>Many BL to 1BT</v>
          </cell>
          <cell r="D347" t="str">
            <v>Dicaeum hirundinaceum</v>
          </cell>
        </row>
        <row r="348">
          <cell r="A348" t="str">
            <v>Entomyzon cyanotis</v>
          </cell>
          <cell r="B348" t="str">
            <v>Entomyzon albipennis</v>
          </cell>
          <cell r="C348" t="str">
            <v>Many BL to 1BT</v>
          </cell>
          <cell r="D348" t="str">
            <v>Entomyzon cyanotis</v>
          </cell>
        </row>
        <row r="349">
          <cell r="A349" t="str">
            <v>Eopsaltria australis</v>
          </cell>
          <cell r="B349" t="str">
            <v>Eopsaltria australis</v>
          </cell>
          <cell r="C349" t="str">
            <v>1BL to 1BT</v>
          </cell>
          <cell r="D349" t="str">
            <v>Eopsaltria australis</v>
          </cell>
        </row>
        <row r="350">
          <cell r="A350" t="str">
            <v>Lichenostomus fuscus</v>
          </cell>
          <cell r="B350" t="str">
            <v>Ptilotula fusca</v>
          </cell>
          <cell r="C350" t="str">
            <v>1BL to 1BT</v>
          </cell>
          <cell r="D350" t="str">
            <v>Ptilotula fusca</v>
          </cell>
        </row>
        <row r="351">
          <cell r="A351" t="str">
            <v>Lichenostomus chrysops</v>
          </cell>
          <cell r="B351" t="str">
            <v>Caligavis chrysops</v>
          </cell>
          <cell r="C351" t="str">
            <v>1BL to 1BT</v>
          </cell>
          <cell r="D351" t="str">
            <v>Caligavis chrysops</v>
          </cell>
        </row>
        <row r="352">
          <cell r="A352" t="str">
            <v>Lichenostomus leucotis</v>
          </cell>
          <cell r="B352" t="str">
            <v>Nesoptilotis leucotis</v>
          </cell>
          <cell r="C352" t="str">
            <v>1BL to 1BT</v>
          </cell>
          <cell r="D352" t="str">
            <v>Nesoptilotis leucotis</v>
          </cell>
        </row>
        <row r="353">
          <cell r="A353" t="str">
            <v>Lichenostomus melanops</v>
          </cell>
          <cell r="B353" t="str">
            <v>Lichenostomus melanops</v>
          </cell>
          <cell r="C353" t="str">
            <v>1BL to 1BT</v>
          </cell>
          <cell r="D353" t="str">
            <v>Lichenostomus melanops</v>
          </cell>
        </row>
        <row r="354">
          <cell r="A354" t="str">
            <v>Lichenostomus penicillatus</v>
          </cell>
          <cell r="B354" t="str">
            <v>Ptilotula penicillata</v>
          </cell>
          <cell r="C354" t="str">
            <v>1BL to 1BT</v>
          </cell>
          <cell r="D354" t="str">
            <v>Ptilotula penicillata</v>
          </cell>
        </row>
        <row r="355">
          <cell r="A355" t="str">
            <v>Lichmera indistincta</v>
          </cell>
          <cell r="B355" t="str">
            <v>Lichmera indistincta</v>
          </cell>
          <cell r="C355" t="str">
            <v>1BL to many BT</v>
          </cell>
          <cell r="D355" t="str">
            <v>Lichmera indistincta</v>
          </cell>
        </row>
        <row r="356">
          <cell r="A356" t="str">
            <v>Manorina melanocephala</v>
          </cell>
          <cell r="B356" t="str">
            <v>Manorina melanocephala</v>
          </cell>
          <cell r="C356" t="str">
            <v>1BL to 1BT</v>
          </cell>
          <cell r="D356" t="str">
            <v>Manorina melanocephala</v>
          </cell>
        </row>
        <row r="357">
          <cell r="A357" t="str">
            <v>Meliphaga lewinii</v>
          </cell>
          <cell r="B357" t="str">
            <v>Meliphaga lewinii</v>
          </cell>
          <cell r="C357" t="str">
            <v>1BL to 1BT</v>
          </cell>
          <cell r="D357" t="str">
            <v>Meliphaga lewinii</v>
          </cell>
        </row>
        <row r="358">
          <cell r="A358" t="str">
            <v>Melithreptus albogularis</v>
          </cell>
          <cell r="B358" t="str">
            <v>Melithreptus albogularis</v>
          </cell>
          <cell r="C358" t="str">
            <v>1BL to 1BT</v>
          </cell>
          <cell r="D358" t="str">
            <v>Melithreptus albogularis</v>
          </cell>
        </row>
        <row r="359">
          <cell r="A359" t="str">
            <v>Melithreptus brevirostris</v>
          </cell>
          <cell r="B359" t="str">
            <v>Melithreptus brevirostris</v>
          </cell>
          <cell r="C359" t="str">
            <v>1BL to 1BT</v>
          </cell>
          <cell r="D359" t="str">
            <v>Melithreptus brevirostris</v>
          </cell>
        </row>
        <row r="360">
          <cell r="A360" t="str">
            <v>Melithreptus lunatus</v>
          </cell>
          <cell r="B360" t="str">
            <v>Melithreptus lunatus</v>
          </cell>
          <cell r="C360" t="str">
            <v>Many BL to 1BT</v>
          </cell>
          <cell r="D360" t="str">
            <v>Melithreptus lunatus</v>
          </cell>
        </row>
        <row r="361">
          <cell r="A361" t="str">
            <v>Myiagra rubecula</v>
          </cell>
          <cell r="B361" t="str">
            <v>Myiagra rubecula</v>
          </cell>
          <cell r="C361" t="str">
            <v>1BL to 1BT</v>
          </cell>
          <cell r="D361" t="str">
            <v>Myiagra rubecula</v>
          </cell>
        </row>
        <row r="362">
          <cell r="A362" t="str">
            <v>Myzomela obscura</v>
          </cell>
          <cell r="B362" t="str">
            <v>Myzomela obscura</v>
          </cell>
          <cell r="C362" t="str">
            <v>Many BL to 1BT</v>
          </cell>
          <cell r="D362" t="str">
            <v>Myzomela obscura</v>
          </cell>
        </row>
        <row r="363">
          <cell r="A363" t="str">
            <v>Myzomela sanguinolenta</v>
          </cell>
          <cell r="B363" t="str">
            <v>Myzomela sanguinolenta</v>
          </cell>
          <cell r="C363" t="str">
            <v>1BL to 1BT</v>
          </cell>
          <cell r="D363" t="str">
            <v>Myzomela sanguinolenta</v>
          </cell>
        </row>
        <row r="364">
          <cell r="A364" t="str">
            <v>Neochmia temporalis</v>
          </cell>
          <cell r="B364" t="str">
            <v>Neochmia temporalis</v>
          </cell>
          <cell r="C364" t="str">
            <v>1BL to 1BT</v>
          </cell>
          <cell r="D364" t="str">
            <v>Neochmia temporalis</v>
          </cell>
        </row>
        <row r="365">
          <cell r="A365" t="str">
            <v>Pachycephala pectoralis</v>
          </cell>
          <cell r="B365" t="str">
            <v>Pachycephala pectoralis</v>
          </cell>
          <cell r="C365" t="str">
            <v>Many BL to 1BT</v>
          </cell>
          <cell r="D365" t="str">
            <v>Pachycephala pectoralis</v>
          </cell>
        </row>
        <row r="366">
          <cell r="A366" t="str">
            <v>Pachycephala rufiventris</v>
          </cell>
          <cell r="B366" t="str">
            <v>Pachycephala rufiventris</v>
          </cell>
          <cell r="C366" t="str">
            <v>1BL to 1BT</v>
          </cell>
          <cell r="D366" t="str">
            <v>Pachycephala rufiventris</v>
          </cell>
        </row>
        <row r="367">
          <cell r="A367" t="str">
            <v>Pardalotus punctatus</v>
          </cell>
          <cell r="B367" t="str">
            <v>Pardalotus punctatus</v>
          </cell>
          <cell r="C367" t="str">
            <v>1BL to 1BT</v>
          </cell>
          <cell r="D367" t="str">
            <v>Pardalotus punctatus</v>
          </cell>
        </row>
        <row r="368">
          <cell r="A368" t="str">
            <v>Pardalotus striatus</v>
          </cell>
          <cell r="B368" t="str">
            <v>Pardalotus striatus</v>
          </cell>
          <cell r="C368" t="str">
            <v>1BL to 1BT</v>
          </cell>
          <cell r="D368" t="str">
            <v>Pardalotus striatus</v>
          </cell>
        </row>
        <row r="369">
          <cell r="A369" t="str">
            <v>Petroica goodenovii</v>
          </cell>
          <cell r="B369" t="str">
            <v>Petroica goodenovii</v>
          </cell>
          <cell r="C369" t="str">
            <v>1BL to 1BT</v>
          </cell>
          <cell r="D369" t="str">
            <v>Petroica goodenovii</v>
          </cell>
        </row>
        <row r="370">
          <cell r="A370" t="str">
            <v>Philemon citreogularis</v>
          </cell>
          <cell r="B370" t="str">
            <v>Philemon citreogularis</v>
          </cell>
          <cell r="C370" t="str">
            <v>1BL to 1BT</v>
          </cell>
          <cell r="D370" t="str">
            <v>Philemon citreogularis</v>
          </cell>
        </row>
        <row r="371">
          <cell r="A371" t="str">
            <v>Philemon corniculatus</v>
          </cell>
          <cell r="B371" t="str">
            <v>Philemon corniculatus</v>
          </cell>
          <cell r="C371" t="str">
            <v>1BL to 1BT</v>
          </cell>
          <cell r="D371" t="str">
            <v>Philemon corniculatus</v>
          </cell>
        </row>
        <row r="372">
          <cell r="A372" t="str">
            <v>Phylidonyris novaehollandiae</v>
          </cell>
          <cell r="B372" t="str">
            <v>Phylidonyris novaehollandiae</v>
          </cell>
          <cell r="C372" t="str">
            <v>1BL to 1BT</v>
          </cell>
          <cell r="D372" t="str">
            <v>Phylidonyris novaehollandiae</v>
          </cell>
        </row>
        <row r="373">
          <cell r="A373" t="str">
            <v>Rhipidura fuliginosa</v>
          </cell>
          <cell r="B373" t="str">
            <v>Rhipidura fuliginosa</v>
          </cell>
          <cell r="C373" t="str">
            <v>Many BL to 1BT</v>
          </cell>
          <cell r="D373" t="str">
            <v>Rhipidura fuliginosa</v>
          </cell>
        </row>
        <row r="374">
          <cell r="A374" t="str">
            <v>Sericornis frontalis</v>
          </cell>
          <cell r="B374" t="str">
            <v>Sericornis frontalis</v>
          </cell>
          <cell r="C374" t="str">
            <v>1BL to 1BT</v>
          </cell>
          <cell r="D374" t="str">
            <v>Sericornis frontalis</v>
          </cell>
        </row>
        <row r="375">
          <cell r="A375" t="str">
            <v>Smicrornis brevirostris</v>
          </cell>
          <cell r="B375" t="str">
            <v>Smicrornis brevirostris</v>
          </cell>
          <cell r="C375" t="str">
            <v>1BL to 1BT</v>
          </cell>
          <cell r="D375" t="str">
            <v>Smicrornis brevirostris</v>
          </cell>
        </row>
        <row r="376">
          <cell r="A376" t="str">
            <v>Strepera graculina</v>
          </cell>
          <cell r="B376" t="str">
            <v>Strepera graculina</v>
          </cell>
          <cell r="C376" t="str">
            <v>1BL to 1BT</v>
          </cell>
          <cell r="D376" t="str">
            <v>Strepera graculina</v>
          </cell>
        </row>
        <row r="377">
          <cell r="A377" t="str">
            <v>Zosterops lateralis</v>
          </cell>
          <cell r="B377" t="str">
            <v>Zosterops lateralis</v>
          </cell>
          <cell r="C377" t="str">
            <v>1BL to 1BT</v>
          </cell>
          <cell r="D377" t="str">
            <v>Zosterops lateralis</v>
          </cell>
        </row>
        <row r="378">
          <cell r="A378" t="str">
            <v>Acanthiza chrysorrhoa</v>
          </cell>
          <cell r="B378" t="str">
            <v>Acanthiza chrysorrhoa</v>
          </cell>
          <cell r="C378" t="str">
            <v>1BL to 1BT</v>
          </cell>
          <cell r="D378" t="str">
            <v>Acanthiza chrysorrhoa</v>
          </cell>
        </row>
        <row r="379">
          <cell r="A379" t="str">
            <v>Acanthiza lineata</v>
          </cell>
          <cell r="B379" t="str">
            <v>Acanthiza lineata</v>
          </cell>
          <cell r="C379" t="str">
            <v>1BL to 1BT</v>
          </cell>
          <cell r="D379" t="str">
            <v>Acanthiza lineata</v>
          </cell>
        </row>
        <row r="380">
          <cell r="A380" t="str">
            <v>Acanthiza pusilla</v>
          </cell>
          <cell r="B380" t="str">
            <v>Acanthiza pusilla</v>
          </cell>
          <cell r="C380" t="str">
            <v>1BL to 1BT</v>
          </cell>
          <cell r="D380" t="str">
            <v>Acanthiza pusilla</v>
          </cell>
        </row>
        <row r="381">
          <cell r="A381" t="str">
            <v>Acanthiza reguloides</v>
          </cell>
          <cell r="B381" t="str">
            <v>Acanthiza reguloides</v>
          </cell>
          <cell r="C381" t="str">
            <v>1BL to 1BT</v>
          </cell>
          <cell r="D381" t="str">
            <v>Acanthiza reguloides</v>
          </cell>
        </row>
        <row r="382">
          <cell r="A382" t="str">
            <v>Acanthorhynchus tenuirostris</v>
          </cell>
          <cell r="B382" t="str">
            <v>Acanthorhynchus tenuirostris</v>
          </cell>
          <cell r="C382" t="str">
            <v>1BL to 1BT</v>
          </cell>
          <cell r="D382" t="str">
            <v>Acanthorhynchus tenuirostris</v>
          </cell>
        </row>
        <row r="383">
          <cell r="A383" t="str">
            <v>Anthochaera carunculata</v>
          </cell>
          <cell r="B383" t="str">
            <v>Anthochaera carunculata</v>
          </cell>
          <cell r="C383" t="str">
            <v>1BL to 1BT</v>
          </cell>
          <cell r="D383" t="str">
            <v>Anthochaera carunculata</v>
          </cell>
        </row>
        <row r="384">
          <cell r="A384" t="str">
            <v>Artamus cyanopterus</v>
          </cell>
          <cell r="B384" t="str">
            <v>Artamus cyanopterus</v>
          </cell>
          <cell r="C384" t="str">
            <v>1BL to 1BT</v>
          </cell>
          <cell r="D384" t="str">
            <v>Artamus cyanopterus</v>
          </cell>
        </row>
        <row r="385">
          <cell r="A385" t="str">
            <v>Artamus superciliosus</v>
          </cell>
          <cell r="B385" t="str">
            <v>Artamus superciliosus</v>
          </cell>
          <cell r="C385" t="str">
            <v>1BL to 1BT</v>
          </cell>
          <cell r="D385" t="str">
            <v>Artamus superciliosus</v>
          </cell>
        </row>
        <row r="386">
          <cell r="A386" t="str">
            <v>Cormobates leucophaea</v>
          </cell>
          <cell r="B386" t="str">
            <v>Cormobates leucophaea</v>
          </cell>
          <cell r="C386" t="str">
            <v>1BL to 1BT</v>
          </cell>
          <cell r="D386" t="str">
            <v>Cormobates leucophaea</v>
          </cell>
        </row>
        <row r="387">
          <cell r="A387" t="str">
            <v>Climacteris picumnus</v>
          </cell>
          <cell r="B387" t="str">
            <v>Climacteris picumnus</v>
          </cell>
          <cell r="C387" t="str">
            <v>1BL to 1BT</v>
          </cell>
          <cell r="D387" t="str">
            <v>Climacteris picumnus</v>
          </cell>
        </row>
        <row r="388">
          <cell r="A388" t="str">
            <v>Colluricincla harmonica</v>
          </cell>
          <cell r="B388" t="str">
            <v>Colluricincla harmonica</v>
          </cell>
          <cell r="C388" t="str">
            <v>1BL to 1BT</v>
          </cell>
          <cell r="D388" t="str">
            <v>Colluricincla harmonica</v>
          </cell>
        </row>
        <row r="389">
          <cell r="A389" t="str">
            <v>Coracina novaehollandiae</v>
          </cell>
          <cell r="B389" t="str">
            <v>Coracina novaehollandiae</v>
          </cell>
          <cell r="C389" t="str">
            <v>1BL to 1BT</v>
          </cell>
          <cell r="D389" t="str">
            <v>Coracina novaehollandiae</v>
          </cell>
        </row>
        <row r="390">
          <cell r="A390" t="str">
            <v>Corcorax melanorhamphos</v>
          </cell>
          <cell r="B390" t="str">
            <v>Corcorax melanorhamphos</v>
          </cell>
          <cell r="C390" t="str">
            <v>1BL to 1BT</v>
          </cell>
          <cell r="D390" t="str">
            <v>Corcorax melanorhamphos</v>
          </cell>
        </row>
        <row r="391">
          <cell r="A391" t="str">
            <v>Daphoenositta chrysoptera</v>
          </cell>
          <cell r="B391" t="str">
            <v>Daphoenositta chrysoptera</v>
          </cell>
          <cell r="C391" t="str">
            <v>Many BL to 1BT</v>
          </cell>
          <cell r="D391" t="str">
            <v>Daphoenositta chrysoptera</v>
          </cell>
        </row>
        <row r="392">
          <cell r="A392" t="str">
            <v>Dicaeum hirundinaceum</v>
          </cell>
          <cell r="B392" t="str">
            <v>Dicaeum hirundinaceum</v>
          </cell>
          <cell r="C392" t="str">
            <v>Many BL to 1BT</v>
          </cell>
          <cell r="D392" t="str">
            <v>Dicaeum hirundinaceum</v>
          </cell>
        </row>
        <row r="393">
          <cell r="A393" t="str">
            <v>Stagonopleura guttata</v>
          </cell>
          <cell r="B393" t="str">
            <v>Stagonopleura guttata</v>
          </cell>
          <cell r="C393" t="str">
            <v>1BL to 1BT</v>
          </cell>
          <cell r="D393" t="str">
            <v>Stagonopleura guttata</v>
          </cell>
        </row>
        <row r="394">
          <cell r="A394" t="str">
            <v>Eopsaltria australis</v>
          </cell>
          <cell r="B394" t="str">
            <v>Eopsaltria australis</v>
          </cell>
          <cell r="C394" t="str">
            <v>1BL to 1BT</v>
          </cell>
          <cell r="D394" t="str">
            <v>Eopsaltria australis</v>
          </cell>
        </row>
        <row r="395">
          <cell r="A395" t="str">
            <v>Falcunculus frontatus</v>
          </cell>
          <cell r="B395" t="str">
            <v>Falcunculus frontatus</v>
          </cell>
          <cell r="C395" t="str">
            <v>Many BL to 1BT</v>
          </cell>
          <cell r="D395" t="str">
            <v>Falcunculus frontatus</v>
          </cell>
        </row>
        <row r="396">
          <cell r="A396" t="str">
            <v>Gerygone olivacea</v>
          </cell>
          <cell r="B396" t="str">
            <v>Gerygone olivacea</v>
          </cell>
          <cell r="C396" t="str">
            <v>1BL to 1BT</v>
          </cell>
          <cell r="D396" t="str">
            <v>Gerygone olivacea</v>
          </cell>
        </row>
        <row r="397">
          <cell r="A397" t="str">
            <v>Gymnorhina tibicen</v>
          </cell>
          <cell r="B397" t="str">
            <v>Gymnorhina tibicen</v>
          </cell>
          <cell r="C397" t="str">
            <v>1BL to 1BT</v>
          </cell>
          <cell r="D397" t="str">
            <v>Gymnorhina tibicen</v>
          </cell>
        </row>
        <row r="398">
          <cell r="A398" t="str">
            <v>Lichenostomus fuscus</v>
          </cell>
          <cell r="B398" t="str">
            <v>Ptilotula fusca</v>
          </cell>
          <cell r="C398" t="str">
            <v>1BL to 1BT</v>
          </cell>
          <cell r="D398" t="str">
            <v>Ptilotula fusca</v>
          </cell>
        </row>
        <row r="399">
          <cell r="A399" t="str">
            <v>Malurus cyaneus</v>
          </cell>
          <cell r="B399" t="str">
            <v>Malurus cyaneus</v>
          </cell>
          <cell r="C399" t="str">
            <v>1BL to 1BT</v>
          </cell>
          <cell r="D399" t="str">
            <v>Malurus cyaneus</v>
          </cell>
        </row>
        <row r="400">
          <cell r="A400" t="str">
            <v>Melithreptus brevirostris</v>
          </cell>
          <cell r="B400" t="str">
            <v>Melithreptus brevirostris</v>
          </cell>
          <cell r="C400" t="str">
            <v>1BL to 1BT</v>
          </cell>
          <cell r="D400" t="str">
            <v>Melithreptus brevirostris</v>
          </cell>
        </row>
        <row r="401">
          <cell r="A401" t="str">
            <v>Melithreptus lunatus</v>
          </cell>
          <cell r="B401" t="str">
            <v>Melithreptus lunatus</v>
          </cell>
          <cell r="C401" t="str">
            <v>Many BL to 1BT</v>
          </cell>
          <cell r="D401" t="str">
            <v>Melithreptus lunatus</v>
          </cell>
        </row>
        <row r="402">
          <cell r="A402" t="str">
            <v>Myiagra inquieta</v>
          </cell>
          <cell r="B402" t="str">
            <v>Myiagra inquieta</v>
          </cell>
          <cell r="C402" t="str">
            <v>Many BL to 1BT</v>
          </cell>
          <cell r="D402" t="str">
            <v>Myiagra inquieta</v>
          </cell>
        </row>
        <row r="403">
          <cell r="A403" t="str">
            <v>Myzomela sanguinolenta</v>
          </cell>
          <cell r="B403" t="str">
            <v>Myzomela sanguinolenta</v>
          </cell>
          <cell r="C403" t="str">
            <v>1BL to 1BT</v>
          </cell>
          <cell r="D403" t="str">
            <v>Myzomela sanguinolenta</v>
          </cell>
        </row>
        <row r="404">
          <cell r="A404" t="str">
            <v>Pachycephala pectoralis</v>
          </cell>
          <cell r="B404" t="str">
            <v>Pachycephala pectoralis</v>
          </cell>
          <cell r="C404" t="str">
            <v>Many BL to 1BT</v>
          </cell>
          <cell r="D404" t="str">
            <v>Pachycephala pectoralis</v>
          </cell>
        </row>
        <row r="405">
          <cell r="A405" t="str">
            <v>Pachycephala rufiventris</v>
          </cell>
          <cell r="B405" t="str">
            <v>Pachycephala rufiventris</v>
          </cell>
          <cell r="C405" t="str">
            <v>1BL to 1BT</v>
          </cell>
          <cell r="D405" t="str">
            <v>Pachycephala rufiventris</v>
          </cell>
        </row>
        <row r="406">
          <cell r="A406" t="str">
            <v>Pardalotus punctatus</v>
          </cell>
          <cell r="B406" t="str">
            <v>Pardalotus punctatus</v>
          </cell>
          <cell r="C406" t="str">
            <v>1BL to 1BT</v>
          </cell>
          <cell r="D406" t="str">
            <v>Pardalotus punctatus</v>
          </cell>
        </row>
        <row r="407">
          <cell r="A407" t="str">
            <v>Pardalotus striatus</v>
          </cell>
          <cell r="B407" t="str">
            <v>Pardalotus striatus</v>
          </cell>
          <cell r="C407" t="str">
            <v>1BL to 1BT</v>
          </cell>
          <cell r="D407" t="str">
            <v>Pardalotus striatus</v>
          </cell>
        </row>
        <row r="408">
          <cell r="A408" t="str">
            <v>Petroica multicolor</v>
          </cell>
          <cell r="B408" t="str">
            <v>Petroica multicolor</v>
          </cell>
          <cell r="C408" t="str">
            <v>Many BL to 1BT</v>
          </cell>
          <cell r="D408" t="str">
            <v>Petroica multicolor</v>
          </cell>
        </row>
        <row r="409">
          <cell r="A409" t="str">
            <v>Philemon corniculatus</v>
          </cell>
          <cell r="B409" t="str">
            <v>Philemon corniculatus</v>
          </cell>
          <cell r="C409" t="str">
            <v>1BL to 1BT</v>
          </cell>
          <cell r="D409" t="str">
            <v>Philemon corniculatus</v>
          </cell>
        </row>
        <row r="410">
          <cell r="A410" t="str">
            <v>Rhipidura fuliginosa</v>
          </cell>
          <cell r="B410" t="str">
            <v>Rhipidura fuliginosa</v>
          </cell>
          <cell r="C410" t="str">
            <v>Many BL to 1BT</v>
          </cell>
          <cell r="D410" t="str">
            <v>Rhipidura fuliginosa</v>
          </cell>
        </row>
        <row r="411">
          <cell r="A411" t="str">
            <v>Rhipidura leucophrys</v>
          </cell>
          <cell r="B411" t="str">
            <v>Rhipidura leucophrys</v>
          </cell>
          <cell r="C411" t="str">
            <v>1BL to 1BT</v>
          </cell>
          <cell r="D411" t="str">
            <v>Rhipidura leucophrys</v>
          </cell>
        </row>
        <row r="412">
          <cell r="A412" t="str">
            <v>Chthonicola sagittatus</v>
          </cell>
          <cell r="B412" t="str">
            <v>Pyrrholaemus sagittatus</v>
          </cell>
          <cell r="C412" t="str">
            <v>1BL to 1BT</v>
          </cell>
          <cell r="D412" t="str">
            <v>Pyrrholaemus sagittatus</v>
          </cell>
        </row>
        <row r="413">
          <cell r="A413" t="str">
            <v>Zosterops lateralis</v>
          </cell>
          <cell r="B413" t="str">
            <v>Zosterops lateralis</v>
          </cell>
          <cell r="C413" t="str">
            <v>1BL to 1BT</v>
          </cell>
          <cell r="D413" t="str">
            <v>Zosterops lateralis</v>
          </cell>
        </row>
        <row r="414">
          <cell r="A414" t="str">
            <v>Acanthiza chrysorrhoa</v>
          </cell>
          <cell r="B414" t="str">
            <v>Acanthiza chrysorrhoa</v>
          </cell>
          <cell r="C414" t="str">
            <v>1BL to 1BT</v>
          </cell>
          <cell r="D414" t="str">
            <v>Acanthiza chrysorrhoa</v>
          </cell>
        </row>
        <row r="415">
          <cell r="A415" t="str">
            <v>Acanthiza lineata</v>
          </cell>
          <cell r="B415" t="str">
            <v>Acanthiza lineata</v>
          </cell>
          <cell r="C415" t="str">
            <v>1BL to 1BT</v>
          </cell>
          <cell r="D415" t="str">
            <v>Acanthiza lineata</v>
          </cell>
        </row>
        <row r="416">
          <cell r="A416" t="str">
            <v>Acanthiza pusilla</v>
          </cell>
          <cell r="B416" t="str">
            <v>Acanthiza pusilla</v>
          </cell>
          <cell r="C416" t="str">
            <v>1BL to 1BT</v>
          </cell>
          <cell r="D416" t="str">
            <v>Acanthiza pusilla</v>
          </cell>
        </row>
        <row r="417">
          <cell r="A417" t="str">
            <v>Acanthiza reguloides</v>
          </cell>
          <cell r="B417" t="str">
            <v>Acanthiza reguloides</v>
          </cell>
          <cell r="C417" t="str">
            <v>1BL to 1BT</v>
          </cell>
          <cell r="D417" t="str">
            <v>Acanthiza reguloides</v>
          </cell>
        </row>
        <row r="418">
          <cell r="A418" t="str">
            <v>Acanthorhynchus tenuirostris</v>
          </cell>
          <cell r="B418" t="str">
            <v>Acanthorhynchus tenuirostris</v>
          </cell>
          <cell r="C418" t="str">
            <v>1BL to 1BT</v>
          </cell>
          <cell r="D418" t="str">
            <v>Acanthorhynchus tenuirostris</v>
          </cell>
        </row>
        <row r="419">
          <cell r="A419" t="str">
            <v>Anthochaera carunculata</v>
          </cell>
          <cell r="B419" t="str">
            <v>Anthochaera carunculata</v>
          </cell>
          <cell r="C419" t="str">
            <v>1BL to 1BT</v>
          </cell>
          <cell r="D419" t="str">
            <v>Anthochaera carunculata</v>
          </cell>
        </row>
        <row r="420">
          <cell r="A420" t="str">
            <v>Artamus cyanopterus</v>
          </cell>
          <cell r="B420" t="str">
            <v>Artamus cyanopterus</v>
          </cell>
          <cell r="C420" t="str">
            <v>1BL to 1BT</v>
          </cell>
          <cell r="D420" t="str">
            <v>Artamus cyanopterus</v>
          </cell>
        </row>
        <row r="421">
          <cell r="A421" t="str">
            <v>Climacteris erythrops</v>
          </cell>
          <cell r="B421" t="str">
            <v>Climacteris erythrops</v>
          </cell>
          <cell r="C421" t="str">
            <v>1BL to 1BT</v>
          </cell>
          <cell r="D421" t="str">
            <v>Climacteris erythrops</v>
          </cell>
        </row>
        <row r="422">
          <cell r="A422" t="str">
            <v>Cormobates leucophaea</v>
          </cell>
          <cell r="B422" t="str">
            <v>Cormobates leucophaea</v>
          </cell>
          <cell r="C422" t="str">
            <v>1BL to 1BT</v>
          </cell>
          <cell r="D422" t="str">
            <v>Cormobates leucophaea</v>
          </cell>
        </row>
        <row r="423">
          <cell r="A423" t="str">
            <v>Colluricincla harmonica</v>
          </cell>
          <cell r="B423" t="str">
            <v>Colluricincla harmonica</v>
          </cell>
          <cell r="C423" t="str">
            <v>1BL to 1BT</v>
          </cell>
          <cell r="D423" t="str">
            <v>Colluricincla harmonica</v>
          </cell>
        </row>
        <row r="424">
          <cell r="A424" t="str">
            <v>Coracina novaehollandiae</v>
          </cell>
          <cell r="B424" t="str">
            <v>Coracina novaehollandiae</v>
          </cell>
          <cell r="C424" t="str">
            <v>1BL to 1BT</v>
          </cell>
          <cell r="D424" t="str">
            <v>Coracina novaehollandiae</v>
          </cell>
        </row>
        <row r="425">
          <cell r="A425" t="str">
            <v>Corcorax melanorhamphos</v>
          </cell>
          <cell r="B425" t="str">
            <v>Corcorax melanorhamphos</v>
          </cell>
          <cell r="C425" t="str">
            <v>1BL to 1BT</v>
          </cell>
          <cell r="D425" t="str">
            <v>Corcorax melanorhamphos</v>
          </cell>
        </row>
        <row r="426">
          <cell r="A426" t="str">
            <v>Eopsaltria australis</v>
          </cell>
          <cell r="B426" t="str">
            <v>Eopsaltria australis</v>
          </cell>
          <cell r="C426" t="str">
            <v>1BL to 1BT</v>
          </cell>
          <cell r="D426" t="str">
            <v>Eopsaltria australis</v>
          </cell>
        </row>
        <row r="427">
          <cell r="A427" t="str">
            <v>Falcunculus frontatus</v>
          </cell>
          <cell r="B427" t="str">
            <v>Falcunculus frontatus</v>
          </cell>
          <cell r="C427" t="str">
            <v>Many BL to 1BT</v>
          </cell>
          <cell r="D427" t="str">
            <v>Falcunculus frontatus</v>
          </cell>
        </row>
        <row r="428">
          <cell r="A428" t="str">
            <v>Gymnorhina tibicen</v>
          </cell>
          <cell r="B428" t="str">
            <v>Gymnorhina tibicen</v>
          </cell>
          <cell r="C428" t="str">
            <v>1BL to 1BT</v>
          </cell>
          <cell r="D428" t="str">
            <v>Gymnorhina tibicen</v>
          </cell>
        </row>
        <row r="429">
          <cell r="A429" t="str">
            <v>Malurus cyaneus</v>
          </cell>
          <cell r="B429" t="str">
            <v>Malurus cyaneus</v>
          </cell>
          <cell r="C429" t="str">
            <v>1BL to 1BT</v>
          </cell>
          <cell r="D429" t="str">
            <v>Malurus cyaneus</v>
          </cell>
        </row>
        <row r="430">
          <cell r="A430" t="str">
            <v>Lichenostomus chrysops</v>
          </cell>
          <cell r="B430" t="str">
            <v>Caligavis chrysops</v>
          </cell>
          <cell r="C430" t="str">
            <v>1BL to 1BT</v>
          </cell>
          <cell r="D430" t="str">
            <v>Caligavis chrysops</v>
          </cell>
        </row>
        <row r="431">
          <cell r="A431" t="str">
            <v>Lichenostomus leucotis</v>
          </cell>
          <cell r="B431" t="str">
            <v>Nesoptilotis leucotis</v>
          </cell>
          <cell r="C431" t="str">
            <v>1BL to 1BT</v>
          </cell>
          <cell r="D431" t="str">
            <v>Nesoptilotis leucotis</v>
          </cell>
        </row>
        <row r="432">
          <cell r="A432" t="str">
            <v>Melithreptus brevirostris</v>
          </cell>
          <cell r="B432" t="str">
            <v>Melithreptus brevirostris</v>
          </cell>
          <cell r="C432" t="str">
            <v>1BL to 1BT</v>
          </cell>
          <cell r="D432" t="str">
            <v>Melithreptus brevirostris</v>
          </cell>
        </row>
        <row r="433">
          <cell r="A433" t="str">
            <v>Melithreptus lunatus</v>
          </cell>
          <cell r="B433" t="str">
            <v>Melithreptus lunatus</v>
          </cell>
          <cell r="C433" t="str">
            <v>Many BL to 1BT</v>
          </cell>
          <cell r="D433" t="str">
            <v>Melithreptus lunatus</v>
          </cell>
        </row>
        <row r="434">
          <cell r="A434" t="str">
            <v>Menura novaehollandiae</v>
          </cell>
          <cell r="B434" t="str">
            <v>Menura novaehollandiae</v>
          </cell>
          <cell r="C434" t="str">
            <v>1BL to 1BT</v>
          </cell>
          <cell r="D434" t="str">
            <v>Menura novaehollandiae</v>
          </cell>
        </row>
        <row r="435">
          <cell r="A435" t="str">
            <v>Monarcha melanopsis</v>
          </cell>
          <cell r="B435" t="str">
            <v>Monarcha melanopsis</v>
          </cell>
          <cell r="C435" t="str">
            <v>1BL to 1BT</v>
          </cell>
          <cell r="D435" t="str">
            <v>Monarcha melanopsis</v>
          </cell>
        </row>
        <row r="436">
          <cell r="A436" t="str">
            <v>Myiagra cyanoleuca</v>
          </cell>
          <cell r="B436" t="str">
            <v>Myiagra cyanoleuca</v>
          </cell>
          <cell r="C436" t="str">
            <v>1BL to 1BT</v>
          </cell>
          <cell r="D436" t="str">
            <v>Myiagra cyanoleuca</v>
          </cell>
        </row>
        <row r="437">
          <cell r="A437" t="str">
            <v>Daphoenositta chrysoptera</v>
          </cell>
          <cell r="B437" t="str">
            <v>Daphoenositta chrysoptera</v>
          </cell>
          <cell r="C437" t="str">
            <v>Many BL to 1BT</v>
          </cell>
          <cell r="D437" t="str">
            <v>Daphoenositta chrysoptera</v>
          </cell>
        </row>
        <row r="438">
          <cell r="A438" t="str">
            <v>Pachycephala pectoralis</v>
          </cell>
          <cell r="B438" t="str">
            <v>Pachycephala pectoralis</v>
          </cell>
          <cell r="C438" t="str">
            <v>Many BL to 1BT</v>
          </cell>
          <cell r="D438" t="str">
            <v>Pachycephala pectoralis</v>
          </cell>
        </row>
        <row r="439">
          <cell r="A439" t="str">
            <v>Pachycephala rufiventris</v>
          </cell>
          <cell r="B439" t="str">
            <v>Pachycephala rufiventris</v>
          </cell>
          <cell r="C439" t="str">
            <v>1BL to 1BT</v>
          </cell>
          <cell r="D439" t="str">
            <v>Pachycephala rufiventris</v>
          </cell>
        </row>
        <row r="440">
          <cell r="A440" t="str">
            <v>Pardalotus punctatus</v>
          </cell>
          <cell r="B440" t="str">
            <v>Pardalotus punctatus</v>
          </cell>
          <cell r="C440" t="str">
            <v>1BL to 1BT</v>
          </cell>
          <cell r="D440" t="str">
            <v>Pardalotus punctatus</v>
          </cell>
        </row>
        <row r="441">
          <cell r="A441" t="str">
            <v>Pardalotus striatus</v>
          </cell>
          <cell r="B441" t="str">
            <v>Pardalotus striatus</v>
          </cell>
          <cell r="C441" t="str">
            <v>1BL to 1BT</v>
          </cell>
          <cell r="D441" t="str">
            <v>Pardalotus striatus</v>
          </cell>
        </row>
        <row r="442">
          <cell r="A442" t="str">
            <v>Petroica multicolor</v>
          </cell>
          <cell r="B442" t="str">
            <v>Petroica multicolor</v>
          </cell>
          <cell r="C442" t="str">
            <v>Many BL to 1BT</v>
          </cell>
          <cell r="D442" t="str">
            <v>Petroica multicolor</v>
          </cell>
        </row>
        <row r="443">
          <cell r="A443" t="str">
            <v>Petroica phoenicea</v>
          </cell>
          <cell r="B443" t="str">
            <v>Petroica phoenicea</v>
          </cell>
          <cell r="C443" t="str">
            <v>1BL to 1BT</v>
          </cell>
          <cell r="D443" t="str">
            <v>Petroica phoenicea</v>
          </cell>
        </row>
        <row r="444">
          <cell r="A444" t="str">
            <v>Petroica rosea</v>
          </cell>
          <cell r="B444" t="str">
            <v>Petroica rosea</v>
          </cell>
          <cell r="C444" t="str">
            <v>1BL to 1BT</v>
          </cell>
          <cell r="D444" t="str">
            <v>Petroica rosea</v>
          </cell>
        </row>
        <row r="445">
          <cell r="A445" t="str">
            <v>Phylidonyris pyrrhopterus</v>
          </cell>
          <cell r="B445" t="str">
            <v>Phylidonyris pyrrhopterus</v>
          </cell>
          <cell r="C445" t="str">
            <v>1BL to 1BT</v>
          </cell>
          <cell r="D445" t="str">
            <v>Phylidonyris pyrrhopterus</v>
          </cell>
        </row>
        <row r="446">
          <cell r="A446" t="str">
            <v>Psophodes olivaceus</v>
          </cell>
          <cell r="B446" t="str">
            <v>Psophodes olivaceus</v>
          </cell>
          <cell r="C446" t="str">
            <v>1BL to 1BT</v>
          </cell>
          <cell r="D446" t="str">
            <v>Psophodes olivaceus</v>
          </cell>
        </row>
        <row r="447">
          <cell r="A447" t="str">
            <v>Rhipidura fuliginosa</v>
          </cell>
          <cell r="B447" t="str">
            <v>Rhipidura fuliginosa</v>
          </cell>
          <cell r="C447" t="str">
            <v>Many BL to 1BT</v>
          </cell>
          <cell r="D447" t="str">
            <v>Rhipidura fuliginosa</v>
          </cell>
        </row>
        <row r="448">
          <cell r="A448" t="str">
            <v>Rhipidura rufifrons</v>
          </cell>
          <cell r="B448" t="str">
            <v>Rhipidura rufifrons</v>
          </cell>
          <cell r="C448" t="str">
            <v>Many BL to 1BT</v>
          </cell>
          <cell r="D448" t="str">
            <v>Rhipidura rufifrons</v>
          </cell>
        </row>
        <row r="449">
          <cell r="A449" t="str">
            <v>Sericornis frontalis</v>
          </cell>
          <cell r="B449" t="str">
            <v>Sericornis frontalis</v>
          </cell>
          <cell r="C449" t="str">
            <v>1BL to 1BT</v>
          </cell>
          <cell r="D449" t="str">
            <v>Sericornis frontalis</v>
          </cell>
        </row>
        <row r="450">
          <cell r="A450" t="str">
            <v>Zoothera lunulata</v>
          </cell>
          <cell r="B450" t="str">
            <v>Zoothera lunulata</v>
          </cell>
          <cell r="C450" t="str">
            <v>1BL to 1BT</v>
          </cell>
          <cell r="D450" t="str">
            <v>Zoothera lunulata</v>
          </cell>
        </row>
        <row r="451">
          <cell r="A451" t="str">
            <v>Zosterops lateralis</v>
          </cell>
          <cell r="B451" t="str">
            <v>Zosterops lateralis</v>
          </cell>
          <cell r="C451" t="str">
            <v>1BL to 1BT</v>
          </cell>
          <cell r="D451" t="str">
            <v>Zosterops lateralis</v>
          </cell>
        </row>
        <row r="452">
          <cell r="A452" t="str">
            <v>Acanthiza chrysorrhoa</v>
          </cell>
          <cell r="B452" t="str">
            <v>Acanthiza chrysorrhoa</v>
          </cell>
          <cell r="C452" t="str">
            <v>1BL to 1BT</v>
          </cell>
          <cell r="D452" t="str">
            <v>Acanthiza chrysorrhoa</v>
          </cell>
        </row>
        <row r="453">
          <cell r="A453" t="str">
            <v>Acanthorhynchus superciliosus</v>
          </cell>
          <cell r="B453" t="str">
            <v>Acanthorhynchus superciliosus</v>
          </cell>
          <cell r="C453" t="str">
            <v>1BL to 1BT</v>
          </cell>
          <cell r="D453" t="str">
            <v>Acanthorhynchus superciliosus</v>
          </cell>
        </row>
        <row r="454">
          <cell r="A454" t="str">
            <v>Acanthiza apicalis</v>
          </cell>
          <cell r="B454" t="str">
            <v>Acanthiza apicalis</v>
          </cell>
          <cell r="C454" t="str">
            <v>1BL to 1BT</v>
          </cell>
          <cell r="D454" t="str">
            <v>Acanthiza apicalis</v>
          </cell>
        </row>
        <row r="455">
          <cell r="A455" t="str">
            <v>Acanthiza inornata</v>
          </cell>
          <cell r="B455" t="str">
            <v>Acanthiza inornata</v>
          </cell>
          <cell r="C455" t="str">
            <v>1BL to 1BT</v>
          </cell>
          <cell r="D455" t="str">
            <v>Acanthiza inornata</v>
          </cell>
        </row>
        <row r="456">
          <cell r="A456" t="str">
            <v>Anthochaera chrysoptera</v>
          </cell>
          <cell r="B456" t="str">
            <v>Anthochaera chrysoptera</v>
          </cell>
          <cell r="C456" t="str">
            <v>1BL to 1BT</v>
          </cell>
          <cell r="D456" t="str">
            <v>Anthochaera chrysoptera</v>
          </cell>
        </row>
        <row r="457">
          <cell r="A457" t="str">
            <v>Artamus cyanopterus</v>
          </cell>
          <cell r="B457" t="str">
            <v>Artamus cyanopterus</v>
          </cell>
          <cell r="C457" t="str">
            <v>1BL to 1BT</v>
          </cell>
          <cell r="D457" t="str">
            <v>Artamus cyanopterus</v>
          </cell>
        </row>
        <row r="458">
          <cell r="A458" t="str">
            <v>Climacteris rufus</v>
          </cell>
          <cell r="B458" t="str">
            <v>Climacteris rufus</v>
          </cell>
          <cell r="C458" t="str">
            <v>1BL to 1BT</v>
          </cell>
          <cell r="D458" t="str">
            <v>Climacteris rufus</v>
          </cell>
        </row>
        <row r="459">
          <cell r="A459" t="str">
            <v>Colluricincla harmonica</v>
          </cell>
          <cell r="B459" t="str">
            <v>Colluricincla harmonica</v>
          </cell>
          <cell r="C459" t="str">
            <v>1BL to 1BT</v>
          </cell>
          <cell r="D459" t="str">
            <v>Colluricincla harmonica</v>
          </cell>
        </row>
        <row r="460">
          <cell r="A460" t="str">
            <v>Daphoenositta chrysoptera</v>
          </cell>
          <cell r="B460" t="str">
            <v>Daphoenositta chrysoptera</v>
          </cell>
          <cell r="C460" t="str">
            <v>Many BL to 1BT</v>
          </cell>
          <cell r="D460" t="str">
            <v>Daphoenositta chrysoptera</v>
          </cell>
        </row>
        <row r="461">
          <cell r="A461" t="str">
            <v>Eopsaltria griseogularis</v>
          </cell>
          <cell r="B461" t="str">
            <v>Eopsaltria griseogularis</v>
          </cell>
          <cell r="C461" t="str">
            <v>1BL to 1BT</v>
          </cell>
          <cell r="D461" t="str">
            <v>Eopsaltria griseogularis</v>
          </cell>
        </row>
        <row r="462">
          <cell r="A462" t="str">
            <v>Gerygone fusca</v>
          </cell>
          <cell r="B462" t="str">
            <v>Gerygone fusca</v>
          </cell>
          <cell r="C462" t="str">
            <v>1BL to 1BT</v>
          </cell>
          <cell r="D462" t="str">
            <v>Gerygone fusca</v>
          </cell>
        </row>
        <row r="463">
          <cell r="A463" t="str">
            <v>Lichenostomus ornatus</v>
          </cell>
          <cell r="B463" t="str">
            <v>Ptilotula ornata</v>
          </cell>
          <cell r="C463" t="str">
            <v>1BL to 1BT</v>
          </cell>
          <cell r="D463" t="str">
            <v>Ptilotula ornata</v>
          </cell>
        </row>
        <row r="464">
          <cell r="A464" t="str">
            <v>Lichmera indistincta</v>
          </cell>
          <cell r="B464" t="str">
            <v>Lichmera indistincta</v>
          </cell>
          <cell r="C464" t="str">
            <v>1BL to many BT</v>
          </cell>
          <cell r="D464" t="str">
            <v>Lichmera indistincta</v>
          </cell>
        </row>
        <row r="465">
          <cell r="A465" t="str">
            <v>Malurus pulcherrimus</v>
          </cell>
          <cell r="B465" t="str">
            <v>Malurus pulcherrimus</v>
          </cell>
          <cell r="C465" t="str">
            <v>1BL to 1BT</v>
          </cell>
          <cell r="D465" t="str">
            <v>Malurus pulcherrimus</v>
          </cell>
        </row>
        <row r="466">
          <cell r="A466" t="str">
            <v>Malurus splendens</v>
          </cell>
          <cell r="B466" t="str">
            <v>Malurus splendens</v>
          </cell>
          <cell r="C466" t="str">
            <v>1BL to 1BT</v>
          </cell>
          <cell r="D466" t="str">
            <v>Malurus splendens</v>
          </cell>
        </row>
        <row r="467">
          <cell r="A467" t="str">
            <v>Melanodryas cucullata</v>
          </cell>
          <cell r="B467" t="str">
            <v>Melanodryas cucullata</v>
          </cell>
          <cell r="C467" t="str">
            <v>1BL to 1BT</v>
          </cell>
          <cell r="D467" t="str">
            <v>Melanodryas cucullata</v>
          </cell>
        </row>
        <row r="468">
          <cell r="A468" t="str">
            <v>Melithreptus lunatus</v>
          </cell>
          <cell r="B468" t="str">
            <v>Melithreptus lunatus</v>
          </cell>
          <cell r="C468" t="str">
            <v>Many BL to 1BT</v>
          </cell>
          <cell r="D468" t="str">
            <v>Melithreptus lunatus</v>
          </cell>
        </row>
        <row r="469">
          <cell r="A469" t="str">
            <v>Microeca fascinans</v>
          </cell>
          <cell r="B469" t="str">
            <v>Microeca fascinans</v>
          </cell>
          <cell r="C469" t="str">
            <v>1BL to 1BT</v>
          </cell>
          <cell r="D469" t="str">
            <v>Microeca fascinans</v>
          </cell>
        </row>
        <row r="470">
          <cell r="A470" t="str">
            <v>Myiagra inquieta</v>
          </cell>
          <cell r="B470" t="str">
            <v>Myiagra inquieta</v>
          </cell>
          <cell r="C470" t="str">
            <v>Many BL to 1BT</v>
          </cell>
          <cell r="D470" t="str">
            <v>Myiagra inquieta</v>
          </cell>
        </row>
        <row r="471">
          <cell r="A471" t="str">
            <v>Pachycephala pectoralis</v>
          </cell>
          <cell r="B471" t="str">
            <v>Pachycephala pectoralis</v>
          </cell>
          <cell r="C471" t="str">
            <v>Many BL to 1BT</v>
          </cell>
          <cell r="D471" t="str">
            <v>Pachycephala pectoralis</v>
          </cell>
        </row>
        <row r="472">
          <cell r="A472" t="str">
            <v>Pachycephala rufiventris</v>
          </cell>
          <cell r="B472" t="str">
            <v>Pachycephala rufiventris</v>
          </cell>
          <cell r="C472" t="str">
            <v>1BL to 1BT</v>
          </cell>
          <cell r="D472" t="str">
            <v>Pachycephala rufiventris</v>
          </cell>
        </row>
        <row r="473">
          <cell r="A473" t="str">
            <v>Pardalotus striatus</v>
          </cell>
          <cell r="B473" t="str">
            <v>Pardalotus striatus</v>
          </cell>
          <cell r="C473" t="str">
            <v>1BL to 1BT</v>
          </cell>
          <cell r="D473" t="str">
            <v>Pardalotus striatus</v>
          </cell>
        </row>
        <row r="474">
          <cell r="A474" t="str">
            <v>Petroica multicolor</v>
          </cell>
          <cell r="B474" t="str">
            <v>Petroica multicolor</v>
          </cell>
          <cell r="C474" t="str">
            <v>Many BL to 1BT</v>
          </cell>
          <cell r="D474" t="str">
            <v>Petroica multicolor</v>
          </cell>
        </row>
        <row r="475">
          <cell r="A475" t="str">
            <v>Phylidonyris novaehollandiae</v>
          </cell>
          <cell r="B475" t="str">
            <v>Phylidonyris novaehollandiae</v>
          </cell>
          <cell r="C475" t="str">
            <v>1BL to 1BT</v>
          </cell>
          <cell r="D475" t="str">
            <v>Phylidonyris novaehollandiae</v>
          </cell>
        </row>
        <row r="476">
          <cell r="A476" t="str">
            <v>Pomatostomus superciliosus</v>
          </cell>
          <cell r="B476" t="str">
            <v>Pomatostomus superciliosus</v>
          </cell>
          <cell r="C476" t="str">
            <v>1BL to 1BT</v>
          </cell>
          <cell r="D476" t="str">
            <v>Pomatostomus superciliosus</v>
          </cell>
        </row>
        <row r="477">
          <cell r="A477" t="str">
            <v>Rhipidura fuliginosa</v>
          </cell>
          <cell r="B477" t="str">
            <v>Rhipidura fuliginosa</v>
          </cell>
          <cell r="C477" t="str">
            <v>Many BL to 1BT</v>
          </cell>
          <cell r="D477" t="str">
            <v>Rhipidura fuliginosa</v>
          </cell>
        </row>
        <row r="478">
          <cell r="A478" t="str">
            <v>Rhipidura leucophrys</v>
          </cell>
          <cell r="B478" t="str">
            <v>Rhipidura leucophrys</v>
          </cell>
          <cell r="C478" t="str">
            <v>1BL to 1BT</v>
          </cell>
          <cell r="D478" t="str">
            <v>Rhipidura leucophrys</v>
          </cell>
        </row>
        <row r="479">
          <cell r="A479" t="str">
            <v>Sericornis frontalis</v>
          </cell>
          <cell r="B479" t="str">
            <v>Sericornis frontalis</v>
          </cell>
          <cell r="C479" t="str">
            <v>1BL to 1BT</v>
          </cell>
          <cell r="D479" t="str">
            <v>Sericornis frontalis</v>
          </cell>
        </row>
        <row r="480">
          <cell r="A480" t="str">
            <v>Smicrornis brevirostris</v>
          </cell>
          <cell r="B480" t="str">
            <v>Smicrornis brevirostris</v>
          </cell>
          <cell r="C480" t="str">
            <v>1BL to 1BT</v>
          </cell>
          <cell r="D480" t="str">
            <v>Smicrornis brevirostris</v>
          </cell>
        </row>
        <row r="481">
          <cell r="A481" t="str">
            <v>Strepera versicolor</v>
          </cell>
          <cell r="B481" t="str">
            <v>Strepera versicolor</v>
          </cell>
          <cell r="C481" t="str">
            <v>1BL to 1BT</v>
          </cell>
          <cell r="D481" t="str">
            <v>Strepera versicolor</v>
          </cell>
        </row>
        <row r="482">
          <cell r="A482" t="str">
            <v>Zosterops lateralis</v>
          </cell>
          <cell r="B482" t="str">
            <v>Zosterops lateralis</v>
          </cell>
          <cell r="C482" t="str">
            <v>1BL to 1BT</v>
          </cell>
          <cell r="D482" t="str">
            <v>Zosterops lateralis</v>
          </cell>
        </row>
        <row r="483">
          <cell r="A483" t="str">
            <v>Acanthagenys rufogularis</v>
          </cell>
          <cell r="B483" t="str">
            <v>Acanthagenys rufogularis</v>
          </cell>
          <cell r="C483" t="e">
            <v>#N/A</v>
          </cell>
          <cell r="D483" t="str">
            <v>Acanthagenys rufogularis</v>
          </cell>
        </row>
        <row r="484">
          <cell r="A484" t="str">
            <v>Acanthiza apicalis</v>
          </cell>
          <cell r="B484" t="str">
            <v>Acanthiza apicalis</v>
          </cell>
          <cell r="C484" t="str">
            <v>1BL to 1BT</v>
          </cell>
          <cell r="D484" t="str">
            <v>Acanthiza apicalis</v>
          </cell>
        </row>
        <row r="485">
          <cell r="A485" t="str">
            <v>Acanthiza chrysorrhoa</v>
          </cell>
          <cell r="B485" t="str">
            <v>Acanthiza chrysorrhoa</v>
          </cell>
          <cell r="C485" t="str">
            <v>1BL to 1BT</v>
          </cell>
          <cell r="D485" t="str">
            <v>Acanthiza chrysorrhoa</v>
          </cell>
        </row>
        <row r="486">
          <cell r="A486" t="str">
            <v>Acanthiza robustirostris</v>
          </cell>
          <cell r="B486" t="str">
            <v>Acanthiza robustirostris</v>
          </cell>
          <cell r="C486" t="str">
            <v>1BL to 1BT</v>
          </cell>
          <cell r="D486" t="str">
            <v>Acanthiza robustirostris</v>
          </cell>
        </row>
        <row r="487">
          <cell r="A487" t="str">
            <v>Acanthiza uropygialis</v>
          </cell>
          <cell r="B487" t="str">
            <v>Acanthiza uropygialis</v>
          </cell>
          <cell r="C487" t="str">
            <v>1BL to 1BT</v>
          </cell>
          <cell r="D487" t="str">
            <v>Acanthiza uropygialis</v>
          </cell>
        </row>
        <row r="488">
          <cell r="A488" t="str">
            <v>Aphelocephala leucopsis</v>
          </cell>
          <cell r="B488" t="str">
            <v>Aphelocephala leucopsis</v>
          </cell>
          <cell r="C488" t="str">
            <v>1BL to 1BT</v>
          </cell>
          <cell r="D488" t="str">
            <v>Aphelocephala leucopsis</v>
          </cell>
        </row>
        <row r="489">
          <cell r="A489" t="str">
            <v>Climacteris affinis</v>
          </cell>
          <cell r="B489" t="str">
            <v>Climacteris affinis</v>
          </cell>
          <cell r="C489" t="str">
            <v>1BL to 1BT</v>
          </cell>
          <cell r="D489" t="str">
            <v>Climacteris affinis</v>
          </cell>
        </row>
        <row r="490">
          <cell r="A490" t="str">
            <v>Colluricincla harmonica</v>
          </cell>
          <cell r="B490" t="str">
            <v>Colluricincla harmonica</v>
          </cell>
          <cell r="C490" t="str">
            <v>1BL to 1BT</v>
          </cell>
          <cell r="D490" t="str">
            <v>Colluricincla harmonica</v>
          </cell>
        </row>
        <row r="491">
          <cell r="A491" t="str">
            <v>Daphoenositta chrysoptera</v>
          </cell>
          <cell r="B491" t="str">
            <v>Daphoenositta chrysoptera</v>
          </cell>
          <cell r="C491" t="str">
            <v>Many BL to 1BT</v>
          </cell>
          <cell r="D491" t="str">
            <v>Daphoenositta chrysoptera</v>
          </cell>
        </row>
        <row r="492">
          <cell r="A492" t="str">
            <v>Epthianura tricolor</v>
          </cell>
          <cell r="B492" t="str">
            <v>Epthianura tricolor</v>
          </cell>
          <cell r="C492" t="str">
            <v>1BL to 1BT</v>
          </cell>
          <cell r="D492" t="str">
            <v>Epthianura tricolor</v>
          </cell>
        </row>
        <row r="493">
          <cell r="A493" t="str">
            <v>Gerygone fusca</v>
          </cell>
          <cell r="B493" t="str">
            <v>Gerygone fusca</v>
          </cell>
          <cell r="C493" t="str">
            <v>1BL to 1BT</v>
          </cell>
          <cell r="D493" t="str">
            <v>Gerygone fusca</v>
          </cell>
        </row>
        <row r="494">
          <cell r="A494" t="str">
            <v>Malurus splendens</v>
          </cell>
          <cell r="B494" t="str">
            <v>Malurus splendens</v>
          </cell>
          <cell r="C494" t="str">
            <v>1BL to 1BT</v>
          </cell>
          <cell r="D494" t="str">
            <v>Malurus splendens</v>
          </cell>
        </row>
        <row r="495">
          <cell r="A495" t="str">
            <v>Melanodryas cucullata</v>
          </cell>
          <cell r="B495" t="str">
            <v>Melanodryas cucullata</v>
          </cell>
          <cell r="C495" t="str">
            <v>1BL to 1BT</v>
          </cell>
          <cell r="D495" t="str">
            <v>Melanodryas cucullata</v>
          </cell>
        </row>
        <row r="496">
          <cell r="A496" t="str">
            <v>Lichenostomus virescens</v>
          </cell>
          <cell r="B496" t="str">
            <v>Gavicalis virescens</v>
          </cell>
          <cell r="C496" t="str">
            <v>1BL to 1BT</v>
          </cell>
          <cell r="D496" t="str">
            <v>Gavicalis virescens</v>
          </cell>
        </row>
        <row r="497">
          <cell r="A497" t="str">
            <v>Oreoica gutturalis</v>
          </cell>
          <cell r="B497" t="str">
            <v>Oreoica gutturalis</v>
          </cell>
          <cell r="C497" t="str">
            <v>1BL to 1BT</v>
          </cell>
          <cell r="D497" t="str">
            <v>Oreoica gutturalis</v>
          </cell>
        </row>
        <row r="498">
          <cell r="A498" t="str">
            <v>Pachycephala rufiventris</v>
          </cell>
          <cell r="B498" t="str">
            <v>Pachycephala rufiventris</v>
          </cell>
          <cell r="C498" t="str">
            <v>1BL to 1BT</v>
          </cell>
          <cell r="D498" t="str">
            <v>Pachycephala rufiventris</v>
          </cell>
        </row>
        <row r="499">
          <cell r="A499" t="str">
            <v>Petroica goodenovii</v>
          </cell>
          <cell r="B499" t="str">
            <v>Petroica goodenovii</v>
          </cell>
          <cell r="C499" t="str">
            <v>1BL to 1BT</v>
          </cell>
          <cell r="D499" t="str">
            <v>Petroica goodenovii</v>
          </cell>
        </row>
        <row r="500">
          <cell r="A500" t="str">
            <v>Pomatostomus superciliosus</v>
          </cell>
          <cell r="B500" t="str">
            <v>Pomatostomus superciliosus</v>
          </cell>
          <cell r="C500" t="str">
            <v>1BL to 1BT</v>
          </cell>
          <cell r="D500" t="str">
            <v>Pomatostomus superciliosus</v>
          </cell>
        </row>
        <row r="501">
          <cell r="A501" t="str">
            <v>Rhipidura fuliginosa</v>
          </cell>
          <cell r="B501" t="str">
            <v>Rhipidura fuliginosa</v>
          </cell>
          <cell r="C501" t="str">
            <v>Many BL to 1BT</v>
          </cell>
          <cell r="D501" t="str">
            <v>Rhipidura fuliginosa</v>
          </cell>
        </row>
        <row r="502">
          <cell r="A502" t="str">
            <v>Rhipidura leucophrys</v>
          </cell>
          <cell r="B502" t="str">
            <v>Rhipidura leucophrys</v>
          </cell>
          <cell r="C502" t="str">
            <v>1BL to 1BT</v>
          </cell>
          <cell r="D502" t="str">
            <v>Rhipidura leucophrys</v>
          </cell>
        </row>
        <row r="503">
          <cell r="A503" t="str">
            <v>Taeniopygia guttata</v>
          </cell>
          <cell r="B503" t="str">
            <v>Taeniopygia guttata</v>
          </cell>
          <cell r="C503" t="str">
            <v>Many BL to 1BT</v>
          </cell>
          <cell r="D503" t="str">
            <v>Taeniopygia guttata</v>
          </cell>
        </row>
        <row r="504">
          <cell r="A504" t="str">
            <v>Malurus cyaneus</v>
          </cell>
          <cell r="B504" t="str">
            <v>Malurus cyaneus</v>
          </cell>
          <cell r="C504" t="str">
            <v>1BL to 1BT</v>
          </cell>
          <cell r="D504" t="str">
            <v>Malurus cyaneus</v>
          </cell>
        </row>
        <row r="505">
          <cell r="A505" t="str">
            <v>Sericornis frontalis</v>
          </cell>
          <cell r="B505" t="str">
            <v>Sericornis frontalis</v>
          </cell>
          <cell r="C505" t="str">
            <v>1BL to 1BT</v>
          </cell>
          <cell r="D505" t="str">
            <v>Sericornis frontalis</v>
          </cell>
        </row>
        <row r="506">
          <cell r="A506" t="str">
            <v>Petroica multicolor</v>
          </cell>
          <cell r="B506" t="str">
            <v>Petroica multicolor</v>
          </cell>
          <cell r="C506" t="str">
            <v>Many BL to 1BT</v>
          </cell>
          <cell r="D506" t="str">
            <v>Petroica multicolor</v>
          </cell>
        </row>
        <row r="507">
          <cell r="A507" t="str">
            <v>Melanodryas vittata</v>
          </cell>
          <cell r="B507" t="str">
            <v>Melanodryas vittata</v>
          </cell>
          <cell r="C507" t="str">
            <v>1BL to 1BT</v>
          </cell>
          <cell r="D507" t="str">
            <v>Melanodryas vittata</v>
          </cell>
        </row>
        <row r="508">
          <cell r="A508" t="str">
            <v>Petroica phoenicea</v>
          </cell>
          <cell r="B508" t="str">
            <v>Petroica phoenicea</v>
          </cell>
          <cell r="C508" t="str">
            <v>1BL to 1BT</v>
          </cell>
          <cell r="D508" t="str">
            <v>Petroica phoenicea</v>
          </cell>
        </row>
        <row r="509">
          <cell r="A509" t="str">
            <v>Colluricincla harmonica</v>
          </cell>
          <cell r="B509" t="str">
            <v>Colluricincla harmonica</v>
          </cell>
          <cell r="C509" t="str">
            <v>1BL to 1BT</v>
          </cell>
          <cell r="D509" t="str">
            <v>Colluricincla harmonica</v>
          </cell>
        </row>
        <row r="510">
          <cell r="A510" t="str">
            <v>Melithreptus validirostris</v>
          </cell>
          <cell r="B510" t="str">
            <v>Melithreptus validirostris</v>
          </cell>
          <cell r="C510" t="str">
            <v>1BL to 1BT</v>
          </cell>
          <cell r="D510" t="str">
            <v>Melithreptus validirostris</v>
          </cell>
        </row>
        <row r="511">
          <cell r="A511" t="str">
            <v>Pardalotus striatus</v>
          </cell>
          <cell r="B511" t="str">
            <v>Pardalotus striatus</v>
          </cell>
          <cell r="C511" t="str">
            <v>1BL to 1BT</v>
          </cell>
          <cell r="D511" t="str">
            <v>Pardalotus striatus</v>
          </cell>
        </row>
        <row r="512">
          <cell r="A512" t="str">
            <v>Acanthiza ewingii</v>
          </cell>
          <cell r="B512" t="str">
            <v>Acanthiza ewingii</v>
          </cell>
          <cell r="C512" t="str">
            <v>1BL to 1BT</v>
          </cell>
          <cell r="D512" t="str">
            <v>Acanthiza ewingii</v>
          </cell>
        </row>
        <row r="513">
          <cell r="A513" t="str">
            <v>Acanthiza pusilla</v>
          </cell>
          <cell r="B513" t="str">
            <v>Acanthiza pusilla</v>
          </cell>
          <cell r="C513" t="str">
            <v>1BL to 1BT</v>
          </cell>
          <cell r="D513" t="str">
            <v>Acanthiza pusilla</v>
          </cell>
        </row>
        <row r="514">
          <cell r="A514" t="str">
            <v>Pachycephala pectoralis</v>
          </cell>
          <cell r="B514" t="str">
            <v>Pachycephala pectoralis</v>
          </cell>
          <cell r="C514" t="str">
            <v>Many BL to 1BT</v>
          </cell>
          <cell r="D514" t="str">
            <v>Pachycephala pectoralis</v>
          </cell>
        </row>
        <row r="515">
          <cell r="A515" t="str">
            <v>Rhipidura fuliginosa</v>
          </cell>
          <cell r="B515" t="str">
            <v>Rhipidura fuliginosa</v>
          </cell>
          <cell r="C515" t="str">
            <v>Many BL to 1BT</v>
          </cell>
          <cell r="D515" t="str">
            <v>Rhipidura fuliginosa</v>
          </cell>
        </row>
        <row r="516">
          <cell r="A516" t="str">
            <v>Acanthiza reguloides</v>
          </cell>
          <cell r="B516" t="str">
            <v>Acanthiza reguloides</v>
          </cell>
          <cell r="C516" t="str">
            <v>1BL to 1BT</v>
          </cell>
          <cell r="D516" t="str">
            <v>Acanthiza reguloides</v>
          </cell>
        </row>
        <row r="517">
          <cell r="A517" t="str">
            <v>Acanthiza lineata</v>
          </cell>
          <cell r="B517" t="str">
            <v>Acanthiza lineata</v>
          </cell>
          <cell r="C517" t="str">
            <v>1BL to 1BT</v>
          </cell>
          <cell r="D517" t="str">
            <v>Acanthiza lineata</v>
          </cell>
        </row>
        <row r="518">
          <cell r="A518" t="str">
            <v>Acanthiza nana</v>
          </cell>
          <cell r="B518" t="str">
            <v>Acanthiza nana</v>
          </cell>
          <cell r="C518" t="str">
            <v>1BL to 1BT</v>
          </cell>
          <cell r="D518" t="str">
            <v>Acanthiza nana</v>
          </cell>
        </row>
        <row r="519">
          <cell r="A519" t="str">
            <v>Smicrornis brevirostris</v>
          </cell>
          <cell r="B519" t="str">
            <v>Smicrornis brevirostris</v>
          </cell>
          <cell r="C519" t="str">
            <v>1BL to 1BT</v>
          </cell>
          <cell r="D519" t="str">
            <v>Smicrornis brevirostris</v>
          </cell>
        </row>
        <row r="520">
          <cell r="A520" t="str">
            <v>Gerygone olivacea</v>
          </cell>
          <cell r="B520" t="str">
            <v>Gerygone olivacea</v>
          </cell>
          <cell r="C520" t="str">
            <v>1BL to 1BT</v>
          </cell>
          <cell r="D520" t="str">
            <v>Gerygone olivacea</v>
          </cell>
        </row>
        <row r="521">
          <cell r="A521" t="str">
            <v>Aegithalos caudatus</v>
          </cell>
          <cell r="B521" t="str">
            <v>Aegithalos caudatus</v>
          </cell>
          <cell r="C521" t="str">
            <v>Many BL to 1BT</v>
          </cell>
          <cell r="D521" t="str">
            <v>Aegithalos caudatus</v>
          </cell>
        </row>
        <row r="522">
          <cell r="A522" t="str">
            <v>Certhia brachydactyla</v>
          </cell>
          <cell r="B522" t="str">
            <v>Certhia brachydactyla</v>
          </cell>
          <cell r="C522" t="str">
            <v>1BL to 1BT</v>
          </cell>
          <cell r="D522" t="str">
            <v>Certhia brachydactyla</v>
          </cell>
        </row>
        <row r="523">
          <cell r="A523" t="str">
            <v>Certhia familiaris</v>
          </cell>
          <cell r="B523" t="str">
            <v>Certhia familiaris</v>
          </cell>
          <cell r="C523" t="str">
            <v>1BL to 1BT</v>
          </cell>
          <cell r="D523" t="str">
            <v>Certhia familiaris</v>
          </cell>
        </row>
        <row r="524">
          <cell r="A524" t="str">
            <v>Carduelis chloris</v>
          </cell>
          <cell r="B524" t="str">
            <v>Chloris chloris</v>
          </cell>
          <cell r="C524" t="str">
            <v>1BL to 1BT</v>
          </cell>
          <cell r="D524" t="str">
            <v>Chloris chloris</v>
          </cell>
        </row>
        <row r="525">
          <cell r="A525" t="str">
            <v>Coccothraustes coccothraustes</v>
          </cell>
          <cell r="B525" t="str">
            <v>Coccothraustes coccothraustes</v>
          </cell>
          <cell r="C525" t="str">
            <v>1BL to 1BT</v>
          </cell>
          <cell r="D525" t="str">
            <v>Coccothraustes coccothraustes</v>
          </cell>
        </row>
        <row r="526">
          <cell r="A526" t="str">
            <v>Parus caeruleus</v>
          </cell>
          <cell r="B526" t="str">
            <v>Cyanistes caeruleus</v>
          </cell>
          <cell r="C526" t="str">
            <v>1BL to 1BT</v>
          </cell>
          <cell r="D526" t="str">
            <v>Cyanistes caeruleus</v>
          </cell>
        </row>
        <row r="527">
          <cell r="A527" t="str">
            <v>Dendrocopos major</v>
          </cell>
          <cell r="B527" t="str">
            <v>Dendrocopos major</v>
          </cell>
          <cell r="C527" t="str">
            <v>1BL to 1BT</v>
          </cell>
          <cell r="D527" t="str">
            <v>Dendrocopos major</v>
          </cell>
        </row>
        <row r="528">
          <cell r="A528" t="str">
            <v>Dendrocopos medius</v>
          </cell>
          <cell r="B528" t="str">
            <v>Leiopicus medius</v>
          </cell>
          <cell r="C528" t="str">
            <v>1BL to 1BT</v>
          </cell>
          <cell r="D528" t="str">
            <v>Dendrocoptes medius</v>
          </cell>
        </row>
        <row r="529">
          <cell r="A529" t="str">
            <v>Dryocopus martius</v>
          </cell>
          <cell r="B529" t="str">
            <v>Dryocopus martius</v>
          </cell>
          <cell r="C529" t="str">
            <v>1BL to 1BT</v>
          </cell>
          <cell r="D529" t="str">
            <v>Dryocopus martius</v>
          </cell>
        </row>
        <row r="530">
          <cell r="A530" t="str">
            <v>Erithacus rubecula</v>
          </cell>
          <cell r="B530" t="str">
            <v>Erithacus rubecula</v>
          </cell>
          <cell r="C530" t="str">
            <v>1BL to 1BT</v>
          </cell>
          <cell r="D530" t="str">
            <v>Erithacus rubecula</v>
          </cell>
        </row>
        <row r="531">
          <cell r="A531" t="str">
            <v>Ficedula albicollis</v>
          </cell>
          <cell r="B531" t="str">
            <v>Ficedula albicollis</v>
          </cell>
          <cell r="C531" t="str">
            <v>1BL to 1BT</v>
          </cell>
          <cell r="D531" t="str">
            <v>Ficedula albicollis</v>
          </cell>
        </row>
        <row r="532">
          <cell r="A532" t="str">
            <v>Ficedula hypoleuca</v>
          </cell>
          <cell r="B532" t="str">
            <v>Ficedula hypoleuca</v>
          </cell>
          <cell r="C532" t="str">
            <v>1BL to 1BT</v>
          </cell>
          <cell r="D532" t="str">
            <v>Ficedula hypoleuca</v>
          </cell>
        </row>
        <row r="533">
          <cell r="A533" t="str">
            <v>Fringilla coelebs</v>
          </cell>
          <cell r="B533" t="str">
            <v>Fringilla coelebs</v>
          </cell>
          <cell r="C533" t="str">
            <v>1BL to 1BT</v>
          </cell>
          <cell r="D533" t="str">
            <v>Fringilla coelebs</v>
          </cell>
        </row>
        <row r="534">
          <cell r="A534" t="str">
            <v>Muscicapa striata</v>
          </cell>
          <cell r="B534" t="str">
            <v>Muscicapa striata</v>
          </cell>
          <cell r="C534" t="str">
            <v>1BL to 1BT</v>
          </cell>
          <cell r="D534" t="str">
            <v>Muscicapa striata</v>
          </cell>
        </row>
        <row r="535">
          <cell r="A535" t="str">
            <v>Oriolus oriolus</v>
          </cell>
          <cell r="B535" t="str">
            <v>Oriolus oriolus</v>
          </cell>
          <cell r="C535" t="str">
            <v>Many BL to 1BT</v>
          </cell>
          <cell r="D535" t="str">
            <v>Oriolus oriolus</v>
          </cell>
        </row>
        <row r="536">
          <cell r="A536" t="str">
            <v>Parus major</v>
          </cell>
          <cell r="B536" t="str">
            <v>Parus major</v>
          </cell>
          <cell r="C536" t="str">
            <v>1BL to 1BT</v>
          </cell>
          <cell r="D536" t="str">
            <v>Parus major</v>
          </cell>
        </row>
        <row r="537">
          <cell r="A537" t="str">
            <v>Phoenicurus phoenicurus</v>
          </cell>
          <cell r="B537" t="str">
            <v>Phoenicurus phoenicurus</v>
          </cell>
          <cell r="C537" t="str">
            <v>1BL to 1BT</v>
          </cell>
          <cell r="D537" t="str">
            <v>Phoenicurus phoenicurus</v>
          </cell>
        </row>
        <row r="538">
          <cell r="A538" t="str">
            <v>Phylloscopus collybita</v>
          </cell>
          <cell r="B538" t="str">
            <v>Phylloscopus collybita</v>
          </cell>
          <cell r="C538" t="str">
            <v>Many BL to 1BT</v>
          </cell>
          <cell r="D538" t="str">
            <v>Phylloscopus collybita</v>
          </cell>
        </row>
        <row r="539">
          <cell r="A539" t="str">
            <v>Phylloscopus sibilatrix</v>
          </cell>
          <cell r="B539" t="str">
            <v>Phylloscopus sibilatrix</v>
          </cell>
          <cell r="C539" t="str">
            <v>1BL to 1BT</v>
          </cell>
          <cell r="D539" t="str">
            <v>Phylloscopus sibilatrix</v>
          </cell>
        </row>
        <row r="540">
          <cell r="A540" t="str">
            <v>Parus palustris</v>
          </cell>
          <cell r="B540" t="str">
            <v>Poecile palustris</v>
          </cell>
          <cell r="C540" t="str">
            <v>1BL to 1BT</v>
          </cell>
          <cell r="D540" t="str">
            <v>Poecile palustris</v>
          </cell>
        </row>
        <row r="541">
          <cell r="A541" t="str">
            <v>Sitta europaea</v>
          </cell>
          <cell r="B541" t="str">
            <v>Sitta europaea</v>
          </cell>
          <cell r="C541" t="str">
            <v>Many BL to 1BT</v>
          </cell>
          <cell r="D541" t="str">
            <v>Sitta europaea</v>
          </cell>
        </row>
        <row r="542">
          <cell r="A542" t="str">
            <v>Sturnus vulgaris</v>
          </cell>
          <cell r="B542" t="str">
            <v>Sturnus vulgaris</v>
          </cell>
          <cell r="C542" t="str">
            <v>1BL to 1BT</v>
          </cell>
          <cell r="D542" t="str">
            <v>Sturnus vulgaris</v>
          </cell>
        </row>
        <row r="543">
          <cell r="A543" t="str">
            <v>Sylvia atricapilla</v>
          </cell>
          <cell r="B543" t="str">
            <v>Sylvia atricapilla</v>
          </cell>
          <cell r="C543" t="str">
            <v>1BL to 1BT</v>
          </cell>
          <cell r="D543" t="str">
            <v>Sylvia atricapilla</v>
          </cell>
        </row>
        <row r="544">
          <cell r="A544" t="str">
            <v>Sylvia borin</v>
          </cell>
          <cell r="B544" t="str">
            <v>Sylvia borin</v>
          </cell>
          <cell r="C544" t="str">
            <v>1BL to 1BT</v>
          </cell>
          <cell r="D544" t="str">
            <v>Sylvia borin</v>
          </cell>
        </row>
        <row r="545">
          <cell r="A545" t="str">
            <v>Troglodytes troglodytes</v>
          </cell>
          <cell r="B545" t="str">
            <v>Troglodytes troglodytes</v>
          </cell>
          <cell r="C545" t="str">
            <v>Many BL to 1BT</v>
          </cell>
          <cell r="D545" t="str">
            <v>Troglodytes troglodytes</v>
          </cell>
        </row>
        <row r="546">
          <cell r="A546" t="str">
            <v>Turdus merula</v>
          </cell>
          <cell r="B546" t="str">
            <v>Turdus merula</v>
          </cell>
          <cell r="C546" t="str">
            <v>Many BL to 1BT</v>
          </cell>
          <cell r="D546" t="str">
            <v>Turdus merula</v>
          </cell>
        </row>
        <row r="547">
          <cell r="A547" t="str">
            <v>Turdus philomelos</v>
          </cell>
          <cell r="B547" t="str">
            <v>Turdus philomelos</v>
          </cell>
          <cell r="C547" t="str">
            <v>1BL to 1BT</v>
          </cell>
          <cell r="D547" t="str">
            <v>Turdus philomelos</v>
          </cell>
        </row>
        <row r="548">
          <cell r="A548" t="str">
            <v>Turdus viscivorus</v>
          </cell>
          <cell r="B548" t="str">
            <v>Turdus viscivorus</v>
          </cell>
          <cell r="C548" t="str">
            <v>1BL to 1BT</v>
          </cell>
          <cell r="D548" t="str">
            <v>Turdus viscivorus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>
  <autoFilter ref="A1:I27" xr:uid="{C900C91A-B35C-4363-8164-E22FC639ADA6}"/>
  <tableColumns count="9">
    <tableColumn id="1" xr3:uid="{E5B7FBA4-B835-4067-8881-C0DC8B5D984B}" uniqueName="1" name="Column1" queryTableFieldId="1" dataDxfId="59"/>
    <tableColumn id="9" xr3:uid="{094206E0-B63C-49DB-A42E-4911E98B739F}" uniqueName="9" name="N_obs" queryTableFieldId="9" dataDxfId="58"/>
    <tableColumn id="2" xr3:uid="{9395CC30-A265-4D7A-A374-B6CFB1744407}" uniqueName="2" name="Ground" queryTableFieldId="2" dataDxfId="57"/>
    <tableColumn id="3" xr3:uid="{814A4300-AA85-41CC-9B43-FD9B883C86C3}" uniqueName="3" name="Twigs" queryTableFieldId="3" dataDxfId="56"/>
    <tableColumn id="4" xr3:uid="{9CD33BD0-957A-46CB-8F80-4D9BA75947FA}" uniqueName="4" name="Branch" queryTableFieldId="4" dataDxfId="55"/>
    <tableColumn id="5" xr3:uid="{8EDD1C64-213B-44DF-9678-9266A32E0769}" uniqueName="5" name="Trunk" queryTableFieldId="5" dataDxfId="54"/>
    <tableColumn id="6" xr3:uid="{CEBC11C9-7E9C-4F48-B685-5F28CEE2F66B}" uniqueName="6" name="Nectar/seed/fruit" queryTableFieldId="6" dataDxfId="53"/>
    <tableColumn id="7" xr3:uid="{B1BEF04A-C9F5-4910-A15D-CD1185E20350}" uniqueName="7" name="Foliage" queryTableFieldId="7" dataDxfId="52"/>
    <tableColumn id="8" xr3:uid="{3D6A5124-A9CD-4B5F-9EB4-E474C5EC3901}" uniqueName="8" name="Air" queryTableFieldId="8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>
  <autoFilter ref="J1:R27" xr:uid="{01194166-5F4C-4B52-A3BD-DB6E7807E56D}"/>
  <tableColumns count="9">
    <tableColumn id="1" xr3:uid="{DED51E32-64FE-4D8D-96CD-9F604A398782}" uniqueName="1" name="Column1" queryTableFieldId="1" dataDxfId="49"/>
    <tableColumn id="2" xr3:uid="{310438A9-6D0C-498B-994C-E9B0A7800428}" uniqueName="2" name="Foliage gleaning" queryTableFieldId="2" dataDxfId="48"/>
    <tableColumn id="3" xr3:uid="{77CC99CD-D647-4422-B148-3B21FA09892E}" uniqueName="3" name="Pouncing" queryTableFieldId="3" dataDxfId="47"/>
    <tableColumn id="4" xr3:uid="{1E0FA2D3-B297-4F02-94A2-E248400191B9}" uniqueName="4" name="Salliying" queryTableFieldId="4" dataDxfId="46"/>
    <tableColumn id="5" xr3:uid="{E42A3DAC-14EA-476B-971C-A76E73B04B6B}" uniqueName="5" name="Wood gleaning" queryTableFieldId="5" dataDxfId="45"/>
    <tableColumn id="6" xr3:uid="{8ECE50D7-C7C4-4540-ADB3-C18C15E1F24E}" uniqueName="6" name="Ground carnivore" queryTableFieldId="6" dataDxfId="44"/>
    <tableColumn id="7" xr3:uid="{26A99EA5-3DBB-4BD3-88A1-4C7DFD5C5D53}" uniqueName="7" name="Nectar gleaning" queryTableFieldId="7" dataDxfId="43"/>
    <tableColumn id="8" xr3:uid="{5BEF37B2-66A9-47AA-B8ED-1A4BF469AD7A}" uniqueName="8" name="Fruit gleaning" queryTableFieldId="8" dataDxfId="42"/>
    <tableColumn id="9" xr3:uid="{D849116C-A8FE-4F36-B576-CF8F7FA39FDC}" uniqueName="9" name="Grain gleaning" queryTableFieldId="9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>
  <autoFilter ref="S1:X43" xr:uid="{7FE3A78B-7014-4ACA-8B2B-226BDDD24ED8}"/>
  <tableColumns count="6">
    <tableColumn id="1" xr3:uid="{2A37F802-39FF-4EAF-B43F-76DD32CBA830}" uniqueName="1" name="Sl.no" queryTableFieldId="1" dataDxfId="38"/>
    <tableColumn id="2" xr3:uid="{A9062119-30A8-4F60-9F71-367A32793B82}" uniqueName="2" name="Nameofspecies" queryTableFieldId="2" dataDxfId="37"/>
    <tableColumn id="3" xr3:uid="{ABADBFCB-5471-4A5E-8D3D-6FFFFD1E5F70}" uniqueName="3" name="Scientificname" queryTableFieldId="3" dataDxfId="36"/>
    <tableColumn id="4" xr3:uid="{CCE047BB-1B13-4816-BA79-C4E2098E7FBA}" uniqueName="4" name="Migratorystatus" queryTableFieldId="4" dataDxfId="35"/>
    <tableColumn id="5" xr3:uid="{2BE7023D-0237-4E5C-974D-96206EB243F2}" uniqueName="5" name="Totalno.ofobservations" queryTableFieldId="5" dataDxfId="34"/>
    <tableColumn id="6" xr3:uid="{EFC54F09-86F1-4D84-A195-CE14C8AA8C3B}" uniqueName="6" name="Sloupec1" queryTableFieldId="6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71/MU9890204" TargetMode="External"/><Relationship Id="rId3" Type="http://schemas.openxmlformats.org/officeDocument/2006/relationships/hyperlink" Target="https://geohack.toolforge.org/geohack.php?pagename=Laceys_Creek,_Queensland&amp;params=27.2319_S_152.74_E_type:city_region:AU-QLD&amp;title=Laceys+Creek+%28centre+of+locality%29" TargetMode="External"/><Relationship Id="rId7" Type="http://schemas.openxmlformats.org/officeDocument/2006/relationships/hyperlink" Target="https://doi.org/10.11648/j.jenr.20160502.11" TargetMode="External"/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Relationship Id="rId6" Type="http://schemas.openxmlformats.org/officeDocument/2006/relationships/hyperlink" Target="https://www.wesca.net/Podoces/Podoces3/PODOCES%203_1-2_%20Foraging%20Behaviour%20in%20southern%20India.pdf" TargetMode="External"/><Relationship Id="rId5" Type="http://schemas.openxmlformats.org/officeDocument/2006/relationships/hyperlink" Target="https://doi.org/10.1093/auk/ukz079" TargetMode="External"/><Relationship Id="rId4" Type="http://schemas.openxmlformats.org/officeDocument/2006/relationships/hyperlink" Target="https://geohack.toolforge.org/geohack.php?pagename=Paluma_Range_National_Park&amp;params=18_52_18_S_146_07_30_E_type:landmark_region:AU-QL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85" zoomScaleNormal="85" workbookViewId="0">
      <selection activeCell="B28" sqref="B28"/>
    </sheetView>
  </sheetViews>
  <sheetFormatPr defaultColWidth="8.7109375" defaultRowHeight="15" x14ac:dyDescent="0.25"/>
  <cols>
    <col min="1" max="1" width="21.85546875" customWidth="1"/>
    <col min="2" max="2" width="30.85546875" customWidth="1"/>
    <col min="3" max="3" width="5.42578125" customWidth="1"/>
    <col min="4" max="4" width="21.5703125" customWidth="1"/>
    <col min="5" max="6" width="35.42578125" customWidth="1"/>
    <col min="7" max="8" width="27.7109375" customWidth="1"/>
    <col min="9" max="9" width="12" customWidth="1"/>
    <col min="10" max="10" width="33.140625" customWidth="1"/>
    <col min="11" max="13" width="14.7109375" customWidth="1"/>
    <col min="14" max="14" width="14.28515625" customWidth="1"/>
  </cols>
  <sheetData>
    <row r="1" spans="1:14" s="1" customFormat="1" x14ac:dyDescent="0.25">
      <c r="A1" s="1" t="s">
        <v>0</v>
      </c>
      <c r="B1" s="1" t="s">
        <v>1483</v>
      </c>
      <c r="C1" s="1" t="s">
        <v>1</v>
      </c>
      <c r="D1" s="1" t="s">
        <v>2</v>
      </c>
      <c r="E1" s="1" t="s">
        <v>3</v>
      </c>
      <c r="F1" s="1" t="s">
        <v>2503</v>
      </c>
      <c r="G1" s="1" t="s">
        <v>2542</v>
      </c>
      <c r="H1" s="1" t="s">
        <v>2449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2543</v>
      </c>
      <c r="B2" t="s">
        <v>2489</v>
      </c>
      <c r="C2">
        <v>1978</v>
      </c>
      <c r="D2" t="s">
        <v>2520</v>
      </c>
      <c r="E2" t="s">
        <v>11</v>
      </c>
      <c r="F2" t="s">
        <v>2504</v>
      </c>
      <c r="G2" t="s">
        <v>2501</v>
      </c>
      <c r="H2" s="90" t="s">
        <v>2450</v>
      </c>
      <c r="I2">
        <v>27</v>
      </c>
      <c r="K2" s="2" t="s">
        <v>12</v>
      </c>
      <c r="L2" s="2" t="s">
        <v>12</v>
      </c>
      <c r="M2" s="2" t="s">
        <v>12</v>
      </c>
      <c r="N2" s="2" t="s">
        <v>12</v>
      </c>
    </row>
    <row r="3" spans="1:14" ht="12.75" customHeight="1" x14ac:dyDescent="0.25">
      <c r="A3" t="s">
        <v>2544</v>
      </c>
      <c r="B3" s="62" t="s">
        <v>13</v>
      </c>
      <c r="C3">
        <v>1984</v>
      </c>
      <c r="D3" t="s">
        <v>2520</v>
      </c>
      <c r="E3" t="s">
        <v>11</v>
      </c>
      <c r="F3" t="s">
        <v>2505</v>
      </c>
      <c r="G3" t="s">
        <v>2502</v>
      </c>
      <c r="H3" s="90" t="s">
        <v>2451</v>
      </c>
      <c r="I3">
        <v>23</v>
      </c>
      <c r="K3" s="2" t="s">
        <v>12</v>
      </c>
      <c r="L3" s="2" t="s">
        <v>12</v>
      </c>
      <c r="M3" s="2" t="s">
        <v>12</v>
      </c>
      <c r="N3" s="2" t="s">
        <v>12</v>
      </c>
    </row>
    <row r="4" spans="1:14" x14ac:dyDescent="0.25">
      <c r="A4" t="s">
        <v>2545</v>
      </c>
      <c r="B4" t="s">
        <v>2490</v>
      </c>
      <c r="C4">
        <v>1996</v>
      </c>
      <c r="D4" t="s">
        <v>2520</v>
      </c>
      <c r="E4" t="s">
        <v>28</v>
      </c>
      <c r="F4" t="s">
        <v>2506</v>
      </c>
      <c r="G4" t="s">
        <v>22</v>
      </c>
      <c r="H4" t="s">
        <v>2452</v>
      </c>
      <c r="I4">
        <v>13</v>
      </c>
      <c r="K4" s="2" t="s">
        <v>12</v>
      </c>
      <c r="L4" s="2" t="s">
        <v>12</v>
      </c>
      <c r="M4" s="2" t="s">
        <v>12</v>
      </c>
      <c r="N4" s="2" t="s">
        <v>12</v>
      </c>
    </row>
    <row r="5" spans="1:14" x14ac:dyDescent="0.25">
      <c r="A5" t="s">
        <v>2546</v>
      </c>
      <c r="B5" s="90" t="s">
        <v>17</v>
      </c>
      <c r="C5">
        <v>2006</v>
      </c>
      <c r="D5" t="s">
        <v>2520</v>
      </c>
      <c r="E5" t="s">
        <v>18</v>
      </c>
      <c r="F5" t="s">
        <v>2517</v>
      </c>
      <c r="G5" t="s">
        <v>19</v>
      </c>
      <c r="H5" t="s">
        <v>2453</v>
      </c>
      <c r="I5">
        <v>13</v>
      </c>
      <c r="J5" t="s">
        <v>20</v>
      </c>
      <c r="K5" s="2" t="s">
        <v>12</v>
      </c>
      <c r="L5" s="2" t="s">
        <v>12</v>
      </c>
      <c r="M5" s="2" t="s">
        <v>12</v>
      </c>
      <c r="N5" s="2" t="s">
        <v>12</v>
      </c>
    </row>
    <row r="6" spans="1:14" x14ac:dyDescent="0.25">
      <c r="A6" t="s">
        <v>2547</v>
      </c>
      <c r="B6" t="s">
        <v>2491</v>
      </c>
      <c r="C6">
        <v>2014</v>
      </c>
      <c r="D6" t="s">
        <v>2520</v>
      </c>
      <c r="E6" t="s">
        <v>21</v>
      </c>
      <c r="F6" t="s">
        <v>2506</v>
      </c>
      <c r="G6" t="s">
        <v>22</v>
      </c>
      <c r="H6" t="s">
        <v>2454</v>
      </c>
      <c r="I6">
        <v>20</v>
      </c>
      <c r="J6" t="s">
        <v>23</v>
      </c>
      <c r="K6" s="2" t="s">
        <v>12</v>
      </c>
      <c r="L6" s="2" t="s">
        <v>12</v>
      </c>
      <c r="M6" s="2" t="s">
        <v>12</v>
      </c>
      <c r="N6" s="2" t="s">
        <v>12</v>
      </c>
    </row>
    <row r="7" spans="1:14" x14ac:dyDescent="0.25">
      <c r="A7" t="s">
        <v>2548</v>
      </c>
      <c r="B7" t="s">
        <v>2492</v>
      </c>
      <c r="C7">
        <v>1980</v>
      </c>
      <c r="D7" t="s">
        <v>2521</v>
      </c>
      <c r="E7" t="s">
        <v>24</v>
      </c>
      <c r="F7" t="s">
        <v>2518</v>
      </c>
      <c r="G7" t="s">
        <v>25</v>
      </c>
      <c r="H7" t="s">
        <v>2455</v>
      </c>
      <c r="I7">
        <v>12</v>
      </c>
      <c r="J7" t="s">
        <v>26</v>
      </c>
      <c r="K7" s="2" t="s">
        <v>12</v>
      </c>
      <c r="L7" s="2" t="s">
        <v>12</v>
      </c>
      <c r="M7" s="2" t="s">
        <v>12</v>
      </c>
      <c r="N7" s="2" t="s">
        <v>12</v>
      </c>
    </row>
    <row r="8" spans="1:14" x14ac:dyDescent="0.25">
      <c r="A8" t="s">
        <v>2549</v>
      </c>
      <c r="B8" t="s">
        <v>2493</v>
      </c>
      <c r="C8">
        <v>1983</v>
      </c>
      <c r="D8" t="s">
        <v>2521</v>
      </c>
      <c r="E8" t="s">
        <v>27</v>
      </c>
      <c r="F8" t="s">
        <v>2518</v>
      </c>
      <c r="G8" t="s">
        <v>25</v>
      </c>
      <c r="H8" t="s">
        <v>2456</v>
      </c>
      <c r="I8">
        <v>21</v>
      </c>
      <c r="J8" t="s">
        <v>26</v>
      </c>
      <c r="K8" s="2" t="s">
        <v>12</v>
      </c>
      <c r="L8" s="2" t="s">
        <v>12</v>
      </c>
      <c r="M8" s="2" t="s">
        <v>12</v>
      </c>
      <c r="N8" s="2" t="s">
        <v>12</v>
      </c>
    </row>
    <row r="9" spans="1:14" x14ac:dyDescent="0.25">
      <c r="A9" t="s">
        <v>2550</v>
      </c>
      <c r="B9" t="s">
        <v>2494</v>
      </c>
      <c r="C9">
        <v>1979</v>
      </c>
      <c r="D9" t="s">
        <v>2521</v>
      </c>
      <c r="E9" t="s">
        <v>15</v>
      </c>
      <c r="F9" t="s">
        <v>2507</v>
      </c>
      <c r="G9" t="s">
        <v>16</v>
      </c>
      <c r="H9" t="s">
        <v>2457</v>
      </c>
      <c r="I9">
        <v>22</v>
      </c>
      <c r="K9" s="2" t="s">
        <v>12</v>
      </c>
      <c r="L9" s="2" t="s">
        <v>12</v>
      </c>
      <c r="M9" s="2" t="s">
        <v>12</v>
      </c>
      <c r="N9" s="2" t="s">
        <v>12</v>
      </c>
    </row>
    <row r="10" spans="1:14" x14ac:dyDescent="0.25">
      <c r="A10" t="s">
        <v>2551</v>
      </c>
      <c r="B10" s="90" t="s">
        <v>884</v>
      </c>
      <c r="C10">
        <v>2020</v>
      </c>
      <c r="D10" t="s">
        <v>2521</v>
      </c>
      <c r="E10" t="s">
        <v>885</v>
      </c>
      <c r="F10" t="s">
        <v>2508</v>
      </c>
      <c r="G10" t="s">
        <v>886</v>
      </c>
      <c r="H10" t="s">
        <v>2458</v>
      </c>
      <c r="I10">
        <v>17</v>
      </c>
      <c r="J10" t="s">
        <v>2445</v>
      </c>
      <c r="K10" s="67" t="s">
        <v>2442</v>
      </c>
      <c r="L10" s="2" t="s">
        <v>12</v>
      </c>
      <c r="M10" s="2" t="s">
        <v>12</v>
      </c>
      <c r="N10" s="2" t="s">
        <v>12</v>
      </c>
    </row>
    <row r="11" spans="1:14" x14ac:dyDescent="0.25">
      <c r="A11" t="s">
        <v>29</v>
      </c>
      <c r="B11" s="90" t="s">
        <v>2495</v>
      </c>
      <c r="C11">
        <v>2016</v>
      </c>
      <c r="D11" t="s">
        <v>2522</v>
      </c>
      <c r="E11" t="s">
        <v>31</v>
      </c>
      <c r="F11" t="s">
        <v>2509</v>
      </c>
      <c r="G11" t="s">
        <v>32</v>
      </c>
      <c r="H11" t="s">
        <v>2459</v>
      </c>
      <c r="I11">
        <v>36</v>
      </c>
      <c r="J11" t="s">
        <v>33</v>
      </c>
      <c r="K11" s="2" t="s">
        <v>12</v>
      </c>
      <c r="L11" s="2" t="s">
        <v>12</v>
      </c>
      <c r="M11" s="2" t="s">
        <v>12</v>
      </c>
      <c r="N11" s="2" t="s">
        <v>12</v>
      </c>
    </row>
    <row r="12" spans="1:14" x14ac:dyDescent="0.25">
      <c r="A12" t="s">
        <v>1017</v>
      </c>
      <c r="B12" t="s">
        <v>2496</v>
      </c>
      <c r="C12">
        <v>2008</v>
      </c>
      <c r="D12" t="s">
        <v>2522</v>
      </c>
      <c r="E12" t="s">
        <v>973</v>
      </c>
      <c r="F12" t="s">
        <v>2510</v>
      </c>
      <c r="G12" t="s">
        <v>1016</v>
      </c>
      <c r="H12" t="s">
        <v>2460</v>
      </c>
      <c r="I12">
        <v>37</v>
      </c>
      <c r="K12" s="2" t="s">
        <v>12</v>
      </c>
      <c r="L12" s="2" t="s">
        <v>12</v>
      </c>
      <c r="M12" s="2" t="s">
        <v>12</v>
      </c>
      <c r="N12" s="2" t="s">
        <v>12</v>
      </c>
    </row>
    <row r="13" spans="1:14" x14ac:dyDescent="0.25">
      <c r="A13" t="s">
        <v>1154</v>
      </c>
      <c r="B13" t="s">
        <v>2497</v>
      </c>
      <c r="C13">
        <v>2022</v>
      </c>
      <c r="D13" t="s">
        <v>2522</v>
      </c>
      <c r="E13" t="s">
        <v>31</v>
      </c>
      <c r="F13" t="s">
        <v>2511</v>
      </c>
      <c r="G13" t="s">
        <v>1156</v>
      </c>
      <c r="H13" t="s">
        <v>2461</v>
      </c>
      <c r="I13">
        <v>26</v>
      </c>
      <c r="K13" s="2" t="s">
        <v>12</v>
      </c>
      <c r="L13" s="2" t="s">
        <v>12</v>
      </c>
      <c r="M13" s="2" t="s">
        <v>12</v>
      </c>
      <c r="N13" s="2" t="s">
        <v>12</v>
      </c>
    </row>
    <row r="14" spans="1:14" x14ac:dyDescent="0.25">
      <c r="A14" t="s">
        <v>2141</v>
      </c>
      <c r="B14" t="s">
        <v>2498</v>
      </c>
      <c r="C14">
        <v>2009</v>
      </c>
      <c r="D14" t="s">
        <v>2522</v>
      </c>
      <c r="E14" t="s">
        <v>2142</v>
      </c>
      <c r="F14" t="s">
        <v>2516</v>
      </c>
      <c r="G14" t="s">
        <v>1485</v>
      </c>
      <c r="H14" t="s">
        <v>2463</v>
      </c>
      <c r="I14">
        <v>9</v>
      </c>
      <c r="K14" s="2" t="s">
        <v>12</v>
      </c>
      <c r="L14" s="2" t="s">
        <v>12</v>
      </c>
      <c r="M14" s="2" t="s">
        <v>12</v>
      </c>
      <c r="N14" s="2" t="s">
        <v>12</v>
      </c>
    </row>
    <row r="15" spans="1:14" x14ac:dyDescent="0.25">
      <c r="A15" t="s">
        <v>1991</v>
      </c>
      <c r="B15" t="s">
        <v>2555</v>
      </c>
      <c r="C15">
        <v>2012</v>
      </c>
      <c r="D15" t="s">
        <v>2522</v>
      </c>
      <c r="E15" t="s">
        <v>1488</v>
      </c>
      <c r="F15" t="s">
        <v>2512</v>
      </c>
      <c r="G15" t="s">
        <v>1305</v>
      </c>
      <c r="H15" t="s">
        <v>2464</v>
      </c>
      <c r="I15">
        <v>10</v>
      </c>
      <c r="K15" s="2" t="s">
        <v>12</v>
      </c>
      <c r="L15" s="2" t="s">
        <v>12</v>
      </c>
      <c r="M15" s="2" t="s">
        <v>12</v>
      </c>
      <c r="N15" s="2" t="s">
        <v>12</v>
      </c>
    </row>
    <row r="16" spans="1:14" ht="16.149999999999999" customHeight="1" x14ac:dyDescent="0.25">
      <c r="A16" t="s">
        <v>2148</v>
      </c>
      <c r="B16" s="90" t="s">
        <v>2146</v>
      </c>
      <c r="C16">
        <v>2008</v>
      </c>
      <c r="D16" t="s">
        <v>2522</v>
      </c>
      <c r="E16" t="s">
        <v>31</v>
      </c>
      <c r="F16" t="s">
        <v>2513</v>
      </c>
      <c r="G16" t="s">
        <v>2147</v>
      </c>
      <c r="H16" t="s">
        <v>2465</v>
      </c>
      <c r="I16">
        <v>26</v>
      </c>
      <c r="K16" s="2" t="s">
        <v>12</v>
      </c>
      <c r="L16" s="2" t="s">
        <v>12</v>
      </c>
      <c r="M16" s="2" t="s">
        <v>12</v>
      </c>
      <c r="N16" s="2" t="s">
        <v>12</v>
      </c>
    </row>
    <row r="17" spans="1:14" x14ac:dyDescent="0.25">
      <c r="A17" t="s">
        <v>2552</v>
      </c>
      <c r="B17" t="s">
        <v>2499</v>
      </c>
      <c r="C17">
        <v>1987</v>
      </c>
      <c r="D17" t="s">
        <v>2523</v>
      </c>
      <c r="E17" t="s">
        <v>35</v>
      </c>
      <c r="F17" t="s">
        <v>2515</v>
      </c>
      <c r="G17" t="s">
        <v>36</v>
      </c>
      <c r="H17" t="s">
        <v>2468</v>
      </c>
      <c r="I17">
        <v>25</v>
      </c>
      <c r="J17" t="s">
        <v>2446</v>
      </c>
      <c r="K17" s="2" t="s">
        <v>12</v>
      </c>
      <c r="L17" s="2" t="s">
        <v>12</v>
      </c>
      <c r="M17" s="2" t="s">
        <v>12</v>
      </c>
      <c r="N17" s="2" t="s">
        <v>12</v>
      </c>
    </row>
    <row r="18" spans="1:14" x14ac:dyDescent="0.25">
      <c r="A18" t="s">
        <v>2553</v>
      </c>
      <c r="B18" t="s">
        <v>2519</v>
      </c>
      <c r="C18">
        <v>2025</v>
      </c>
      <c r="D18" t="s">
        <v>2523</v>
      </c>
      <c r="E18" t="s">
        <v>2466</v>
      </c>
      <c r="F18" t="s">
        <v>2514</v>
      </c>
      <c r="G18" t="s">
        <v>2467</v>
      </c>
      <c r="H18" t="s">
        <v>2469</v>
      </c>
      <c r="I18">
        <v>25</v>
      </c>
      <c r="K18" s="2" t="s">
        <v>12</v>
      </c>
      <c r="L18" s="2" t="s">
        <v>12</v>
      </c>
      <c r="M18" s="2" t="s">
        <v>12</v>
      </c>
      <c r="N18" s="2" t="s">
        <v>12</v>
      </c>
    </row>
    <row r="19" spans="1:14" x14ac:dyDescent="0.25">
      <c r="A19" t="s">
        <v>2470</v>
      </c>
      <c r="B19" t="s">
        <v>2485</v>
      </c>
      <c r="C19">
        <v>2020</v>
      </c>
      <c r="D19" t="s">
        <v>2520</v>
      </c>
      <c r="E19" t="s">
        <v>2536</v>
      </c>
      <c r="F19" t="s">
        <v>2524</v>
      </c>
      <c r="G19" t="s">
        <v>2530</v>
      </c>
      <c r="H19" s="91" t="s">
        <v>2488</v>
      </c>
      <c r="I19">
        <v>41</v>
      </c>
      <c r="K19" s="2" t="s">
        <v>12</v>
      </c>
      <c r="L19" s="2" t="s">
        <v>12</v>
      </c>
      <c r="M19" s="2" t="s">
        <v>12</v>
      </c>
      <c r="N19" s="2" t="s">
        <v>12</v>
      </c>
    </row>
    <row r="20" spans="1:14" x14ac:dyDescent="0.25">
      <c r="A20" t="s">
        <v>2471</v>
      </c>
      <c r="B20" t="s">
        <v>2483</v>
      </c>
      <c r="C20">
        <v>1986</v>
      </c>
      <c r="D20" t="s">
        <v>2520</v>
      </c>
      <c r="E20" t="s">
        <v>2537</v>
      </c>
      <c r="F20" t="s">
        <v>2525</v>
      </c>
      <c r="G20" t="s">
        <v>2531</v>
      </c>
      <c r="H20" t="s">
        <v>2476</v>
      </c>
      <c r="I20">
        <v>36</v>
      </c>
      <c r="K20" s="2" t="s">
        <v>12</v>
      </c>
      <c r="L20" s="2" t="s">
        <v>12</v>
      </c>
      <c r="M20" s="2" t="s">
        <v>12</v>
      </c>
      <c r="N20" s="2" t="s">
        <v>12</v>
      </c>
    </row>
    <row r="21" spans="1:14" x14ac:dyDescent="0.25">
      <c r="A21" t="s">
        <v>2554</v>
      </c>
      <c r="B21" t="s">
        <v>2484</v>
      </c>
      <c r="C21">
        <v>1985</v>
      </c>
      <c r="D21" t="s">
        <v>2520</v>
      </c>
      <c r="E21" t="s">
        <v>2539</v>
      </c>
      <c r="F21" t="s">
        <v>2524</v>
      </c>
      <c r="G21" t="s">
        <v>2530</v>
      </c>
      <c r="H21" t="s">
        <v>2477</v>
      </c>
      <c r="I21">
        <v>38</v>
      </c>
      <c r="K21" s="2" t="s">
        <v>12</v>
      </c>
      <c r="L21" s="2" t="s">
        <v>12</v>
      </c>
      <c r="M21" s="2" t="s">
        <v>12</v>
      </c>
      <c r="N21" s="2" t="s">
        <v>12</v>
      </c>
    </row>
    <row r="22" spans="1:14" x14ac:dyDescent="0.25">
      <c r="A22" t="s">
        <v>2472</v>
      </c>
      <c r="B22" t="s">
        <v>2482</v>
      </c>
      <c r="C22">
        <v>1998</v>
      </c>
      <c r="D22" t="s">
        <v>2520</v>
      </c>
      <c r="E22" t="s">
        <v>2538</v>
      </c>
      <c r="F22" t="s">
        <v>2526</v>
      </c>
      <c r="G22" t="s">
        <v>2532</v>
      </c>
      <c r="H22" t="s">
        <v>2478</v>
      </c>
      <c r="I22">
        <v>31</v>
      </c>
      <c r="K22" s="2" t="s">
        <v>12</v>
      </c>
      <c r="L22" s="2" t="s">
        <v>12</v>
      </c>
      <c r="M22" s="2" t="s">
        <v>12</v>
      </c>
      <c r="N22" s="2" t="s">
        <v>12</v>
      </c>
    </row>
    <row r="23" spans="1:14" x14ac:dyDescent="0.25">
      <c r="A23" t="s">
        <v>2473</v>
      </c>
      <c r="B23" t="s">
        <v>2500</v>
      </c>
      <c r="C23">
        <v>1997</v>
      </c>
      <c r="D23" t="s">
        <v>2520</v>
      </c>
      <c r="E23" t="s">
        <v>2538</v>
      </c>
      <c r="F23" t="s">
        <v>2527</v>
      </c>
      <c r="G23" t="s">
        <v>2533</v>
      </c>
      <c r="H23" t="s">
        <v>2479</v>
      </c>
      <c r="I23">
        <v>21</v>
      </c>
      <c r="K23" s="2" t="s">
        <v>12</v>
      </c>
      <c r="L23" s="2" t="s">
        <v>12</v>
      </c>
      <c r="M23" s="2" t="s">
        <v>12</v>
      </c>
      <c r="N23" s="2" t="s">
        <v>12</v>
      </c>
    </row>
    <row r="24" spans="1:14" x14ac:dyDescent="0.25">
      <c r="A24" t="s">
        <v>2474</v>
      </c>
      <c r="B24" t="s">
        <v>2481</v>
      </c>
      <c r="C24">
        <v>1994</v>
      </c>
      <c r="D24" t="s">
        <v>2520</v>
      </c>
      <c r="E24" t="s">
        <v>2540</v>
      </c>
      <c r="F24" t="s">
        <v>2528</v>
      </c>
      <c r="G24" t="s">
        <v>2534</v>
      </c>
      <c r="H24" t="s">
        <v>2480</v>
      </c>
      <c r="I24">
        <v>12</v>
      </c>
      <c r="K24" s="2" t="s">
        <v>12</v>
      </c>
      <c r="L24" s="2" t="s">
        <v>12</v>
      </c>
      <c r="M24" s="2" t="s">
        <v>12</v>
      </c>
      <c r="N24" s="2" t="s">
        <v>12</v>
      </c>
    </row>
    <row r="25" spans="1:14" x14ac:dyDescent="0.25">
      <c r="A25" t="s">
        <v>2475</v>
      </c>
      <c r="B25" s="90" t="s">
        <v>2486</v>
      </c>
      <c r="C25">
        <v>1989</v>
      </c>
      <c r="D25" t="s">
        <v>2520</v>
      </c>
      <c r="E25" t="s">
        <v>2541</v>
      </c>
      <c r="F25" t="s">
        <v>2529</v>
      </c>
      <c r="G25" t="s">
        <v>2535</v>
      </c>
      <c r="H25" t="s">
        <v>2487</v>
      </c>
      <c r="I25">
        <v>5</v>
      </c>
      <c r="K25" s="2" t="s">
        <v>12</v>
      </c>
      <c r="L25" s="2" t="s">
        <v>12</v>
      </c>
      <c r="M25" s="2" t="s">
        <v>12</v>
      </c>
      <c r="N25" s="2" t="s">
        <v>12</v>
      </c>
    </row>
    <row r="28" spans="1:14" x14ac:dyDescent="0.25">
      <c r="A28" t="s">
        <v>1303</v>
      </c>
      <c r="B28" t="s">
        <v>2143</v>
      </c>
      <c r="C28">
        <v>2020</v>
      </c>
      <c r="D28" t="s">
        <v>30</v>
      </c>
      <c r="E28" t="s">
        <v>1304</v>
      </c>
      <c r="G28" t="s">
        <v>1305</v>
      </c>
      <c r="J28" s="66" t="s">
        <v>2443</v>
      </c>
      <c r="K28" s="65" t="s">
        <v>1018</v>
      </c>
      <c r="L28" s="65" t="s">
        <v>1018</v>
      </c>
      <c r="M28" s="2" t="s">
        <v>12</v>
      </c>
      <c r="N28" s="65" t="s">
        <v>1018</v>
      </c>
    </row>
    <row r="29" spans="1:14" ht="19.149999999999999" customHeight="1" x14ac:dyDescent="0.25">
      <c r="A29" t="s">
        <v>1481</v>
      </c>
      <c r="B29" t="s">
        <v>1482</v>
      </c>
      <c r="C29">
        <v>2018</v>
      </c>
      <c r="D29" t="s">
        <v>14</v>
      </c>
      <c r="E29" t="s">
        <v>1484</v>
      </c>
      <c r="G29" t="s">
        <v>1485</v>
      </c>
      <c r="I29">
        <v>13</v>
      </c>
      <c r="J29" s="66" t="s">
        <v>2444</v>
      </c>
      <c r="K29" s="65" t="s">
        <v>1018</v>
      </c>
      <c r="L29" s="65" t="s">
        <v>1018</v>
      </c>
      <c r="M29" s="65" t="s">
        <v>1018</v>
      </c>
      <c r="N29" s="65" t="s">
        <v>1018</v>
      </c>
    </row>
    <row r="30" spans="1:14" x14ac:dyDescent="0.25">
      <c r="A30" t="s">
        <v>1486</v>
      </c>
      <c r="B30" t="s">
        <v>1487</v>
      </c>
      <c r="C30">
        <v>2017</v>
      </c>
      <c r="D30" t="s">
        <v>30</v>
      </c>
      <c r="E30" t="s">
        <v>1488</v>
      </c>
      <c r="G30" t="s">
        <v>1305</v>
      </c>
      <c r="I30">
        <v>9</v>
      </c>
      <c r="J30" s="66" t="s">
        <v>2443</v>
      </c>
      <c r="K30" s="65" t="s">
        <v>1018</v>
      </c>
      <c r="L30" s="65" t="s">
        <v>1018</v>
      </c>
      <c r="M30" s="65" t="s">
        <v>1018</v>
      </c>
      <c r="N30" s="65" t="s">
        <v>1018</v>
      </c>
    </row>
    <row r="31" spans="1:14" x14ac:dyDescent="0.25">
      <c r="A31" t="s">
        <v>2462</v>
      </c>
      <c r="B31" t="s">
        <v>1989</v>
      </c>
      <c r="C31">
        <v>2013</v>
      </c>
      <c r="D31" t="s">
        <v>30</v>
      </c>
      <c r="E31" t="s">
        <v>1990</v>
      </c>
      <c r="G31" t="s">
        <v>2144</v>
      </c>
      <c r="I31">
        <v>44</v>
      </c>
      <c r="J31" s="66" t="s">
        <v>2443</v>
      </c>
      <c r="K31" s="65" t="s">
        <v>1018</v>
      </c>
      <c r="L31" s="65" t="s">
        <v>1018</v>
      </c>
      <c r="M31" s="2" t="s">
        <v>12</v>
      </c>
      <c r="N31" s="65" t="s">
        <v>1018</v>
      </c>
    </row>
    <row r="32" spans="1:14" x14ac:dyDescent="0.25">
      <c r="A32" t="s">
        <v>2382</v>
      </c>
      <c r="B32" t="s">
        <v>2383</v>
      </c>
      <c r="C32">
        <v>2001</v>
      </c>
      <c r="D32" t="s">
        <v>10</v>
      </c>
      <c r="E32" t="s">
        <v>2384</v>
      </c>
      <c r="G32" t="s">
        <v>2385</v>
      </c>
      <c r="I32">
        <v>15</v>
      </c>
      <c r="K32" s="65" t="s">
        <v>1018</v>
      </c>
      <c r="L32" s="65" t="s">
        <v>1018</v>
      </c>
      <c r="M32" s="2" t="s">
        <v>12</v>
      </c>
      <c r="N32" s="67" t="s">
        <v>1153</v>
      </c>
    </row>
    <row r="33" spans="1:14" x14ac:dyDescent="0.25">
      <c r="A33" t="s">
        <v>887</v>
      </c>
      <c r="B33" t="s">
        <v>888</v>
      </c>
      <c r="C33">
        <v>2013</v>
      </c>
      <c r="D33" t="s">
        <v>34</v>
      </c>
      <c r="E33" t="s">
        <v>889</v>
      </c>
      <c r="J33" s="66" t="s">
        <v>1302</v>
      </c>
      <c r="K33" s="65" t="s">
        <v>1018</v>
      </c>
      <c r="L33" s="65" t="s">
        <v>1018</v>
      </c>
      <c r="M33" s="65" t="s">
        <v>1018</v>
      </c>
      <c r="N33" s="67" t="s">
        <v>2145</v>
      </c>
    </row>
    <row r="34" spans="1:14" x14ac:dyDescent="0.25">
      <c r="A34" t="s">
        <v>1150</v>
      </c>
      <c r="B34" t="s">
        <v>1155</v>
      </c>
      <c r="C34">
        <v>2008</v>
      </c>
      <c r="D34" t="s">
        <v>54</v>
      </c>
      <c r="E34" t="s">
        <v>1151</v>
      </c>
      <c r="G34" t="s">
        <v>1480</v>
      </c>
      <c r="J34" s="66" t="s">
        <v>1152</v>
      </c>
      <c r="K34" s="65" t="s">
        <v>1018</v>
      </c>
      <c r="L34" s="65" t="s">
        <v>1018</v>
      </c>
      <c r="M34" s="65" t="s">
        <v>1018</v>
      </c>
      <c r="N34" s="67" t="s">
        <v>1153</v>
      </c>
    </row>
    <row r="35" spans="1:14" x14ac:dyDescent="0.25">
      <c r="A35" t="s">
        <v>37</v>
      </c>
      <c r="B35" t="s">
        <v>38</v>
      </c>
      <c r="C35">
        <v>1985</v>
      </c>
      <c r="D35" t="s">
        <v>14</v>
      </c>
      <c r="E35" t="s">
        <v>39</v>
      </c>
      <c r="G35" t="s">
        <v>40</v>
      </c>
      <c r="I35">
        <v>12</v>
      </c>
      <c r="J35" t="s">
        <v>41</v>
      </c>
    </row>
    <row r="36" spans="1:14" x14ac:dyDescent="0.25">
      <c r="A36" t="s">
        <v>42</v>
      </c>
      <c r="B36" t="s">
        <v>43</v>
      </c>
      <c r="C36">
        <v>2020</v>
      </c>
      <c r="D36" t="s">
        <v>44</v>
      </c>
      <c r="E36" t="s">
        <v>45</v>
      </c>
      <c r="I36">
        <v>5</v>
      </c>
      <c r="J36" t="s">
        <v>46</v>
      </c>
    </row>
    <row r="37" spans="1:14" x14ac:dyDescent="0.25">
      <c r="A37" t="s">
        <v>47</v>
      </c>
      <c r="B37" t="s">
        <v>48</v>
      </c>
      <c r="C37">
        <v>1980</v>
      </c>
      <c r="D37" t="s">
        <v>14</v>
      </c>
      <c r="E37" t="s">
        <v>49</v>
      </c>
      <c r="G37" t="s">
        <v>50</v>
      </c>
      <c r="I37">
        <v>20</v>
      </c>
      <c r="J37" t="s">
        <v>51</v>
      </c>
    </row>
    <row r="38" spans="1:14" ht="15.75" x14ac:dyDescent="0.25">
      <c r="A38" s="77" t="s">
        <v>52</v>
      </c>
      <c r="B38" t="s">
        <v>53</v>
      </c>
      <c r="C38">
        <v>2001</v>
      </c>
      <c r="D38" t="s">
        <v>54</v>
      </c>
      <c r="E38" t="s">
        <v>55</v>
      </c>
      <c r="G38" t="s">
        <v>56</v>
      </c>
      <c r="I38">
        <v>18</v>
      </c>
    </row>
    <row r="39" spans="1:14" x14ac:dyDescent="0.25">
      <c r="A39" t="s">
        <v>57</v>
      </c>
    </row>
    <row r="40" spans="1:14" x14ac:dyDescent="0.25">
      <c r="A40" t="s">
        <v>2386</v>
      </c>
    </row>
  </sheetData>
  <hyperlinks>
    <hyperlink ref="B5" r:id="rId1" xr:uid="{00000000-0004-0000-0000-000000000000}"/>
    <hyperlink ref="B3" r:id="rId2" xr:uid="{38AEE966-DA31-404A-95A9-E50C9F04BF60}"/>
    <hyperlink ref="H2" r:id="rId3" display="https://geohack.toolforge.org/geohack.php?pagename=Laceys_Creek,_Queensland&amp;params=27.2319_S_152.74_E_type:city_region:AU-QLD&amp;title=Laceys+Creek+%28centre+of+locality%29" xr:uid="{D9914F6D-345C-4E5E-AD4B-0A6C2691581E}"/>
    <hyperlink ref="H3" r:id="rId4" display="https://geohack.toolforge.org/geohack.php?pagename=Paluma_Range_National_Park&amp;params=18_52_18_S_146_07_30_E_type:landmark_region:AU-QLD" xr:uid="{85B1B23D-EF08-428B-8A04-4C5D027BA17B}"/>
    <hyperlink ref="B10" r:id="rId5" xr:uid="{9CD77F89-8D4E-4469-BD21-8B9D4F4814B0}"/>
    <hyperlink ref="B16" r:id="rId6" xr:uid="{1B880582-FF03-4EE5-85F1-1502ADA8414F}"/>
    <hyperlink ref="B11" r:id="rId7" xr:uid="{B6563D6A-2B6C-4AC1-B68D-4FC923F97C59}"/>
    <hyperlink ref="B25" r:id="rId8" xr:uid="{3AA51E28-9640-4D3A-BDA1-1F8EAE839E59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703125" defaultRowHeight="15" x14ac:dyDescent="0.25"/>
  <cols>
    <col min="1" max="1" width="24" customWidth="1"/>
  </cols>
  <sheetData>
    <row r="1" spans="1:18" x14ac:dyDescent="0.25">
      <c r="A1" t="s">
        <v>257</v>
      </c>
      <c r="B1" t="s">
        <v>488</v>
      </c>
      <c r="D1" t="s">
        <v>61</v>
      </c>
      <c r="E1" t="s">
        <v>221</v>
      </c>
      <c r="F1" t="s">
        <v>261</v>
      </c>
      <c r="G1" t="s">
        <v>220</v>
      </c>
      <c r="H1" t="s">
        <v>223</v>
      </c>
      <c r="I1" t="s">
        <v>222</v>
      </c>
      <c r="J1" s="29" t="s">
        <v>70</v>
      </c>
      <c r="L1" t="s">
        <v>61</v>
      </c>
      <c r="M1" t="s">
        <v>489</v>
      </c>
      <c r="N1" t="s">
        <v>490</v>
      </c>
      <c r="O1" t="s">
        <v>175</v>
      </c>
      <c r="P1" t="s">
        <v>73</v>
      </c>
      <c r="Q1" t="s">
        <v>174</v>
      </c>
      <c r="R1" s="29" t="s">
        <v>70</v>
      </c>
    </row>
    <row r="2" spans="1:18" x14ac:dyDescent="0.25">
      <c r="A2" t="s">
        <v>341</v>
      </c>
      <c r="B2" t="s">
        <v>491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25">
      <c r="A3" t="s">
        <v>337</v>
      </c>
      <c r="B3" t="s">
        <v>492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25">
      <c r="A4" t="s">
        <v>316</v>
      </c>
      <c r="B4" t="s">
        <v>493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25">
      <c r="A5" t="s">
        <v>309</v>
      </c>
      <c r="B5" t="s">
        <v>494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25">
      <c r="A6" t="s">
        <v>495</v>
      </c>
      <c r="B6" t="s">
        <v>496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25">
      <c r="A7" t="s">
        <v>307</v>
      </c>
      <c r="B7" t="s">
        <v>497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25">
      <c r="A8" t="s">
        <v>130</v>
      </c>
      <c r="B8" t="s">
        <v>131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25">
      <c r="A9" t="s">
        <v>333</v>
      </c>
      <c r="B9" t="s">
        <v>498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25">
      <c r="A10" t="s">
        <v>329</v>
      </c>
      <c r="B10" t="s">
        <v>499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25">
      <c r="A11" t="s">
        <v>331</v>
      </c>
      <c r="B11" t="s">
        <v>500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25">
      <c r="A12" t="s">
        <v>501</v>
      </c>
      <c r="B12" t="s">
        <v>502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25">
      <c r="A13" t="s">
        <v>320</v>
      </c>
      <c r="B13" t="s">
        <v>503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25">
      <c r="A14" t="s">
        <v>504</v>
      </c>
      <c r="B14" t="s">
        <v>505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25">
      <c r="A17" t="s">
        <v>257</v>
      </c>
      <c r="B17" t="s">
        <v>488</v>
      </c>
      <c r="E17" s="31" t="s">
        <v>73</v>
      </c>
      <c r="F17" s="31" t="s">
        <v>173</v>
      </c>
      <c r="G17" s="31" t="s">
        <v>174</v>
      </c>
      <c r="H17" s="31" t="s">
        <v>175</v>
      </c>
      <c r="I17" s="31" t="s">
        <v>176</v>
      </c>
      <c r="J17" s="31" t="s">
        <v>177</v>
      </c>
      <c r="K17" s="35" t="s">
        <v>178</v>
      </c>
      <c r="L17" s="32" t="s">
        <v>168</v>
      </c>
      <c r="M17" s="32" t="s">
        <v>169</v>
      </c>
      <c r="N17" s="32" t="s">
        <v>64</v>
      </c>
      <c r="O17" s="32" t="s">
        <v>170</v>
      </c>
      <c r="P17" s="32" t="s">
        <v>68</v>
      </c>
      <c r="Q17" s="32" t="s">
        <v>171</v>
      </c>
      <c r="R17" s="35" t="s">
        <v>172</v>
      </c>
    </row>
    <row r="18" spans="1:18" x14ac:dyDescent="0.25">
      <c r="A18" t="s">
        <v>341</v>
      </c>
      <c r="B18" t="s">
        <v>491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25">
      <c r="A19" t="s">
        <v>337</v>
      </c>
      <c r="B19" t="s">
        <v>492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25">
      <c r="A20" t="s">
        <v>316</v>
      </c>
      <c r="B20" t="s">
        <v>493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25">
      <c r="A21" t="s">
        <v>309</v>
      </c>
      <c r="B21" t="s">
        <v>494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25">
      <c r="A22" t="s">
        <v>495</v>
      </c>
      <c r="B22" t="s">
        <v>496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25">
      <c r="A23" t="s">
        <v>307</v>
      </c>
      <c r="B23" t="s">
        <v>497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25">
      <c r="A24" t="s">
        <v>130</v>
      </c>
      <c r="B24" t="s">
        <v>131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25">
      <c r="A25" t="s">
        <v>333</v>
      </c>
      <c r="B25" t="s">
        <v>498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25">
      <c r="A26" t="s">
        <v>329</v>
      </c>
      <c r="B26" t="s">
        <v>499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25">
      <c r="A27" t="s">
        <v>331</v>
      </c>
      <c r="B27" t="s">
        <v>500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25">
      <c r="A28" t="s">
        <v>501</v>
      </c>
      <c r="B28" t="s">
        <v>502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25">
      <c r="A29" t="s">
        <v>320</v>
      </c>
      <c r="B29" t="s">
        <v>503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25">
      <c r="A30" t="s">
        <v>504</v>
      </c>
      <c r="B30" t="s">
        <v>505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7109375" defaultRowHeight="15" x14ac:dyDescent="0.25"/>
  <cols>
    <col min="1" max="1" width="34.85546875" customWidth="1"/>
    <col min="2" max="2" width="30.42578125" customWidth="1"/>
    <col min="3" max="3" width="31.28515625" customWidth="1"/>
  </cols>
  <sheetData>
    <row r="1" spans="1:18" x14ac:dyDescent="0.25">
      <c r="A1" s="46" t="s">
        <v>257</v>
      </c>
      <c r="B1" s="47" t="s">
        <v>347</v>
      </c>
      <c r="C1" s="46" t="s">
        <v>506</v>
      </c>
      <c r="D1" s="46" t="s">
        <v>61</v>
      </c>
      <c r="E1" s="46" t="s">
        <v>175</v>
      </c>
      <c r="F1" s="46" t="s">
        <v>227</v>
      </c>
      <c r="G1" s="46" t="s">
        <v>305</v>
      </c>
      <c r="H1" s="46" t="s">
        <v>507</v>
      </c>
      <c r="I1" s="46" t="s">
        <v>174</v>
      </c>
      <c r="J1" s="46" t="s">
        <v>508</v>
      </c>
      <c r="K1" s="46" t="s">
        <v>73</v>
      </c>
      <c r="L1" s="48" t="s">
        <v>70</v>
      </c>
      <c r="M1" s="46" t="s">
        <v>221</v>
      </c>
      <c r="N1" s="46" t="s">
        <v>509</v>
      </c>
      <c r="O1" s="46" t="s">
        <v>260</v>
      </c>
      <c r="P1" s="46" t="s">
        <v>222</v>
      </c>
      <c r="Q1" s="46" t="s">
        <v>349</v>
      </c>
      <c r="R1" s="48" t="s">
        <v>70</v>
      </c>
    </row>
    <row r="2" spans="1:18" x14ac:dyDescent="0.25">
      <c r="A2" s="47" t="s">
        <v>510</v>
      </c>
      <c r="B2" s="47" t="s">
        <v>510</v>
      </c>
      <c r="C2" s="46" t="s">
        <v>511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25">
      <c r="A3" s="47" t="s">
        <v>512</v>
      </c>
      <c r="B3" s="47" t="s">
        <v>513</v>
      </c>
      <c r="C3" s="46" t="s">
        <v>514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25">
      <c r="A4" s="46" t="s">
        <v>515</v>
      </c>
      <c r="B4" s="47" t="s">
        <v>515</v>
      </c>
      <c r="C4" s="46" t="s">
        <v>516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25">
      <c r="A5" s="46" t="s">
        <v>517</v>
      </c>
      <c r="B5" s="47" t="s">
        <v>517</v>
      </c>
      <c r="C5" s="46" t="s">
        <v>518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25">
      <c r="A6" s="46" t="s">
        <v>519</v>
      </c>
      <c r="B6" s="47" t="s">
        <v>519</v>
      </c>
      <c r="C6" s="46" t="s">
        <v>520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25">
      <c r="A7" s="46" t="s">
        <v>521</v>
      </c>
      <c r="B7" s="47" t="s">
        <v>521</v>
      </c>
      <c r="C7" s="46" t="s">
        <v>522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25">
      <c r="A8" s="46" t="s">
        <v>523</v>
      </c>
      <c r="B8" s="47" t="s">
        <v>523</v>
      </c>
      <c r="C8" s="46" t="s">
        <v>524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25">
      <c r="A9" s="46" t="s">
        <v>525</v>
      </c>
      <c r="B9" s="47" t="s">
        <v>525</v>
      </c>
      <c r="C9" s="46" t="s">
        <v>526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25">
      <c r="A10" s="46" t="s">
        <v>527</v>
      </c>
      <c r="B10" s="47" t="s">
        <v>527</v>
      </c>
      <c r="C10" s="46" t="s">
        <v>528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25">
      <c r="A11" s="46" t="s">
        <v>529</v>
      </c>
      <c r="B11" s="47" t="s">
        <v>530</v>
      </c>
      <c r="C11" s="46" t="s">
        <v>531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25">
      <c r="A12" s="46" t="s">
        <v>532</v>
      </c>
      <c r="B12" s="47" t="s">
        <v>533</v>
      </c>
      <c r="C12" s="46" t="s">
        <v>534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25">
      <c r="A13" s="46" t="s">
        <v>535</v>
      </c>
      <c r="B13" s="47" t="s">
        <v>535</v>
      </c>
      <c r="C13" s="46" t="s">
        <v>536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25">
      <c r="A14" s="46" t="s">
        <v>537</v>
      </c>
      <c r="B14" s="47" t="s">
        <v>538</v>
      </c>
      <c r="C14" s="46" t="s">
        <v>539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25">
      <c r="A15" s="46" t="s">
        <v>540</v>
      </c>
      <c r="B15" s="47" t="s">
        <v>540</v>
      </c>
      <c r="C15" s="46" t="s">
        <v>541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25">
      <c r="A16" s="47" t="s">
        <v>542</v>
      </c>
      <c r="B16" s="47" t="s">
        <v>542</v>
      </c>
      <c r="C16" s="46" t="s">
        <v>543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25">
      <c r="A17" s="47" t="s">
        <v>544</v>
      </c>
      <c r="B17" s="47" t="s">
        <v>544</v>
      </c>
      <c r="C17" s="46" t="s">
        <v>545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25">
      <c r="A18" s="47" t="s">
        <v>546</v>
      </c>
      <c r="B18" s="47" t="s">
        <v>546</v>
      </c>
      <c r="C18" s="46" t="s">
        <v>547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25">
      <c r="A19" s="47" t="s">
        <v>548</v>
      </c>
      <c r="B19" s="47" t="s">
        <v>548</v>
      </c>
      <c r="C19" s="46" t="s">
        <v>549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25">
      <c r="A20" s="47" t="s">
        <v>550</v>
      </c>
      <c r="B20" s="47" t="s">
        <v>551</v>
      </c>
      <c r="C20" s="46" t="s">
        <v>552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25">
      <c r="A21" s="47" t="s">
        <v>553</v>
      </c>
      <c r="B21" s="47" t="s">
        <v>553</v>
      </c>
      <c r="C21" s="46" t="s">
        <v>554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25">
      <c r="A22" s="47" t="s">
        <v>555</v>
      </c>
      <c r="B22" s="47" t="s">
        <v>555</v>
      </c>
      <c r="C22" s="46" t="s">
        <v>556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25">
      <c r="A23" s="47" t="s">
        <v>557</v>
      </c>
      <c r="B23" s="47" t="s">
        <v>557</v>
      </c>
      <c r="C23" s="46" t="s">
        <v>558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25">
      <c r="A24" s="47" t="s">
        <v>559</v>
      </c>
      <c r="B24" s="47" t="s">
        <v>559</v>
      </c>
      <c r="C24" s="46" t="s">
        <v>560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25">
      <c r="A25" s="47" t="s">
        <v>561</v>
      </c>
      <c r="B25" s="47" t="s">
        <v>562</v>
      </c>
      <c r="C25" s="46" t="s">
        <v>563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25">
      <c r="A26" s="47" t="s">
        <v>564</v>
      </c>
      <c r="B26" s="47" t="s">
        <v>564</v>
      </c>
      <c r="C26" s="46" t="s">
        <v>565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25">
      <c r="A27" s="47" t="s">
        <v>566</v>
      </c>
      <c r="B27" s="47" t="s">
        <v>566</v>
      </c>
      <c r="C27" s="46" t="s">
        <v>567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25">
      <c r="A28" s="47" t="s">
        <v>568</v>
      </c>
      <c r="B28" s="47" t="s">
        <v>568</v>
      </c>
      <c r="C28" s="46" t="s">
        <v>569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25">
      <c r="A29" s="47" t="s">
        <v>570</v>
      </c>
      <c r="B29" s="47" t="s">
        <v>570</v>
      </c>
      <c r="C29" s="46" t="s">
        <v>571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25">
      <c r="A30" s="47" t="s">
        <v>572</v>
      </c>
      <c r="B30" s="47" t="s">
        <v>572</v>
      </c>
      <c r="C30" s="46" t="s">
        <v>573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25">
      <c r="A31" s="47" t="s">
        <v>574</v>
      </c>
      <c r="B31" s="47" t="s">
        <v>574</v>
      </c>
      <c r="C31" s="46" t="s">
        <v>575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25">
      <c r="A32" s="47" t="s">
        <v>576</v>
      </c>
      <c r="B32" s="47" t="s">
        <v>576</v>
      </c>
      <c r="C32" s="46" t="s">
        <v>577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25">
      <c r="A33" s="47" t="s">
        <v>578</v>
      </c>
      <c r="B33" s="47" t="s">
        <v>578</v>
      </c>
      <c r="C33" s="46" t="s">
        <v>579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25">
      <c r="A34" s="47" t="s">
        <v>580</v>
      </c>
      <c r="B34" s="47" t="s">
        <v>580</v>
      </c>
      <c r="C34" s="46" t="s">
        <v>581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25">
      <c r="A35" s="47" t="s">
        <v>582</v>
      </c>
      <c r="B35" s="47" t="s">
        <v>582</v>
      </c>
      <c r="C35" s="46" t="s">
        <v>583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25">
      <c r="A36" s="47" t="s">
        <v>584</v>
      </c>
      <c r="B36" s="47" t="s">
        <v>584</v>
      </c>
      <c r="C36" s="46" t="s">
        <v>585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25">
      <c r="A37" s="47" t="s">
        <v>586</v>
      </c>
      <c r="B37" s="47" t="s">
        <v>586</v>
      </c>
      <c r="C37" s="46" t="s">
        <v>587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25">
      <c r="C39" s="46" t="s">
        <v>257</v>
      </c>
      <c r="D39" s="46" t="s">
        <v>61</v>
      </c>
      <c r="E39" s="46" t="s">
        <v>175</v>
      </c>
      <c r="F39" s="46" t="s">
        <v>227</v>
      </c>
      <c r="G39" s="46" t="s">
        <v>305</v>
      </c>
      <c r="H39" s="46" t="s">
        <v>507</v>
      </c>
      <c r="I39" s="46" t="s">
        <v>174</v>
      </c>
      <c r="J39" s="46" t="s">
        <v>508</v>
      </c>
      <c r="K39" s="46" t="s">
        <v>73</v>
      </c>
      <c r="L39" s="48" t="s">
        <v>70</v>
      </c>
      <c r="M39" s="46" t="s">
        <v>221</v>
      </c>
      <c r="N39" s="46" t="s">
        <v>509</v>
      </c>
      <c r="O39" s="46" t="s">
        <v>260</v>
      </c>
      <c r="P39" s="46" t="s">
        <v>222</v>
      </c>
      <c r="Q39" s="46" t="s">
        <v>349</v>
      </c>
      <c r="R39" s="48" t="s">
        <v>70</v>
      </c>
    </row>
    <row r="40" spans="1:18" x14ac:dyDescent="0.25">
      <c r="C40" s="47" t="s">
        <v>510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25">
      <c r="C41" s="47" t="s">
        <v>512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25">
      <c r="C42" s="46" t="s">
        <v>515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25">
      <c r="C43" s="46" t="s">
        <v>517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25">
      <c r="C44" s="46" t="s">
        <v>519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25">
      <c r="C45" s="46" t="s">
        <v>521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25">
      <c r="C46" s="46" t="s">
        <v>523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25">
      <c r="C47" s="46" t="s">
        <v>525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25">
      <c r="C48" s="46" t="s">
        <v>527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25">
      <c r="C49" s="46" t="s">
        <v>529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25">
      <c r="C50" s="46" t="s">
        <v>532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25">
      <c r="C51" s="46" t="s">
        <v>535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25">
      <c r="C52" s="46" t="s">
        <v>537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25">
      <c r="C53" s="46" t="s">
        <v>540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25">
      <c r="C54" s="47" t="s">
        <v>542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25">
      <c r="C55" s="47" t="s">
        <v>544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25">
      <c r="C56" s="47" t="s">
        <v>546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25">
      <c r="C57" s="47" t="s">
        <v>548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25">
      <c r="C58" s="47" t="s">
        <v>550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25">
      <c r="C59" s="47" t="s">
        <v>553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25">
      <c r="C60" s="47" t="s">
        <v>555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25">
      <c r="C61" s="47" t="s">
        <v>557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25">
      <c r="C62" s="47" t="s">
        <v>559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25">
      <c r="C63" s="47" t="s">
        <v>561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25">
      <c r="C64" s="47" t="s">
        <v>564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25">
      <c r="C65" s="47" t="s">
        <v>566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25">
      <c r="C66" s="47" t="s">
        <v>568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25">
      <c r="C67" s="47" t="s">
        <v>570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25">
      <c r="C68" s="47" t="s">
        <v>572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25">
      <c r="C69" s="47" t="s">
        <v>574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25">
      <c r="C70" s="47" t="s">
        <v>576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25">
      <c r="C71" s="47" t="s">
        <v>578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25">
      <c r="C72" s="47" t="s">
        <v>580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25">
      <c r="C73" s="47" t="s">
        <v>582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25">
      <c r="C74" s="47" t="s">
        <v>584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25">
      <c r="C75" s="47" t="s">
        <v>586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25">
      <c r="E76" s="18" t="s">
        <v>166</v>
      </c>
      <c r="F76" s="18" t="s">
        <v>163</v>
      </c>
      <c r="G76" s="18" t="s">
        <v>164</v>
      </c>
      <c r="H76" s="18" t="s">
        <v>163</v>
      </c>
      <c r="I76" s="18" t="s">
        <v>588</v>
      </c>
      <c r="J76" s="18" t="s">
        <v>165</v>
      </c>
      <c r="K76" s="18" t="s">
        <v>216</v>
      </c>
      <c r="L76" s="18"/>
      <c r="M76" s="18" t="s">
        <v>255</v>
      </c>
      <c r="N76" s="18" t="s">
        <v>343</v>
      </c>
      <c r="O76" s="18" t="s">
        <v>299</v>
      </c>
      <c r="P76" s="18" t="s">
        <v>300</v>
      </c>
      <c r="Q76" s="18" t="s">
        <v>256</v>
      </c>
      <c r="R76" s="18"/>
    </row>
    <row r="79" spans="3:18" x14ac:dyDescent="0.25">
      <c r="C79" s="46" t="s">
        <v>257</v>
      </c>
      <c r="D79" s="46" t="s">
        <v>61</v>
      </c>
      <c r="E79" s="31" t="s">
        <v>73</v>
      </c>
      <c r="F79" s="31" t="s">
        <v>173</v>
      </c>
      <c r="G79" s="31" t="s">
        <v>174</v>
      </c>
      <c r="H79" s="31" t="s">
        <v>175</v>
      </c>
      <c r="I79" s="31" t="s">
        <v>176</v>
      </c>
      <c r="J79" s="31" t="s">
        <v>177</v>
      </c>
      <c r="K79" s="35" t="s">
        <v>178</v>
      </c>
      <c r="L79" s="32" t="s">
        <v>168</v>
      </c>
      <c r="M79" s="32" t="s">
        <v>169</v>
      </c>
      <c r="N79" s="32" t="s">
        <v>64</v>
      </c>
      <c r="O79" s="32" t="s">
        <v>170</v>
      </c>
      <c r="P79" s="32" t="s">
        <v>68</v>
      </c>
      <c r="Q79" s="32" t="s">
        <v>171</v>
      </c>
      <c r="R79" s="35" t="s">
        <v>172</v>
      </c>
    </row>
    <row r="80" spans="3:18" x14ac:dyDescent="0.25">
      <c r="C80" s="47" t="s">
        <v>589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25">
      <c r="C81" s="47" t="s">
        <v>590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25">
      <c r="C82" s="46" t="s">
        <v>591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25">
      <c r="C83" s="46" t="s">
        <v>592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25">
      <c r="C84" s="46" t="s">
        <v>593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25">
      <c r="C85" s="46" t="s">
        <v>2440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25">
      <c r="C86" s="46" t="s">
        <v>594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25">
      <c r="C87" s="46" t="s">
        <v>595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25">
      <c r="C88" s="46" t="s">
        <v>596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25">
      <c r="C89" s="46" t="s">
        <v>597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25">
      <c r="C90" s="46" t="s">
        <v>598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25">
      <c r="C91" s="46" t="s">
        <v>599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25">
      <c r="C92" s="46" t="s">
        <v>600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25">
      <c r="C93" s="46" t="s">
        <v>601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25">
      <c r="C94" s="47" t="s">
        <v>602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25">
      <c r="C95" s="47" t="s">
        <v>603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25">
      <c r="C96" s="47" t="s">
        <v>604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25">
      <c r="C97" s="47" t="s">
        <v>605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25">
      <c r="C98" s="47" t="s">
        <v>606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25">
      <c r="C99" s="47" t="s">
        <v>607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25">
      <c r="C100" s="47" t="s">
        <v>608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25">
      <c r="C101" s="47" t="s">
        <v>609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25">
      <c r="C102" s="47" t="s">
        <v>610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25">
      <c r="C103" s="47" t="s">
        <v>611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25">
      <c r="C104" s="47" t="s">
        <v>612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25">
      <c r="C105" s="47" t="s">
        <v>613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25">
      <c r="C106" s="47" t="s">
        <v>614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25">
      <c r="C107" s="47" t="s">
        <v>615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25">
      <c r="C108" s="47" t="s">
        <v>616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25">
      <c r="C109" s="47" t="s">
        <v>617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25">
      <c r="C110" s="47" t="s">
        <v>618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25">
      <c r="C111" s="47" t="s">
        <v>619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25">
      <c r="C112" s="47" t="s">
        <v>620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25">
      <c r="C113" s="47" t="s">
        <v>621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25">
      <c r="C114" s="47" t="s">
        <v>622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25">
      <c r="C115" s="47" t="s">
        <v>623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D34" zoomScaleNormal="100" workbookViewId="0">
      <selection activeCell="AG49" sqref="AG49"/>
    </sheetView>
  </sheetViews>
  <sheetFormatPr defaultColWidth="8.7109375" defaultRowHeight="15" x14ac:dyDescent="0.25"/>
  <cols>
    <col min="2" max="2" width="3" customWidth="1"/>
    <col min="3" max="3" width="9.140625" hidden="1" customWidth="1"/>
    <col min="4" max="4" width="36.28515625" customWidth="1"/>
    <col min="8" max="8" width="14" customWidth="1"/>
    <col min="35" max="35" width="21" bestFit="1" customWidth="1"/>
    <col min="36" max="36" width="9.5703125" bestFit="1" customWidth="1"/>
    <col min="37" max="37" width="10.7109375" bestFit="1" customWidth="1"/>
    <col min="38" max="38" width="12.28515625" bestFit="1" customWidth="1"/>
    <col min="39" max="39" width="14.140625" bestFit="1" customWidth="1"/>
    <col min="40" max="40" width="14.85546875" bestFit="1" customWidth="1"/>
    <col min="41" max="41" width="12" bestFit="1" customWidth="1"/>
    <col min="42" max="42" width="13.28515625" bestFit="1" customWidth="1"/>
    <col min="43" max="43" width="13.85546875" bestFit="1" customWidth="1"/>
  </cols>
  <sheetData>
    <row r="1" spans="4:31" x14ac:dyDescent="0.25">
      <c r="D1" t="s">
        <v>257</v>
      </c>
      <c r="E1" t="s">
        <v>624</v>
      </c>
      <c r="H1" t="s">
        <v>175</v>
      </c>
      <c r="I1" t="s">
        <v>625</v>
      </c>
      <c r="J1" t="s">
        <v>227</v>
      </c>
      <c r="K1" t="s">
        <v>225</v>
      </c>
      <c r="L1" t="s">
        <v>226</v>
      </c>
      <c r="M1" t="s">
        <v>305</v>
      </c>
      <c r="N1" t="s">
        <v>73</v>
      </c>
      <c r="O1" t="s">
        <v>626</v>
      </c>
      <c r="P1" t="s">
        <v>627</v>
      </c>
      <c r="Q1" t="s">
        <v>61</v>
      </c>
      <c r="R1" s="29" t="s">
        <v>70</v>
      </c>
      <c r="T1" t="s">
        <v>628</v>
      </c>
    </row>
    <row r="2" spans="4:31" x14ac:dyDescent="0.25">
      <c r="E2" t="s">
        <v>629</v>
      </c>
      <c r="R2" s="29"/>
      <c r="V2" t="s">
        <v>61</v>
      </c>
      <c r="W2" t="s">
        <v>175</v>
      </c>
      <c r="X2" t="s">
        <v>625</v>
      </c>
      <c r="Y2" t="s">
        <v>227</v>
      </c>
      <c r="Z2" t="s">
        <v>225</v>
      </c>
      <c r="AA2" t="s">
        <v>226</v>
      </c>
      <c r="AB2" t="s">
        <v>305</v>
      </c>
      <c r="AC2" t="s">
        <v>73</v>
      </c>
      <c r="AD2" t="s">
        <v>626</v>
      </c>
      <c r="AE2" t="s">
        <v>70</v>
      </c>
    </row>
    <row r="3" spans="4:31" x14ac:dyDescent="0.25">
      <c r="D3" t="s">
        <v>630</v>
      </c>
      <c r="E3" t="s">
        <v>631</v>
      </c>
      <c r="G3" t="s">
        <v>632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633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25">
      <c r="D4" t="s">
        <v>634</v>
      </c>
      <c r="E4" t="s">
        <v>635</v>
      </c>
      <c r="G4" t="s">
        <v>636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637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25">
      <c r="D5" t="s">
        <v>638</v>
      </c>
      <c r="E5" t="s">
        <v>639</v>
      </c>
      <c r="G5" t="s">
        <v>640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641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25">
      <c r="D6" t="s">
        <v>642</v>
      </c>
      <c r="E6" t="s">
        <v>643</v>
      </c>
      <c r="G6" t="s">
        <v>644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645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25">
      <c r="D7" t="s">
        <v>646</v>
      </c>
      <c r="G7" t="s">
        <v>647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641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25">
      <c r="D8" t="s">
        <v>648</v>
      </c>
      <c r="E8" t="s">
        <v>649</v>
      </c>
      <c r="G8" t="s">
        <v>650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651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25">
      <c r="D9" t="s">
        <v>652</v>
      </c>
      <c r="E9" t="s">
        <v>653</v>
      </c>
      <c r="G9" t="s">
        <v>654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655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25">
      <c r="D10" t="s">
        <v>656</v>
      </c>
      <c r="E10" t="s">
        <v>657</v>
      </c>
      <c r="G10" t="s">
        <v>658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659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25">
      <c r="D11" t="s">
        <v>660</v>
      </c>
      <c r="E11" t="s">
        <v>661</v>
      </c>
      <c r="G11" t="s">
        <v>662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663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25">
      <c r="D12" t="s">
        <v>664</v>
      </c>
      <c r="E12" t="s">
        <v>665</v>
      </c>
      <c r="G12" t="s">
        <v>666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667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25">
      <c r="D13" t="s">
        <v>668</v>
      </c>
      <c r="E13" t="s">
        <v>669</v>
      </c>
      <c r="G13" t="s">
        <v>670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671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25">
      <c r="D14" t="s">
        <v>672</v>
      </c>
      <c r="E14" t="s">
        <v>673</v>
      </c>
      <c r="G14" t="s">
        <v>674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25">
      <c r="D15" t="s">
        <v>675</v>
      </c>
      <c r="E15" t="s">
        <v>676</v>
      </c>
      <c r="G15" t="s">
        <v>677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678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25">
      <c r="D16" t="s">
        <v>679</v>
      </c>
      <c r="E16" t="s">
        <v>680</v>
      </c>
      <c r="G16" t="s">
        <v>681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682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25">
      <c r="R17" s="29"/>
      <c r="AE17" s="49"/>
    </row>
    <row r="18" spans="4:31" x14ac:dyDescent="0.25">
      <c r="E18" t="s">
        <v>683</v>
      </c>
      <c r="R18" s="29"/>
      <c r="W18" t="s">
        <v>175</v>
      </c>
      <c r="X18" t="s">
        <v>625</v>
      </c>
      <c r="Y18" t="s">
        <v>227</v>
      </c>
      <c r="Z18" t="s">
        <v>225</v>
      </c>
      <c r="AA18" t="s">
        <v>226</v>
      </c>
      <c r="AB18" t="s">
        <v>305</v>
      </c>
      <c r="AC18" t="s">
        <v>73</v>
      </c>
      <c r="AD18" t="s">
        <v>626</v>
      </c>
      <c r="AE18" s="49"/>
    </row>
    <row r="19" spans="4:31" x14ac:dyDescent="0.25">
      <c r="D19" t="s">
        <v>684</v>
      </c>
      <c r="E19" t="s">
        <v>685</v>
      </c>
      <c r="G19" t="s">
        <v>686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687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25">
      <c r="D20" t="s">
        <v>630</v>
      </c>
      <c r="E20" t="s">
        <v>631</v>
      </c>
      <c r="G20" t="s">
        <v>632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25">
      <c r="D21" t="s">
        <v>688</v>
      </c>
      <c r="E21" t="s">
        <v>689</v>
      </c>
      <c r="G21" t="s">
        <v>690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691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25">
      <c r="D22" t="s">
        <v>692</v>
      </c>
      <c r="E22" t="s">
        <v>693</v>
      </c>
      <c r="G22" t="s">
        <v>694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695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25">
      <c r="D23" t="s">
        <v>648</v>
      </c>
      <c r="E23" t="s">
        <v>696</v>
      </c>
      <c r="G23" t="s">
        <v>650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697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25">
      <c r="D24" t="s">
        <v>652</v>
      </c>
      <c r="E24" t="s">
        <v>653</v>
      </c>
      <c r="G24" t="s">
        <v>654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659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25">
      <c r="D25" t="s">
        <v>698</v>
      </c>
      <c r="E25" t="s">
        <v>699</v>
      </c>
      <c r="G25" t="s">
        <v>700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25">
      <c r="D26" t="s">
        <v>701</v>
      </c>
      <c r="E26" t="s">
        <v>702</v>
      </c>
      <c r="G26" t="s">
        <v>703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25">
      <c r="D27" t="s">
        <v>656</v>
      </c>
      <c r="E27" t="s">
        <v>657</v>
      </c>
      <c r="G27" t="s">
        <v>658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25">
      <c r="D28" t="s">
        <v>704</v>
      </c>
      <c r="E28" t="s">
        <v>705</v>
      </c>
      <c r="G28" t="s">
        <v>706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707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25">
      <c r="D29" t="s">
        <v>708</v>
      </c>
      <c r="E29" t="s">
        <v>709</v>
      </c>
      <c r="G29" t="s">
        <v>710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711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25">
      <c r="D30" t="s">
        <v>672</v>
      </c>
      <c r="E30" t="s">
        <v>673</v>
      </c>
      <c r="G30" t="s">
        <v>674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712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25">
      <c r="D31" t="s">
        <v>675</v>
      </c>
      <c r="E31" t="s">
        <v>676</v>
      </c>
      <c r="G31" t="s">
        <v>677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713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25">
      <c r="D32" t="s">
        <v>232</v>
      </c>
      <c r="E32" t="s">
        <v>714</v>
      </c>
      <c r="G32" t="s">
        <v>715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716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25">
      <c r="D33" t="s">
        <v>679</v>
      </c>
      <c r="E33" t="s">
        <v>680</v>
      </c>
      <c r="G33" t="s">
        <v>681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717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25">
      <c r="D34" t="s">
        <v>718</v>
      </c>
      <c r="E34" t="s">
        <v>719</v>
      </c>
      <c r="G34" t="s">
        <v>720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721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25">
      <c r="D35" t="s">
        <v>722</v>
      </c>
      <c r="E35" t="s">
        <v>723</v>
      </c>
      <c r="G35" t="s">
        <v>724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725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25">
      <c r="D36" t="s">
        <v>726</v>
      </c>
      <c r="E36" t="s">
        <v>727</v>
      </c>
      <c r="G36" t="s">
        <v>728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729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25">
      <c r="W37" t="s">
        <v>166</v>
      </c>
      <c r="X37" t="s">
        <v>164</v>
      </c>
      <c r="Y37" t="s">
        <v>163</v>
      </c>
      <c r="Z37" t="s">
        <v>163</v>
      </c>
      <c r="AA37" t="s">
        <v>163</v>
      </c>
      <c r="AB37" t="s">
        <v>164</v>
      </c>
      <c r="AC37" t="s">
        <v>216</v>
      </c>
      <c r="AD37" t="s">
        <v>165</v>
      </c>
    </row>
    <row r="38" spans="4:43" x14ac:dyDescent="0.25">
      <c r="H38" s="1" t="s">
        <v>730</v>
      </c>
    </row>
    <row r="39" spans="4:43" x14ac:dyDescent="0.25">
      <c r="H39" s="46" t="s">
        <v>257</v>
      </c>
      <c r="I39" s="46" t="s">
        <v>61</v>
      </c>
      <c r="J39" s="31" t="s">
        <v>73</v>
      </c>
      <c r="K39" s="31" t="s">
        <v>173</v>
      </c>
      <c r="L39" s="31" t="s">
        <v>174</v>
      </c>
      <c r="M39" s="31" t="s">
        <v>175</v>
      </c>
      <c r="N39" s="31" t="s">
        <v>176</v>
      </c>
      <c r="O39" s="31" t="s">
        <v>177</v>
      </c>
      <c r="P39" s="1" t="s">
        <v>178</v>
      </c>
      <c r="U39" s="46" t="s">
        <v>257</v>
      </c>
      <c r="V39" s="46" t="s">
        <v>61</v>
      </c>
      <c r="W39" s="31" t="s">
        <v>73</v>
      </c>
      <c r="X39" s="31" t="s">
        <v>173</v>
      </c>
      <c r="Y39" s="31" t="s">
        <v>174</v>
      </c>
      <c r="Z39" s="31" t="s">
        <v>175</v>
      </c>
      <c r="AA39" s="31" t="s">
        <v>176</v>
      </c>
      <c r="AB39" s="31" t="s">
        <v>177</v>
      </c>
      <c r="AC39" s="1" t="s">
        <v>178</v>
      </c>
      <c r="AI39" s="86" t="s">
        <v>2395</v>
      </c>
      <c r="AJ39" t="s">
        <v>2397</v>
      </c>
      <c r="AK39" t="s">
        <v>2398</v>
      </c>
      <c r="AL39" t="s">
        <v>2399</v>
      </c>
      <c r="AM39" t="s">
        <v>2400</v>
      </c>
      <c r="AN39" t="s">
        <v>2401</v>
      </c>
      <c r="AO39" t="s">
        <v>2402</v>
      </c>
      <c r="AP39" t="s">
        <v>2403</v>
      </c>
      <c r="AQ39" t="s">
        <v>2404</v>
      </c>
    </row>
    <row r="40" spans="4:43" x14ac:dyDescent="0.25">
      <c r="H40" t="s">
        <v>630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630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660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25">
      <c r="H41" t="s">
        <v>634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634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722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25">
      <c r="H42" t="s">
        <v>638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638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718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25">
      <c r="H43" t="s">
        <v>642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642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675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25">
      <c r="H44" t="s">
        <v>646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646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684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25">
      <c r="H45" t="s">
        <v>648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648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652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25">
      <c r="H46" t="s">
        <v>652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652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648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25">
      <c r="H47" t="s">
        <v>656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656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679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25">
      <c r="H48" t="s">
        <v>660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660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726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25">
      <c r="H49" t="s">
        <v>664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664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704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25">
      <c r="H50" t="s">
        <v>668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668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664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25">
      <c r="H51" t="s">
        <v>672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672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708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25">
      <c r="H52" t="s">
        <v>675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675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668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25">
      <c r="H53" t="s">
        <v>679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679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642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25">
      <c r="U54" t="s">
        <v>684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688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25">
      <c r="H55" s="1" t="s">
        <v>731</v>
      </c>
      <c r="U55" t="s">
        <v>630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630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25">
      <c r="H56" s="46" t="s">
        <v>257</v>
      </c>
      <c r="I56" s="46" t="s">
        <v>61</v>
      </c>
      <c r="J56" s="31" t="s">
        <v>73</v>
      </c>
      <c r="K56" s="31" t="s">
        <v>173</v>
      </c>
      <c r="L56" s="31" t="s">
        <v>174</v>
      </c>
      <c r="M56" s="31" t="s">
        <v>175</v>
      </c>
      <c r="N56" s="31" t="s">
        <v>176</v>
      </c>
      <c r="O56" s="31" t="s">
        <v>177</v>
      </c>
      <c r="P56" s="1" t="s">
        <v>178</v>
      </c>
      <c r="U56" t="s">
        <v>688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646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25">
      <c r="H57" t="s">
        <v>684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692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692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25">
      <c r="H58" t="s">
        <v>630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648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672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25">
      <c r="H59" t="s">
        <v>688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652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638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25">
      <c r="H60" t="s">
        <v>692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698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634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25">
      <c r="H61" t="s">
        <v>648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701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232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25">
      <c r="H62" t="s">
        <v>652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656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656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25">
      <c r="H63" t="s">
        <v>698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704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698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25">
      <c r="H64" t="s">
        <v>701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708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701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25">
      <c r="H65" t="s">
        <v>656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672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2396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25">
      <c r="H66" t="s">
        <v>704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675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25">
      <c r="H67" t="s">
        <v>708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232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25">
      <c r="H68" t="s">
        <v>672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679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25">
      <c r="H69" t="s">
        <v>675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718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25">
      <c r="H70" t="s">
        <v>232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722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25">
      <c r="H71" t="s">
        <v>679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726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25">
      <c r="H72" t="s">
        <v>718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25">
      <c r="H73" t="s">
        <v>722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25">
      <c r="H74" t="s">
        <v>726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59"/>
  <sheetViews>
    <sheetView topLeftCell="K19" zoomScaleNormal="100" workbookViewId="0">
      <selection activeCell="AQ10" sqref="AQ10"/>
    </sheetView>
  </sheetViews>
  <sheetFormatPr defaultColWidth="8.7109375" defaultRowHeight="15" x14ac:dyDescent="0.25"/>
  <cols>
    <col min="2" max="2" width="20.7109375" customWidth="1"/>
    <col min="3" max="3" width="10.7109375" customWidth="1"/>
    <col min="4" max="4" width="10.42578125" bestFit="1" customWidth="1"/>
    <col min="5" max="5" width="8.7109375" customWidth="1"/>
    <col min="6" max="6" width="10.5703125" customWidth="1"/>
    <col min="7" max="7" width="9.140625" customWidth="1"/>
    <col min="8" max="8" width="7.85546875" customWidth="1"/>
    <col min="9" max="9" width="7.28515625" customWidth="1"/>
    <col min="11" max="11" width="10.85546875" customWidth="1"/>
    <col min="12" max="12" width="8.7109375" customWidth="1"/>
    <col min="13" max="13" width="7.7109375" customWidth="1"/>
    <col min="23" max="23" width="6.42578125" customWidth="1"/>
    <col min="25" max="25" width="12.5703125" customWidth="1"/>
    <col min="26" max="26" width="13.7109375" customWidth="1"/>
    <col min="27" max="27" width="15" customWidth="1"/>
    <col min="28" max="28" width="11.7109375" customWidth="1"/>
    <col min="29" max="29" width="16" customWidth="1"/>
    <col min="30" max="30" width="16.28515625" customWidth="1"/>
    <col min="31" max="31" width="12.28515625" customWidth="1"/>
    <col min="32" max="32" width="16.28515625" customWidth="1"/>
    <col min="33" max="33" width="11.85546875" customWidth="1"/>
    <col min="34" max="34" width="14" customWidth="1"/>
    <col min="35" max="35" width="12.5703125" customWidth="1"/>
    <col min="36" max="36" width="13.42578125" customWidth="1"/>
    <col min="37" max="37" width="13.7109375" customWidth="1"/>
    <col min="38" max="38" width="14.28515625" customWidth="1"/>
    <col min="39" max="39" width="13.5703125" customWidth="1"/>
    <col min="40" max="40" width="13.28515625" customWidth="1"/>
    <col min="41" max="41" width="11.140625" customWidth="1"/>
    <col min="43" max="43" width="16.28515625" customWidth="1"/>
  </cols>
  <sheetData>
    <row r="1" spans="1:64" x14ac:dyDescent="0.25">
      <c r="A1" t="s">
        <v>488</v>
      </c>
      <c r="B1" t="s">
        <v>488</v>
      </c>
      <c r="C1" t="s">
        <v>61</v>
      </c>
      <c r="D1" t="s">
        <v>933</v>
      </c>
      <c r="E1" t="s">
        <v>932</v>
      </c>
      <c r="F1" t="s">
        <v>934</v>
      </c>
      <c r="G1" t="s">
        <v>934</v>
      </c>
      <c r="H1" t="s">
        <v>934</v>
      </c>
      <c r="I1" t="s">
        <v>934</v>
      </c>
      <c r="J1" t="s">
        <v>934</v>
      </c>
      <c r="K1" t="s">
        <v>934</v>
      </c>
      <c r="L1" t="s">
        <v>934</v>
      </c>
      <c r="N1" t="s">
        <v>264</v>
      </c>
      <c r="O1" t="s">
        <v>935</v>
      </c>
      <c r="P1" t="s">
        <v>267</v>
      </c>
      <c r="Q1" t="s">
        <v>936</v>
      </c>
      <c r="R1" t="s">
        <v>937</v>
      </c>
      <c r="S1" t="s">
        <v>938</v>
      </c>
      <c r="T1" t="s">
        <v>939</v>
      </c>
      <c r="U1" t="s">
        <v>940</v>
      </c>
      <c r="Y1" s="92" t="s">
        <v>941</v>
      </c>
      <c r="Z1" s="92" t="s">
        <v>942</v>
      </c>
      <c r="AA1" s="92" t="s">
        <v>943</v>
      </c>
      <c r="AB1" s="92" t="s">
        <v>944</v>
      </c>
      <c r="AC1" t="s">
        <v>945</v>
      </c>
      <c r="AD1" s="92" t="s">
        <v>946</v>
      </c>
      <c r="AE1" s="92" t="s">
        <v>947</v>
      </c>
      <c r="AF1" s="92" t="s">
        <v>948</v>
      </c>
      <c r="AG1" s="92" t="s">
        <v>949</v>
      </c>
      <c r="AH1" t="s">
        <v>950</v>
      </c>
      <c r="AI1" s="92" t="s">
        <v>951</v>
      </c>
      <c r="AJ1" s="92" t="s">
        <v>952</v>
      </c>
      <c r="AK1" t="s">
        <v>953</v>
      </c>
      <c r="AL1" s="92" t="s">
        <v>954</v>
      </c>
      <c r="AM1" s="92" t="s">
        <v>955</v>
      </c>
      <c r="AN1" s="92" t="s">
        <v>956</v>
      </c>
      <c r="AO1" s="92" t="s">
        <v>957</v>
      </c>
      <c r="AP1" t="s">
        <v>958</v>
      </c>
      <c r="AQ1" t="s">
        <v>1157</v>
      </c>
      <c r="AT1">
        <v>21</v>
      </c>
      <c r="AU1">
        <v>22</v>
      </c>
      <c r="AV1">
        <v>23</v>
      </c>
      <c r="AW1">
        <v>24</v>
      </c>
      <c r="AX1">
        <v>25</v>
      </c>
      <c r="AY1">
        <v>26</v>
      </c>
      <c r="AZ1">
        <v>27</v>
      </c>
      <c r="BA1">
        <v>28</v>
      </c>
      <c r="BB1">
        <v>29</v>
      </c>
      <c r="BC1">
        <v>30</v>
      </c>
      <c r="BD1">
        <v>31</v>
      </c>
      <c r="BE1">
        <v>32</v>
      </c>
      <c r="BF1">
        <v>33</v>
      </c>
      <c r="BG1">
        <v>34</v>
      </c>
      <c r="BH1">
        <v>35</v>
      </c>
      <c r="BI1">
        <v>36</v>
      </c>
      <c r="BJ1">
        <v>37</v>
      </c>
      <c r="BK1">
        <v>38</v>
      </c>
    </row>
    <row r="2" spans="1:64" x14ac:dyDescent="0.25">
      <c r="A2" t="s">
        <v>661</v>
      </c>
      <c r="B2" t="s">
        <v>890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f>SUM(F2:U2)</f>
        <v>100</v>
      </c>
      <c r="Y2" s="92">
        <v>1.7</v>
      </c>
      <c r="Z2" s="92">
        <v>46.7</v>
      </c>
      <c r="AA2" s="92">
        <v>11.7</v>
      </c>
      <c r="AB2" s="92"/>
      <c r="AC2">
        <v>0</v>
      </c>
      <c r="AD2" s="92">
        <v>0</v>
      </c>
      <c r="AE2" s="92">
        <v>36.700000000000003</v>
      </c>
      <c r="AF2" s="92">
        <v>0</v>
      </c>
      <c r="AG2" s="92"/>
      <c r="AH2">
        <v>0</v>
      </c>
      <c r="AI2" s="92">
        <v>0</v>
      </c>
      <c r="AJ2" s="92">
        <v>0</v>
      </c>
      <c r="AK2">
        <v>0</v>
      </c>
      <c r="AL2" s="92">
        <v>1.7</v>
      </c>
      <c r="AM2" s="92">
        <v>5</v>
      </c>
      <c r="AN2" s="92">
        <v>0</v>
      </c>
      <c r="AO2" s="92"/>
      <c r="AP2">
        <v>0</v>
      </c>
      <c r="AQ2">
        <f>SUM(Y2:AP2)</f>
        <v>103.50000000000001</v>
      </c>
      <c r="AT2">
        <v>1.7</v>
      </c>
      <c r="AU2">
        <v>46.7</v>
      </c>
      <c r="AV2">
        <v>11.7</v>
      </c>
      <c r="AW2">
        <v>30</v>
      </c>
      <c r="AX2">
        <v>0</v>
      </c>
      <c r="AY2">
        <v>0</v>
      </c>
      <c r="AZ2">
        <v>36.700000000000003</v>
      </c>
      <c r="BA2">
        <v>0</v>
      </c>
      <c r="BB2">
        <v>6.7</v>
      </c>
      <c r="BC2">
        <v>0</v>
      </c>
      <c r="BD2">
        <v>0</v>
      </c>
      <c r="BE2">
        <v>0</v>
      </c>
      <c r="BF2">
        <v>0</v>
      </c>
      <c r="BG2">
        <v>1.7</v>
      </c>
      <c r="BH2">
        <v>5</v>
      </c>
      <c r="BI2">
        <v>0</v>
      </c>
      <c r="BJ2">
        <v>0</v>
      </c>
      <c r="BK2">
        <v>0</v>
      </c>
      <c r="BL2">
        <f>SUM(AT2:BK2)</f>
        <v>140.19999999999999</v>
      </c>
    </row>
    <row r="3" spans="1:64" x14ac:dyDescent="0.25">
      <c r="A3" t="s">
        <v>916</v>
      </c>
      <c r="B3" t="s">
        <v>891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f t="shared" ref="V3:V26" si="0">SUM(F3:U3)</f>
        <v>100.19999999999999</v>
      </c>
      <c r="Y3" s="92">
        <v>81.599999999999994</v>
      </c>
      <c r="Z3" s="92">
        <v>4.2</v>
      </c>
      <c r="AA3" s="92">
        <v>21.1</v>
      </c>
      <c r="AB3" s="92"/>
      <c r="AC3">
        <v>1.8</v>
      </c>
      <c r="AD3" s="92">
        <v>0.3</v>
      </c>
      <c r="AE3" s="92">
        <v>1.2</v>
      </c>
      <c r="AF3" s="92">
        <v>0</v>
      </c>
      <c r="AG3" s="92"/>
      <c r="AH3">
        <v>0</v>
      </c>
      <c r="AI3" s="92">
        <v>0.6</v>
      </c>
      <c r="AJ3" s="92">
        <v>0.3</v>
      </c>
      <c r="AK3">
        <v>0</v>
      </c>
      <c r="AL3" s="92">
        <v>0</v>
      </c>
      <c r="AM3" s="92">
        <v>0</v>
      </c>
      <c r="AN3" s="92">
        <v>0</v>
      </c>
      <c r="AO3" s="92"/>
      <c r="AP3">
        <v>3.6</v>
      </c>
      <c r="AQ3">
        <f t="shared" ref="AQ3:AQ27" si="1">SUM(Y3:AP3)</f>
        <v>114.69999999999999</v>
      </c>
      <c r="AT3">
        <v>81.599999999999994</v>
      </c>
      <c r="AU3">
        <v>4.2</v>
      </c>
      <c r="AV3">
        <v>21.1</v>
      </c>
      <c r="AW3">
        <v>4.5</v>
      </c>
      <c r="AX3">
        <v>1.8</v>
      </c>
      <c r="AY3">
        <v>0.3</v>
      </c>
      <c r="AZ3">
        <v>1.2</v>
      </c>
      <c r="BA3">
        <v>0</v>
      </c>
      <c r="BB3">
        <v>0.6</v>
      </c>
      <c r="BC3">
        <v>0</v>
      </c>
      <c r="BD3">
        <v>0.6</v>
      </c>
      <c r="BE3">
        <v>0.3</v>
      </c>
      <c r="BF3">
        <v>0</v>
      </c>
      <c r="BG3">
        <v>0</v>
      </c>
      <c r="BH3">
        <v>0</v>
      </c>
      <c r="BI3">
        <v>0</v>
      </c>
      <c r="BJ3">
        <v>0</v>
      </c>
      <c r="BK3">
        <v>3.6</v>
      </c>
      <c r="BL3">
        <f t="shared" ref="BL3:BL27" si="2">SUM(AT3:BK3)</f>
        <v>119.79999999999998</v>
      </c>
    </row>
    <row r="4" spans="1:64" s="93" customFormat="1" x14ac:dyDescent="0.25">
      <c r="A4" s="93" t="s">
        <v>917</v>
      </c>
      <c r="B4" s="93" t="s">
        <v>892</v>
      </c>
      <c r="C4" s="93">
        <v>67</v>
      </c>
      <c r="D4" s="93">
        <v>0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  <c r="P4" s="93">
        <v>0</v>
      </c>
      <c r="Q4" s="93">
        <v>0</v>
      </c>
      <c r="R4" s="93">
        <v>10.4</v>
      </c>
      <c r="S4" s="93">
        <v>58.2</v>
      </c>
      <c r="T4" s="93">
        <v>31.3</v>
      </c>
      <c r="U4" s="93">
        <v>0</v>
      </c>
      <c r="V4" s="93">
        <f t="shared" si="0"/>
        <v>99.9</v>
      </c>
      <c r="Y4" s="94">
        <v>3</v>
      </c>
      <c r="Z4" s="94">
        <v>0</v>
      </c>
      <c r="AA4" s="94">
        <v>0</v>
      </c>
      <c r="AB4" s="94"/>
      <c r="AC4" s="93">
        <v>97</v>
      </c>
      <c r="AD4" s="94">
        <v>0</v>
      </c>
      <c r="AE4" s="94">
        <v>0</v>
      </c>
      <c r="AF4" s="94">
        <v>0</v>
      </c>
      <c r="AG4" s="94"/>
      <c r="AH4" s="93">
        <v>0</v>
      </c>
      <c r="AI4" s="94">
        <v>0</v>
      </c>
      <c r="AJ4" s="94">
        <v>0</v>
      </c>
      <c r="AK4" s="93">
        <v>0</v>
      </c>
      <c r="AL4" s="94">
        <v>0</v>
      </c>
      <c r="AM4" s="94">
        <v>0</v>
      </c>
      <c r="AN4" s="94">
        <v>0</v>
      </c>
      <c r="AO4" s="94"/>
      <c r="AP4" s="93">
        <v>0</v>
      </c>
      <c r="AQ4" s="93">
        <f t="shared" si="1"/>
        <v>100</v>
      </c>
      <c r="AT4" s="93">
        <v>3</v>
      </c>
      <c r="AU4" s="93">
        <v>0</v>
      </c>
      <c r="AV4" s="93">
        <v>0</v>
      </c>
      <c r="AW4" s="93">
        <v>0</v>
      </c>
      <c r="AX4" s="93">
        <v>97</v>
      </c>
      <c r="AY4" s="93">
        <v>0</v>
      </c>
      <c r="AZ4" s="93">
        <v>0</v>
      </c>
      <c r="BA4" s="93">
        <v>0</v>
      </c>
      <c r="BB4" s="93">
        <v>0</v>
      </c>
      <c r="BC4" s="93">
        <v>0</v>
      </c>
      <c r="BD4" s="93">
        <v>0</v>
      </c>
      <c r="BE4" s="93">
        <v>0</v>
      </c>
      <c r="BF4" s="93">
        <v>0</v>
      </c>
      <c r="BG4" s="93">
        <v>0</v>
      </c>
      <c r="BH4" s="93">
        <v>0</v>
      </c>
      <c r="BI4" s="93">
        <v>0</v>
      </c>
      <c r="BJ4" s="93">
        <v>0</v>
      </c>
      <c r="BK4" s="93">
        <v>0</v>
      </c>
      <c r="BL4" s="93">
        <f t="shared" si="2"/>
        <v>100</v>
      </c>
    </row>
    <row r="5" spans="1:64" s="93" customFormat="1" x14ac:dyDescent="0.25">
      <c r="A5" s="93" t="s">
        <v>918</v>
      </c>
      <c r="B5" s="93" t="s">
        <v>893</v>
      </c>
      <c r="C5" s="93">
        <v>247</v>
      </c>
      <c r="D5" s="93">
        <v>73.099999999999994</v>
      </c>
      <c r="E5" s="93">
        <v>49.2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93">
        <v>0</v>
      </c>
      <c r="T5" s="93">
        <v>0</v>
      </c>
      <c r="U5" s="93">
        <v>100</v>
      </c>
      <c r="V5" s="93">
        <f t="shared" si="0"/>
        <v>100</v>
      </c>
      <c r="Y5" s="94">
        <v>0</v>
      </c>
      <c r="Z5" s="94">
        <v>0</v>
      </c>
      <c r="AA5" s="94">
        <v>0</v>
      </c>
      <c r="AB5" s="94"/>
      <c r="AC5" s="93">
        <v>0</v>
      </c>
      <c r="AD5" s="94">
        <v>0</v>
      </c>
      <c r="AE5" s="94">
        <v>0</v>
      </c>
      <c r="AF5" s="94">
        <v>0</v>
      </c>
      <c r="AG5" s="94"/>
      <c r="AH5" s="93">
        <v>0</v>
      </c>
      <c r="AI5" s="94">
        <v>0</v>
      </c>
      <c r="AJ5" s="94">
        <v>0</v>
      </c>
      <c r="AK5" s="93">
        <v>0</v>
      </c>
      <c r="AL5" s="94">
        <v>0</v>
      </c>
      <c r="AM5" s="94">
        <v>0</v>
      </c>
      <c r="AN5" s="94">
        <v>0</v>
      </c>
      <c r="AO5" s="94"/>
      <c r="AP5" s="93">
        <v>100</v>
      </c>
      <c r="AQ5" s="93">
        <f t="shared" si="1"/>
        <v>100</v>
      </c>
      <c r="AT5" s="93">
        <v>0</v>
      </c>
      <c r="AU5" s="93">
        <v>0</v>
      </c>
      <c r="AV5" s="93">
        <v>0</v>
      </c>
      <c r="AW5" s="93">
        <v>0</v>
      </c>
      <c r="AX5" s="93">
        <v>0</v>
      </c>
      <c r="AY5" s="93">
        <v>0</v>
      </c>
      <c r="AZ5" s="93">
        <v>0</v>
      </c>
      <c r="BA5" s="93">
        <v>0</v>
      </c>
      <c r="BB5" s="93">
        <v>0</v>
      </c>
      <c r="BC5" s="93">
        <v>0</v>
      </c>
      <c r="BD5" s="93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100</v>
      </c>
      <c r="BL5" s="93">
        <f t="shared" si="2"/>
        <v>100</v>
      </c>
    </row>
    <row r="6" spans="1:64" x14ac:dyDescent="0.25">
      <c r="A6" t="s">
        <v>919</v>
      </c>
      <c r="B6" t="s">
        <v>894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f t="shared" si="0"/>
        <v>100.10000000000001</v>
      </c>
      <c r="Y6" s="92">
        <v>3.5</v>
      </c>
      <c r="Z6" s="92">
        <v>0</v>
      </c>
      <c r="AA6" s="92">
        <v>3.5</v>
      </c>
      <c r="AB6" s="92"/>
      <c r="AC6">
        <v>0</v>
      </c>
      <c r="AD6" s="92">
        <v>0</v>
      </c>
      <c r="AE6" s="92">
        <v>0</v>
      </c>
      <c r="AF6" s="92">
        <v>0</v>
      </c>
      <c r="AG6" s="92"/>
      <c r="AH6">
        <v>0</v>
      </c>
      <c r="AI6" s="92">
        <v>77.900000000000006</v>
      </c>
      <c r="AJ6" s="92">
        <v>40.700000000000003</v>
      </c>
      <c r="AK6">
        <v>1.2</v>
      </c>
      <c r="AL6" s="92">
        <v>0</v>
      </c>
      <c r="AM6" s="92">
        <v>0</v>
      </c>
      <c r="AN6" s="92">
        <v>0</v>
      </c>
      <c r="AO6" s="92"/>
      <c r="AP6">
        <v>0</v>
      </c>
      <c r="AQ6">
        <f t="shared" si="1"/>
        <v>126.80000000000001</v>
      </c>
      <c r="AT6">
        <v>3.5</v>
      </c>
      <c r="AU6">
        <v>0</v>
      </c>
      <c r="AV6">
        <v>3.5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77.900000000000006</v>
      </c>
      <c r="BE6">
        <v>40.700000000000003</v>
      </c>
      <c r="BF6">
        <v>1.2</v>
      </c>
      <c r="BG6">
        <v>0</v>
      </c>
      <c r="BH6">
        <v>0</v>
      </c>
      <c r="BI6">
        <v>0</v>
      </c>
      <c r="BJ6">
        <v>0</v>
      </c>
      <c r="BK6">
        <v>0</v>
      </c>
      <c r="BL6">
        <f t="shared" si="2"/>
        <v>126.80000000000001</v>
      </c>
    </row>
    <row r="7" spans="1:64" x14ac:dyDescent="0.25">
      <c r="A7" t="s">
        <v>653</v>
      </c>
      <c r="B7" t="s">
        <v>895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f t="shared" si="0"/>
        <v>99.899999999999991</v>
      </c>
      <c r="Y7" s="92">
        <v>5.2</v>
      </c>
      <c r="Z7" s="92">
        <v>4.3</v>
      </c>
      <c r="AA7" s="92">
        <v>2.6</v>
      </c>
      <c r="AB7" s="92"/>
      <c r="AC7">
        <v>32.200000000000003</v>
      </c>
      <c r="AD7" s="92">
        <v>1.7</v>
      </c>
      <c r="AE7" s="92">
        <v>7</v>
      </c>
      <c r="AF7" s="92">
        <v>0.9</v>
      </c>
      <c r="AG7" s="92"/>
      <c r="AH7">
        <v>0.9</v>
      </c>
      <c r="AI7" s="92">
        <v>0</v>
      </c>
      <c r="AJ7" s="92">
        <v>0</v>
      </c>
      <c r="AK7">
        <v>0</v>
      </c>
      <c r="AL7" s="92">
        <v>16.5</v>
      </c>
      <c r="AM7" s="92">
        <v>7</v>
      </c>
      <c r="AN7" s="92">
        <v>6.1</v>
      </c>
      <c r="AO7" s="92"/>
      <c r="AP7">
        <v>8.6999999999999993</v>
      </c>
      <c r="AQ7">
        <f t="shared" si="1"/>
        <v>93.100000000000009</v>
      </c>
      <c r="AT7">
        <v>5.2</v>
      </c>
      <c r="AU7">
        <v>4.3</v>
      </c>
      <c r="AV7">
        <v>2.6</v>
      </c>
      <c r="AW7">
        <v>5.2</v>
      </c>
      <c r="AX7">
        <v>32.200000000000003</v>
      </c>
      <c r="AY7">
        <v>1.7</v>
      </c>
      <c r="AZ7">
        <v>7</v>
      </c>
      <c r="BA7">
        <v>0.9</v>
      </c>
      <c r="BB7">
        <v>5.2</v>
      </c>
      <c r="BC7">
        <v>0.9</v>
      </c>
      <c r="BD7">
        <v>0</v>
      </c>
      <c r="BE7">
        <v>0</v>
      </c>
      <c r="BF7">
        <v>0</v>
      </c>
      <c r="BG7">
        <v>16.5</v>
      </c>
      <c r="BH7">
        <v>7</v>
      </c>
      <c r="BI7">
        <v>6.1</v>
      </c>
      <c r="BJ7">
        <v>3.5</v>
      </c>
      <c r="BK7">
        <v>8.6999999999999993</v>
      </c>
      <c r="BL7">
        <f t="shared" si="2"/>
        <v>107</v>
      </c>
    </row>
    <row r="8" spans="1:64" x14ac:dyDescent="0.25">
      <c r="A8" t="s">
        <v>920</v>
      </c>
      <c r="B8" t="s">
        <v>896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f t="shared" si="0"/>
        <v>100.1</v>
      </c>
      <c r="Y8" s="92">
        <v>1.4</v>
      </c>
      <c r="Z8" s="92">
        <v>1.4</v>
      </c>
      <c r="AA8" s="92">
        <v>0</v>
      </c>
      <c r="AB8" s="92"/>
      <c r="AC8">
        <v>0</v>
      </c>
      <c r="AD8" s="92">
        <v>0</v>
      </c>
      <c r="AE8" s="92">
        <v>11.4</v>
      </c>
      <c r="AF8" s="92">
        <v>1.4</v>
      </c>
      <c r="AG8" s="92"/>
      <c r="AH8">
        <v>0</v>
      </c>
      <c r="AI8" s="92">
        <v>0</v>
      </c>
      <c r="AJ8" s="92">
        <v>0</v>
      </c>
      <c r="AK8">
        <v>0</v>
      </c>
      <c r="AL8" s="92">
        <v>5.7</v>
      </c>
      <c r="AM8" s="92">
        <v>15.7</v>
      </c>
      <c r="AN8" s="92">
        <v>4.3</v>
      </c>
      <c r="AO8" s="92"/>
      <c r="AP8">
        <v>48.6</v>
      </c>
      <c r="AQ8">
        <f t="shared" si="1"/>
        <v>89.9</v>
      </c>
      <c r="AT8">
        <v>1.4</v>
      </c>
      <c r="AU8">
        <v>1.4</v>
      </c>
      <c r="AV8">
        <v>0</v>
      </c>
      <c r="AW8">
        <v>1.4</v>
      </c>
      <c r="AX8">
        <v>0</v>
      </c>
      <c r="AY8">
        <v>0</v>
      </c>
      <c r="AZ8">
        <v>11.4</v>
      </c>
      <c r="BA8">
        <v>1.4</v>
      </c>
      <c r="BB8">
        <v>4.3</v>
      </c>
      <c r="BC8">
        <v>0</v>
      </c>
      <c r="BD8">
        <v>0</v>
      </c>
      <c r="BE8">
        <v>0</v>
      </c>
      <c r="BF8">
        <v>0</v>
      </c>
      <c r="BG8">
        <v>5.7</v>
      </c>
      <c r="BH8">
        <v>15.7</v>
      </c>
      <c r="BI8">
        <v>4.3</v>
      </c>
      <c r="BJ8">
        <v>8.6</v>
      </c>
      <c r="BK8">
        <v>48.6</v>
      </c>
      <c r="BL8">
        <f t="shared" si="2"/>
        <v>104.2</v>
      </c>
    </row>
    <row r="9" spans="1:64" x14ac:dyDescent="0.25">
      <c r="A9" t="s">
        <v>921</v>
      </c>
      <c r="B9" t="s">
        <v>897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f t="shared" si="0"/>
        <v>100.30000000000001</v>
      </c>
      <c r="Y9" s="92">
        <v>2.2000000000000002</v>
      </c>
      <c r="Z9" s="92">
        <v>1.1000000000000001</v>
      </c>
      <c r="AA9" s="92">
        <v>1.1000000000000001</v>
      </c>
      <c r="AB9" s="92"/>
      <c r="AC9">
        <v>1.7</v>
      </c>
      <c r="AD9" s="92">
        <v>1.1000000000000001</v>
      </c>
      <c r="AE9" s="92">
        <v>16.2</v>
      </c>
      <c r="AF9" s="92">
        <v>0.6</v>
      </c>
      <c r="AG9" s="92"/>
      <c r="AH9">
        <v>0</v>
      </c>
      <c r="AI9" s="92">
        <v>0</v>
      </c>
      <c r="AJ9" s="92">
        <v>0</v>
      </c>
      <c r="AK9">
        <v>0</v>
      </c>
      <c r="AL9" s="92">
        <v>11.7</v>
      </c>
      <c r="AM9" s="92">
        <v>24</v>
      </c>
      <c r="AN9" s="92">
        <v>2.8</v>
      </c>
      <c r="AO9" s="92"/>
      <c r="AP9">
        <v>34.1</v>
      </c>
      <c r="AQ9">
        <f t="shared" si="1"/>
        <v>96.6</v>
      </c>
      <c r="AT9">
        <v>2.2000000000000002</v>
      </c>
      <c r="AU9">
        <v>1.1000000000000001</v>
      </c>
      <c r="AV9">
        <v>1.1000000000000001</v>
      </c>
      <c r="AW9">
        <v>1.1000000000000001</v>
      </c>
      <c r="AX9">
        <v>1.7</v>
      </c>
      <c r="AY9">
        <v>1.1000000000000001</v>
      </c>
      <c r="AZ9">
        <v>16.2</v>
      </c>
      <c r="BA9">
        <v>0.6</v>
      </c>
      <c r="BB9">
        <v>0.6</v>
      </c>
      <c r="BC9">
        <v>0</v>
      </c>
      <c r="BD9">
        <v>0</v>
      </c>
      <c r="BE9">
        <v>0</v>
      </c>
      <c r="BF9">
        <v>0</v>
      </c>
      <c r="BG9">
        <v>11.7</v>
      </c>
      <c r="BH9">
        <v>24</v>
      </c>
      <c r="BI9">
        <v>2.8</v>
      </c>
      <c r="BJ9">
        <v>10.6</v>
      </c>
      <c r="BK9">
        <v>34.1</v>
      </c>
      <c r="BL9">
        <f t="shared" si="2"/>
        <v>108.9</v>
      </c>
    </row>
    <row r="10" spans="1:64" x14ac:dyDescent="0.25">
      <c r="A10" t="s">
        <v>680</v>
      </c>
      <c r="B10" t="s">
        <v>898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f t="shared" si="0"/>
        <v>100.20000000000002</v>
      </c>
      <c r="Y10" s="92">
        <v>1.5</v>
      </c>
      <c r="Z10" s="92">
        <v>46.3</v>
      </c>
      <c r="AA10" s="92">
        <v>7.5</v>
      </c>
      <c r="AB10" s="92"/>
      <c r="AC10">
        <v>6.3</v>
      </c>
      <c r="AD10" s="92">
        <v>0.6</v>
      </c>
      <c r="AE10" s="92">
        <v>30.1</v>
      </c>
      <c r="AF10" s="92">
        <v>0.9</v>
      </c>
      <c r="AG10" s="92"/>
      <c r="AH10">
        <v>0.3</v>
      </c>
      <c r="AI10" s="92">
        <v>0</v>
      </c>
      <c r="AJ10" s="92">
        <v>0.3</v>
      </c>
      <c r="AK10">
        <v>0</v>
      </c>
      <c r="AL10" s="92">
        <v>0.6</v>
      </c>
      <c r="AM10" s="92">
        <v>0.9</v>
      </c>
      <c r="AN10" s="92">
        <v>0.9</v>
      </c>
      <c r="AO10" s="92"/>
      <c r="AP10">
        <v>6</v>
      </c>
      <c r="AQ10">
        <f t="shared" si="1"/>
        <v>102.2</v>
      </c>
      <c r="AT10">
        <v>1.5</v>
      </c>
      <c r="AU10">
        <v>46.3</v>
      </c>
      <c r="AV10">
        <v>7.5</v>
      </c>
      <c r="AW10">
        <v>35.200000000000003</v>
      </c>
      <c r="AX10">
        <v>6.3</v>
      </c>
      <c r="AY10">
        <v>0.6</v>
      </c>
      <c r="AZ10">
        <v>30.1</v>
      </c>
      <c r="BA10">
        <v>0.9</v>
      </c>
      <c r="BB10">
        <v>8.4</v>
      </c>
      <c r="BC10">
        <v>0.3</v>
      </c>
      <c r="BD10">
        <v>0</v>
      </c>
      <c r="BE10">
        <v>0.3</v>
      </c>
      <c r="BF10">
        <v>0</v>
      </c>
      <c r="BG10">
        <v>0.6</v>
      </c>
      <c r="BH10">
        <v>0.9</v>
      </c>
      <c r="BI10">
        <v>0.9</v>
      </c>
      <c r="BJ10">
        <v>0.3</v>
      </c>
      <c r="BK10">
        <v>6</v>
      </c>
      <c r="BL10">
        <f t="shared" si="2"/>
        <v>146.10000000000005</v>
      </c>
    </row>
    <row r="11" spans="1:64" x14ac:dyDescent="0.25">
      <c r="A11" s="93" t="s">
        <v>922</v>
      </c>
      <c r="B11" s="93" t="s">
        <v>899</v>
      </c>
      <c r="C11" s="93">
        <v>121</v>
      </c>
      <c r="D11" s="93">
        <v>0.8</v>
      </c>
      <c r="E11" s="93">
        <v>1.1000000000000001</v>
      </c>
      <c r="F11" s="93">
        <v>0.8</v>
      </c>
      <c r="G11" s="93">
        <v>0</v>
      </c>
      <c r="H11" s="93">
        <v>0</v>
      </c>
      <c r="I11" s="93">
        <v>0.8</v>
      </c>
      <c r="J11" s="93">
        <v>0</v>
      </c>
      <c r="K11" s="93">
        <v>0</v>
      </c>
      <c r="L11" s="93">
        <v>0</v>
      </c>
      <c r="M11" s="93">
        <v>0</v>
      </c>
      <c r="N11" s="93">
        <v>4.0999999999999996</v>
      </c>
      <c r="O11" s="93">
        <v>2.5</v>
      </c>
      <c r="P11" s="93">
        <v>2.5</v>
      </c>
      <c r="Q11" s="93">
        <v>0</v>
      </c>
      <c r="R11" s="93">
        <v>9.1</v>
      </c>
      <c r="S11" s="93">
        <v>9.9</v>
      </c>
      <c r="T11" s="93">
        <v>44.6</v>
      </c>
      <c r="U11" s="93">
        <v>25.6</v>
      </c>
      <c r="V11" s="93">
        <f t="shared" si="0"/>
        <v>99.9</v>
      </c>
      <c r="W11" s="93"/>
      <c r="X11" s="93"/>
      <c r="Y11" s="94">
        <v>0.8</v>
      </c>
      <c r="Z11" s="94">
        <v>0.8</v>
      </c>
      <c r="AA11" s="94">
        <v>0</v>
      </c>
      <c r="AB11" s="94"/>
      <c r="AC11" s="93">
        <v>72.7</v>
      </c>
      <c r="AD11" s="94">
        <v>0</v>
      </c>
      <c r="AE11" s="94">
        <v>0.8</v>
      </c>
      <c r="AF11" s="94">
        <v>0</v>
      </c>
      <c r="AG11" s="94"/>
      <c r="AH11" s="93">
        <v>4.0999999999999996</v>
      </c>
      <c r="AI11" s="94">
        <v>0</v>
      </c>
      <c r="AJ11" s="94">
        <v>0</v>
      </c>
      <c r="AK11" s="93">
        <v>0</v>
      </c>
      <c r="AL11" s="94">
        <v>0.8</v>
      </c>
      <c r="AM11" s="94">
        <v>0.8</v>
      </c>
      <c r="AN11" s="94">
        <v>0</v>
      </c>
      <c r="AO11" s="94"/>
      <c r="AP11" s="93">
        <v>22.3</v>
      </c>
      <c r="AQ11" s="93">
        <f t="shared" si="1"/>
        <v>103.09999999999998</v>
      </c>
      <c r="AT11">
        <v>0.8</v>
      </c>
      <c r="AU11">
        <v>0.8</v>
      </c>
      <c r="AV11">
        <v>0</v>
      </c>
      <c r="AW11">
        <v>0.8</v>
      </c>
      <c r="AX11">
        <v>72.7</v>
      </c>
      <c r="AY11">
        <v>0</v>
      </c>
      <c r="AZ11">
        <v>0.8</v>
      </c>
      <c r="BA11">
        <v>0</v>
      </c>
      <c r="BB11">
        <v>0</v>
      </c>
      <c r="BC11">
        <v>4.0999999999999996</v>
      </c>
      <c r="BD11">
        <v>0</v>
      </c>
      <c r="BE11">
        <v>0</v>
      </c>
      <c r="BF11">
        <v>0</v>
      </c>
      <c r="BG11">
        <v>0.8</v>
      </c>
      <c r="BH11">
        <v>0.8</v>
      </c>
      <c r="BI11">
        <v>0</v>
      </c>
      <c r="BJ11">
        <v>0</v>
      </c>
      <c r="BK11">
        <v>22.3</v>
      </c>
      <c r="BL11">
        <f t="shared" si="2"/>
        <v>103.89999999999999</v>
      </c>
    </row>
    <row r="12" spans="1:64" x14ac:dyDescent="0.25">
      <c r="A12" s="93" t="s">
        <v>923</v>
      </c>
      <c r="B12" s="93" t="s">
        <v>900</v>
      </c>
      <c r="C12" s="93">
        <v>65</v>
      </c>
      <c r="D12" s="93">
        <v>18.399999999999999</v>
      </c>
      <c r="E12" s="93">
        <v>9.6999999999999993</v>
      </c>
      <c r="F12" s="93">
        <v>13.8</v>
      </c>
      <c r="G12" s="93">
        <v>12.3</v>
      </c>
      <c r="H12" s="93">
        <v>3.1</v>
      </c>
      <c r="I12" s="93">
        <v>3.1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1.5</v>
      </c>
      <c r="U12" s="93">
        <v>66.2</v>
      </c>
      <c r="V12" s="93">
        <f t="shared" si="0"/>
        <v>100</v>
      </c>
      <c r="W12" s="93"/>
      <c r="X12" s="93"/>
      <c r="Y12" s="94">
        <v>0</v>
      </c>
      <c r="Z12" s="94">
        <v>0</v>
      </c>
      <c r="AA12" s="94">
        <v>0</v>
      </c>
      <c r="AB12" s="94"/>
      <c r="AC12" s="93">
        <v>0</v>
      </c>
      <c r="AD12" s="94">
        <v>1.5</v>
      </c>
      <c r="AE12" s="94">
        <v>1.5</v>
      </c>
      <c r="AF12" s="94">
        <v>1.5</v>
      </c>
      <c r="AG12" s="94"/>
      <c r="AH12" s="93">
        <v>0</v>
      </c>
      <c r="AI12" s="94">
        <v>0</v>
      </c>
      <c r="AJ12" s="94">
        <v>0</v>
      </c>
      <c r="AK12" s="93">
        <v>0</v>
      </c>
      <c r="AL12" s="94">
        <v>3.1</v>
      </c>
      <c r="AM12" s="94">
        <v>13.8</v>
      </c>
      <c r="AN12" s="94">
        <v>4.5999999999999996</v>
      </c>
      <c r="AO12" s="94"/>
      <c r="AP12" s="93">
        <v>70.8</v>
      </c>
      <c r="AQ12" s="93">
        <f t="shared" si="1"/>
        <v>96.8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1.5</v>
      </c>
      <c r="AZ12">
        <v>1.5</v>
      </c>
      <c r="BA12">
        <v>1.5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3.1</v>
      </c>
      <c r="BH12">
        <v>13.8</v>
      </c>
      <c r="BI12">
        <v>4.5999999999999996</v>
      </c>
      <c r="BJ12">
        <v>6.2</v>
      </c>
      <c r="BK12">
        <v>70.8</v>
      </c>
      <c r="BL12">
        <f t="shared" si="2"/>
        <v>103</v>
      </c>
    </row>
    <row r="13" spans="1:64" x14ac:dyDescent="0.25">
      <c r="A13" t="s">
        <v>924</v>
      </c>
      <c r="B13" t="s">
        <v>901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f t="shared" si="0"/>
        <v>99.7</v>
      </c>
      <c r="Y13" s="92">
        <v>2</v>
      </c>
      <c r="Z13" s="92">
        <v>85.4</v>
      </c>
      <c r="AA13" s="92">
        <v>9</v>
      </c>
      <c r="AB13" s="92"/>
      <c r="AC13">
        <v>0.5</v>
      </c>
      <c r="AD13" s="92">
        <v>0</v>
      </c>
      <c r="AE13" s="92">
        <v>11.7</v>
      </c>
      <c r="AF13" s="92">
        <v>0</v>
      </c>
      <c r="AG13" s="92"/>
      <c r="AH13">
        <v>0</v>
      </c>
      <c r="AI13" s="92">
        <v>0</v>
      </c>
      <c r="AJ13" s="92">
        <v>0.4</v>
      </c>
      <c r="AK13">
        <v>0</v>
      </c>
      <c r="AL13" s="92">
        <v>0</v>
      </c>
      <c r="AM13" s="92">
        <v>0</v>
      </c>
      <c r="AN13" s="92">
        <v>0</v>
      </c>
      <c r="AO13" s="92"/>
      <c r="AP13">
        <v>1.8</v>
      </c>
      <c r="AQ13">
        <f t="shared" si="1"/>
        <v>110.80000000000001</v>
      </c>
      <c r="AT13">
        <v>2</v>
      </c>
      <c r="AU13">
        <v>85.4</v>
      </c>
      <c r="AV13">
        <v>9</v>
      </c>
      <c r="AW13">
        <v>61.8</v>
      </c>
      <c r="AX13">
        <v>0.5</v>
      </c>
      <c r="AY13">
        <v>0</v>
      </c>
      <c r="AZ13">
        <v>11.7</v>
      </c>
      <c r="BA13">
        <v>0</v>
      </c>
      <c r="BB13">
        <v>6.8</v>
      </c>
      <c r="BC13">
        <v>0</v>
      </c>
      <c r="BD13">
        <v>0</v>
      </c>
      <c r="BE13">
        <v>0.4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1.8</v>
      </c>
      <c r="BL13">
        <f t="shared" si="2"/>
        <v>179.4</v>
      </c>
    </row>
    <row r="14" spans="1:64" x14ac:dyDescent="0.25">
      <c r="A14" t="s">
        <v>929</v>
      </c>
      <c r="B14" t="s">
        <v>902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f t="shared" si="0"/>
        <v>100.09999999999998</v>
      </c>
      <c r="Y14" s="92">
        <v>0.6</v>
      </c>
      <c r="Z14" s="92">
        <v>54.2</v>
      </c>
      <c r="AA14" s="92">
        <v>22.3</v>
      </c>
      <c r="AB14" s="92"/>
      <c r="AC14">
        <v>2.8</v>
      </c>
      <c r="AD14" s="92">
        <v>0</v>
      </c>
      <c r="AE14" s="92">
        <v>12.3</v>
      </c>
      <c r="AF14" s="92">
        <v>0</v>
      </c>
      <c r="AG14" s="92"/>
      <c r="AH14">
        <v>0</v>
      </c>
      <c r="AI14" s="92">
        <v>0</v>
      </c>
      <c r="AJ14" s="92">
        <v>3.4</v>
      </c>
      <c r="AK14">
        <v>0</v>
      </c>
      <c r="AL14" s="92">
        <v>0</v>
      </c>
      <c r="AM14" s="92">
        <v>0.6</v>
      </c>
      <c r="AN14" s="92">
        <v>0</v>
      </c>
      <c r="AO14" s="92"/>
      <c r="AP14">
        <v>0.6</v>
      </c>
      <c r="AQ14">
        <f t="shared" si="1"/>
        <v>96.8</v>
      </c>
      <c r="AT14">
        <v>0.6</v>
      </c>
      <c r="AU14">
        <v>54.2</v>
      </c>
      <c r="AV14">
        <v>22.3</v>
      </c>
      <c r="AW14">
        <v>31.3</v>
      </c>
      <c r="AX14">
        <v>2.8</v>
      </c>
      <c r="AY14">
        <v>0</v>
      </c>
      <c r="AZ14">
        <v>12.3</v>
      </c>
      <c r="BA14">
        <v>0</v>
      </c>
      <c r="BB14">
        <v>2.8</v>
      </c>
      <c r="BC14">
        <v>0</v>
      </c>
      <c r="BD14">
        <v>0</v>
      </c>
      <c r="BE14">
        <v>3.4</v>
      </c>
      <c r="BF14">
        <v>0</v>
      </c>
      <c r="BG14">
        <v>0</v>
      </c>
      <c r="BH14">
        <v>0.6</v>
      </c>
      <c r="BI14">
        <v>0</v>
      </c>
      <c r="BJ14">
        <v>0</v>
      </c>
      <c r="BK14">
        <v>0.6</v>
      </c>
      <c r="BL14">
        <f t="shared" si="2"/>
        <v>130.89999999999998</v>
      </c>
    </row>
    <row r="15" spans="1:64" x14ac:dyDescent="0.25">
      <c r="A15" t="s">
        <v>925</v>
      </c>
      <c r="B15" t="s">
        <v>903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f t="shared" si="0"/>
        <v>99.9</v>
      </c>
      <c r="Y15" s="92">
        <v>0.3</v>
      </c>
      <c r="Z15" s="92">
        <v>41.4</v>
      </c>
      <c r="AA15" s="92">
        <v>3</v>
      </c>
      <c r="AB15" s="92"/>
      <c r="AC15">
        <v>0.3</v>
      </c>
      <c r="AD15" s="92">
        <v>0</v>
      </c>
      <c r="AE15" s="92">
        <v>56.2</v>
      </c>
      <c r="AF15" s="92">
        <v>3</v>
      </c>
      <c r="AG15" s="92"/>
      <c r="AH15">
        <v>0</v>
      </c>
      <c r="AI15" s="92">
        <v>0.7</v>
      </c>
      <c r="AJ15" s="92">
        <v>0</v>
      </c>
      <c r="AK15">
        <v>0</v>
      </c>
      <c r="AL15" s="92">
        <v>0</v>
      </c>
      <c r="AM15" s="92">
        <v>0.7</v>
      </c>
      <c r="AN15" s="92">
        <v>0</v>
      </c>
      <c r="AO15" s="92"/>
      <c r="AP15">
        <v>4.4000000000000004</v>
      </c>
      <c r="AQ15">
        <f t="shared" si="1"/>
        <v>110</v>
      </c>
      <c r="AT15">
        <v>0.3</v>
      </c>
      <c r="AU15">
        <v>41.4</v>
      </c>
      <c r="AV15">
        <v>3</v>
      </c>
      <c r="AW15">
        <v>22.6</v>
      </c>
      <c r="AX15">
        <v>0.3</v>
      </c>
      <c r="AY15">
        <v>0</v>
      </c>
      <c r="AZ15">
        <v>56.2</v>
      </c>
      <c r="BA15">
        <v>3</v>
      </c>
      <c r="BB15">
        <v>24.2</v>
      </c>
      <c r="BC15">
        <v>0</v>
      </c>
      <c r="BD15">
        <v>0.7</v>
      </c>
      <c r="BE15">
        <v>0</v>
      </c>
      <c r="BF15">
        <v>0</v>
      </c>
      <c r="BG15">
        <v>0</v>
      </c>
      <c r="BH15">
        <v>0.7</v>
      </c>
      <c r="BI15">
        <v>0</v>
      </c>
      <c r="BJ15">
        <v>0.7</v>
      </c>
      <c r="BK15">
        <v>4.4000000000000004</v>
      </c>
      <c r="BL15">
        <f t="shared" si="2"/>
        <v>157.49999999999997</v>
      </c>
    </row>
    <row r="16" spans="1:64" x14ac:dyDescent="0.25">
      <c r="A16" t="s">
        <v>926</v>
      </c>
      <c r="B16" t="s">
        <v>904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f t="shared" si="0"/>
        <v>99.899999999999963</v>
      </c>
      <c r="Y16" s="92">
        <v>0</v>
      </c>
      <c r="Z16" s="92">
        <v>35.299999999999997</v>
      </c>
      <c r="AA16" s="92">
        <v>5.0999999999999996</v>
      </c>
      <c r="AB16" s="92"/>
      <c r="AC16">
        <v>0</v>
      </c>
      <c r="AD16" s="92">
        <v>0</v>
      </c>
      <c r="AE16" s="92">
        <v>62.2</v>
      </c>
      <c r="AF16" s="92">
        <v>1.3</v>
      </c>
      <c r="AG16" s="92"/>
      <c r="AH16">
        <v>0.6</v>
      </c>
      <c r="AI16" s="92">
        <v>0</v>
      </c>
      <c r="AJ16" s="92">
        <v>0</v>
      </c>
      <c r="AK16">
        <v>0</v>
      </c>
      <c r="AL16" s="92">
        <v>0</v>
      </c>
      <c r="AM16" s="92">
        <v>0</v>
      </c>
      <c r="AN16" s="92">
        <v>0</v>
      </c>
      <c r="AO16" s="92"/>
      <c r="AP16">
        <v>5.0999999999999996</v>
      </c>
      <c r="AQ16">
        <f t="shared" si="1"/>
        <v>109.59999999999998</v>
      </c>
      <c r="AT16">
        <v>0</v>
      </c>
      <c r="AU16">
        <v>35.299999999999997</v>
      </c>
      <c r="AV16">
        <v>5.0999999999999996</v>
      </c>
      <c r="AW16">
        <v>14.7</v>
      </c>
      <c r="AX16">
        <v>0</v>
      </c>
      <c r="AY16">
        <v>0</v>
      </c>
      <c r="AZ16">
        <v>62.2</v>
      </c>
      <c r="BA16">
        <v>1.3</v>
      </c>
      <c r="BB16">
        <v>11.5</v>
      </c>
      <c r="BC16">
        <v>0.6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5.0999999999999996</v>
      </c>
      <c r="BL16">
        <f t="shared" si="2"/>
        <v>135.79999999999998</v>
      </c>
    </row>
    <row r="17" spans="1:64" x14ac:dyDescent="0.25">
      <c r="A17" t="s">
        <v>927</v>
      </c>
      <c r="B17" t="s">
        <v>905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f t="shared" si="0"/>
        <v>99.899999999999991</v>
      </c>
      <c r="Y17" s="92">
        <v>0</v>
      </c>
      <c r="Z17" s="92">
        <v>67.3</v>
      </c>
      <c r="AA17" s="92">
        <v>3.6</v>
      </c>
      <c r="AB17" s="92"/>
      <c r="AC17">
        <v>0</v>
      </c>
      <c r="AD17" s="92">
        <v>0</v>
      </c>
      <c r="AE17" s="92">
        <v>61.8</v>
      </c>
      <c r="AF17" s="92">
        <v>2.7</v>
      </c>
      <c r="AG17" s="92"/>
      <c r="AH17">
        <v>0</v>
      </c>
      <c r="AI17" s="92">
        <v>0</v>
      </c>
      <c r="AJ17" s="92">
        <v>0</v>
      </c>
      <c r="AK17">
        <v>0</v>
      </c>
      <c r="AL17" s="92">
        <v>0.9</v>
      </c>
      <c r="AM17" s="92">
        <v>0</v>
      </c>
      <c r="AN17" s="92">
        <v>0</v>
      </c>
      <c r="AO17" s="92"/>
      <c r="AP17">
        <v>4.5</v>
      </c>
      <c r="AQ17">
        <f t="shared" si="1"/>
        <v>140.79999999999998</v>
      </c>
      <c r="AT17">
        <v>0</v>
      </c>
      <c r="AU17">
        <v>67.3</v>
      </c>
      <c r="AV17">
        <v>3.6</v>
      </c>
      <c r="AW17">
        <v>27.3</v>
      </c>
      <c r="AX17">
        <v>0</v>
      </c>
      <c r="AY17">
        <v>0</v>
      </c>
      <c r="AZ17">
        <v>61.8</v>
      </c>
      <c r="BA17">
        <v>2.7</v>
      </c>
      <c r="BB17">
        <v>16.399999999999999</v>
      </c>
      <c r="BC17">
        <v>0</v>
      </c>
      <c r="BD17">
        <v>0</v>
      </c>
      <c r="BE17">
        <v>0</v>
      </c>
      <c r="BF17">
        <v>0</v>
      </c>
      <c r="BG17">
        <v>0.9</v>
      </c>
      <c r="BH17">
        <v>0</v>
      </c>
      <c r="BI17">
        <v>0</v>
      </c>
      <c r="BJ17">
        <v>0</v>
      </c>
      <c r="BK17">
        <v>4.5</v>
      </c>
      <c r="BL17">
        <f t="shared" si="2"/>
        <v>184.5</v>
      </c>
    </row>
    <row r="18" spans="1:64" x14ac:dyDescent="0.25">
      <c r="A18" t="s">
        <v>928</v>
      </c>
      <c r="B18" t="s">
        <v>906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f t="shared" si="0"/>
        <v>99.999999999999986</v>
      </c>
      <c r="Y18" s="92">
        <v>4.4000000000000004</v>
      </c>
      <c r="Z18" s="92">
        <v>0</v>
      </c>
      <c r="AA18" s="92">
        <v>2.2000000000000002</v>
      </c>
      <c r="AB18" s="92"/>
      <c r="AC18">
        <v>0</v>
      </c>
      <c r="AD18" s="92">
        <v>0</v>
      </c>
      <c r="AE18" s="92">
        <v>0</v>
      </c>
      <c r="AF18" s="92">
        <v>0</v>
      </c>
      <c r="AG18" s="92"/>
      <c r="AH18">
        <v>0</v>
      </c>
      <c r="AI18" s="92">
        <v>93.3</v>
      </c>
      <c r="AJ18" s="92">
        <v>15.6</v>
      </c>
      <c r="AK18">
        <v>0</v>
      </c>
      <c r="AL18" s="92">
        <v>0</v>
      </c>
      <c r="AM18" s="92">
        <v>0</v>
      </c>
      <c r="AN18" s="92">
        <v>0</v>
      </c>
      <c r="AO18" s="92"/>
      <c r="AP18">
        <v>0</v>
      </c>
      <c r="AQ18">
        <f t="shared" si="1"/>
        <v>115.49999999999999</v>
      </c>
      <c r="AT18">
        <v>4.4000000000000004</v>
      </c>
      <c r="AU18">
        <v>0</v>
      </c>
      <c r="AV18">
        <v>2.2000000000000002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93.3</v>
      </c>
      <c r="BE18">
        <v>15.6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 t="shared" si="2"/>
        <v>115.49999999999999</v>
      </c>
    </row>
    <row r="19" spans="1:64" x14ac:dyDescent="0.25">
      <c r="A19" t="s">
        <v>631</v>
      </c>
      <c r="B19" t="s">
        <v>907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f t="shared" si="0"/>
        <v>100.00000000000001</v>
      </c>
      <c r="Y19" s="92">
        <v>0</v>
      </c>
      <c r="Z19" s="92">
        <v>19.399999999999999</v>
      </c>
      <c r="AA19" s="92">
        <v>12.9</v>
      </c>
      <c r="AB19" s="92"/>
      <c r="AC19">
        <v>64.5</v>
      </c>
      <c r="AD19" s="92">
        <v>0</v>
      </c>
      <c r="AE19" s="92">
        <v>3.2</v>
      </c>
      <c r="AF19" s="92">
        <v>0</v>
      </c>
      <c r="AG19" s="92"/>
      <c r="AH19">
        <v>0</v>
      </c>
      <c r="AI19" s="92">
        <v>0</v>
      </c>
      <c r="AJ19" s="92">
        <v>0</v>
      </c>
      <c r="AK19">
        <v>0</v>
      </c>
      <c r="AL19" s="92">
        <v>0</v>
      </c>
      <c r="AM19" s="92">
        <v>0</v>
      </c>
      <c r="AN19" s="92">
        <v>0</v>
      </c>
      <c r="AO19" s="92"/>
      <c r="AP19">
        <v>3.2</v>
      </c>
      <c r="AQ19">
        <f t="shared" si="1"/>
        <v>103.2</v>
      </c>
      <c r="AT19">
        <v>0</v>
      </c>
      <c r="AU19">
        <v>19.399999999999999</v>
      </c>
      <c r="AV19">
        <v>12.9</v>
      </c>
      <c r="AW19">
        <v>12.9</v>
      </c>
      <c r="AX19">
        <v>64.5</v>
      </c>
      <c r="AY19">
        <v>0</v>
      </c>
      <c r="AZ19">
        <v>3.2</v>
      </c>
      <c r="BA19">
        <v>0</v>
      </c>
      <c r="BB19">
        <v>3.2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3.2</v>
      </c>
      <c r="BL19">
        <f t="shared" si="2"/>
        <v>119.3</v>
      </c>
    </row>
    <row r="20" spans="1:64" s="93" customFormat="1" x14ac:dyDescent="0.25">
      <c r="A20" s="93" t="s">
        <v>930</v>
      </c>
      <c r="B20" s="93" t="s">
        <v>908</v>
      </c>
      <c r="C20" s="93">
        <v>36</v>
      </c>
      <c r="D20" s="93">
        <v>3.3</v>
      </c>
      <c r="E20" s="93">
        <v>5.3</v>
      </c>
      <c r="F20" s="93">
        <v>13.9</v>
      </c>
      <c r="G20" s="93">
        <v>0</v>
      </c>
      <c r="H20" s="93">
        <v>0</v>
      </c>
      <c r="I20" s="93">
        <v>2.8</v>
      </c>
      <c r="J20" s="93">
        <v>2.8</v>
      </c>
      <c r="K20" s="93">
        <v>0</v>
      </c>
      <c r="L20" s="93">
        <v>0</v>
      </c>
      <c r="M20" s="93">
        <v>0</v>
      </c>
      <c r="N20" s="93">
        <v>27.8</v>
      </c>
      <c r="O20" s="93">
        <v>5.6</v>
      </c>
      <c r="P20" s="93">
        <v>36.1</v>
      </c>
      <c r="Q20" s="93">
        <v>0</v>
      </c>
      <c r="R20" s="93">
        <v>8.3000000000000007</v>
      </c>
      <c r="S20" s="93">
        <v>0</v>
      </c>
      <c r="T20" s="93">
        <v>0</v>
      </c>
      <c r="U20" s="93">
        <v>2.8</v>
      </c>
      <c r="V20" s="93">
        <f t="shared" si="0"/>
        <v>100.1</v>
      </c>
      <c r="Y20" s="94">
        <v>0</v>
      </c>
      <c r="Z20" s="94">
        <v>22.2</v>
      </c>
      <c r="AA20" s="94">
        <v>2.8</v>
      </c>
      <c r="AB20" s="94"/>
      <c r="AC20" s="93">
        <v>69.400000000000006</v>
      </c>
      <c r="AD20" s="94">
        <v>0</v>
      </c>
      <c r="AE20" s="94">
        <v>0</v>
      </c>
      <c r="AF20" s="94">
        <v>0</v>
      </c>
      <c r="AG20" s="94"/>
      <c r="AH20" s="93">
        <v>0</v>
      </c>
      <c r="AI20" s="94">
        <v>0</v>
      </c>
      <c r="AJ20" s="94">
        <v>0</v>
      </c>
      <c r="AK20" s="93">
        <v>0</v>
      </c>
      <c r="AL20" s="94">
        <v>0</v>
      </c>
      <c r="AM20" s="94">
        <v>0</v>
      </c>
      <c r="AN20" s="94">
        <v>0</v>
      </c>
      <c r="AO20" s="94"/>
      <c r="AP20" s="93">
        <v>2.8</v>
      </c>
      <c r="AQ20" s="93">
        <f t="shared" si="1"/>
        <v>97.2</v>
      </c>
      <c r="AT20" s="93">
        <v>0</v>
      </c>
      <c r="AU20" s="93">
        <v>22.2</v>
      </c>
      <c r="AV20" s="93">
        <v>2.8</v>
      </c>
      <c r="AW20" s="93">
        <v>2.8</v>
      </c>
      <c r="AX20" s="93">
        <v>69.400000000000006</v>
      </c>
      <c r="AY20" s="93">
        <v>0</v>
      </c>
      <c r="AZ20" s="93">
        <v>0</v>
      </c>
      <c r="BA20" s="93">
        <v>0</v>
      </c>
      <c r="BB20" s="93">
        <v>0</v>
      </c>
      <c r="BC20" s="93">
        <v>0</v>
      </c>
      <c r="BD20" s="93">
        <v>0</v>
      </c>
      <c r="BE20" s="93">
        <v>0</v>
      </c>
      <c r="BF20" s="93">
        <v>0</v>
      </c>
      <c r="BG20" s="93">
        <v>0</v>
      </c>
      <c r="BH20" s="93">
        <v>0</v>
      </c>
      <c r="BI20" s="93">
        <v>0</v>
      </c>
      <c r="BJ20" s="93">
        <v>0</v>
      </c>
      <c r="BK20" s="93">
        <v>2.8</v>
      </c>
      <c r="BL20" s="93">
        <f t="shared" si="2"/>
        <v>100</v>
      </c>
    </row>
    <row r="21" spans="1:64" x14ac:dyDescent="0.25">
      <c r="A21" t="s">
        <v>693</v>
      </c>
      <c r="B21" t="s">
        <v>909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f t="shared" si="0"/>
        <v>100</v>
      </c>
      <c r="Y21" s="92">
        <v>0.3</v>
      </c>
      <c r="Z21" s="92">
        <v>72.900000000000006</v>
      </c>
      <c r="AA21" s="92">
        <v>6.2</v>
      </c>
      <c r="AB21" s="92"/>
      <c r="AC21">
        <v>0</v>
      </c>
      <c r="AD21" s="92">
        <v>0</v>
      </c>
      <c r="AE21" s="92">
        <v>35.5</v>
      </c>
      <c r="AF21" s="92">
        <v>0</v>
      </c>
      <c r="AG21" s="92"/>
      <c r="AH21">
        <v>0</v>
      </c>
      <c r="AI21" s="92">
        <v>0</v>
      </c>
      <c r="AJ21" s="92">
        <v>0</v>
      </c>
      <c r="AK21">
        <v>0</v>
      </c>
      <c r="AL21" s="92">
        <v>0</v>
      </c>
      <c r="AM21" s="92">
        <v>0.3</v>
      </c>
      <c r="AN21" s="92">
        <v>0</v>
      </c>
      <c r="AO21" s="92"/>
      <c r="AP21">
        <v>0.9</v>
      </c>
      <c r="AQ21">
        <f t="shared" si="1"/>
        <v>116.10000000000001</v>
      </c>
      <c r="AT21">
        <v>0.3</v>
      </c>
      <c r="AU21">
        <v>72.900000000000006</v>
      </c>
      <c r="AV21">
        <v>6.2</v>
      </c>
      <c r="AW21">
        <v>73.8</v>
      </c>
      <c r="AX21">
        <v>0</v>
      </c>
      <c r="AY21">
        <v>0</v>
      </c>
      <c r="AZ21">
        <v>35.5</v>
      </c>
      <c r="BA21">
        <v>0</v>
      </c>
      <c r="BB21">
        <v>35.200000000000003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0.3</v>
      </c>
      <c r="BI21">
        <v>0</v>
      </c>
      <c r="BJ21">
        <v>0.3</v>
      </c>
      <c r="BK21">
        <v>0.9</v>
      </c>
      <c r="BL21">
        <f t="shared" si="2"/>
        <v>225.4</v>
      </c>
    </row>
    <row r="22" spans="1:64" x14ac:dyDescent="0.25">
      <c r="A22" t="s">
        <v>673</v>
      </c>
      <c r="B22" t="s">
        <v>910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f t="shared" si="0"/>
        <v>99.999999999999986</v>
      </c>
      <c r="Y22" s="92">
        <v>39.299999999999997</v>
      </c>
      <c r="Z22" s="92">
        <v>22.6</v>
      </c>
      <c r="AA22" s="92">
        <v>28.9</v>
      </c>
      <c r="AB22" s="92"/>
      <c r="AC22">
        <v>0</v>
      </c>
      <c r="AD22" s="92">
        <v>0.3</v>
      </c>
      <c r="AE22" s="92">
        <v>2</v>
      </c>
      <c r="AF22" s="92">
        <v>1</v>
      </c>
      <c r="AG22" s="92"/>
      <c r="AH22">
        <v>0</v>
      </c>
      <c r="AI22" s="92">
        <v>9.5</v>
      </c>
      <c r="AJ22" s="92">
        <v>9.5</v>
      </c>
      <c r="AK22">
        <v>0</v>
      </c>
      <c r="AL22" s="92">
        <v>0</v>
      </c>
      <c r="AM22" s="92">
        <v>0</v>
      </c>
      <c r="AN22" s="92">
        <v>0.7</v>
      </c>
      <c r="AO22" s="92"/>
      <c r="AP22">
        <v>1.6</v>
      </c>
      <c r="AQ22">
        <f t="shared" si="1"/>
        <v>115.39999999999999</v>
      </c>
      <c r="AT22">
        <v>39.299999999999997</v>
      </c>
      <c r="AU22">
        <v>22.6</v>
      </c>
      <c r="AV22">
        <v>28.9</v>
      </c>
      <c r="AW22">
        <v>22.6</v>
      </c>
      <c r="AX22">
        <v>0</v>
      </c>
      <c r="AY22">
        <v>0.3</v>
      </c>
      <c r="AZ22">
        <v>2</v>
      </c>
      <c r="BA22">
        <v>1</v>
      </c>
      <c r="BB22">
        <v>1.6</v>
      </c>
      <c r="BC22">
        <v>0</v>
      </c>
      <c r="BD22">
        <v>9.5</v>
      </c>
      <c r="BE22">
        <v>9.5</v>
      </c>
      <c r="BF22">
        <v>0</v>
      </c>
      <c r="BG22">
        <v>0</v>
      </c>
      <c r="BH22">
        <v>0</v>
      </c>
      <c r="BI22">
        <v>0.7</v>
      </c>
      <c r="BJ22">
        <v>0</v>
      </c>
      <c r="BK22">
        <v>1.6</v>
      </c>
      <c r="BL22">
        <f t="shared" si="2"/>
        <v>139.6</v>
      </c>
    </row>
    <row r="23" spans="1:64" x14ac:dyDescent="0.25">
      <c r="A23" t="s">
        <v>639</v>
      </c>
      <c r="B23" t="s">
        <v>911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f t="shared" si="0"/>
        <v>100.00000000000001</v>
      </c>
      <c r="Y23" s="92">
        <v>0.6</v>
      </c>
      <c r="Z23" s="92">
        <v>65.7</v>
      </c>
      <c r="AA23" s="92">
        <v>2.8</v>
      </c>
      <c r="AB23" s="92"/>
      <c r="AC23">
        <v>6.7</v>
      </c>
      <c r="AD23" s="92">
        <v>0</v>
      </c>
      <c r="AE23" s="92">
        <v>23.6</v>
      </c>
      <c r="AF23" s="92">
        <v>0</v>
      </c>
      <c r="AG23" s="92"/>
      <c r="AH23">
        <v>0.6</v>
      </c>
      <c r="AI23" s="92">
        <v>0</v>
      </c>
      <c r="AJ23" s="92">
        <v>0</v>
      </c>
      <c r="AK23">
        <v>0</v>
      </c>
      <c r="AL23" s="92">
        <v>0</v>
      </c>
      <c r="AM23" s="92">
        <v>0.6</v>
      </c>
      <c r="AN23" s="92">
        <v>0.6</v>
      </c>
      <c r="AO23" s="92"/>
      <c r="AP23">
        <v>2.2000000000000002</v>
      </c>
      <c r="AQ23">
        <f t="shared" si="1"/>
        <v>103.39999999999999</v>
      </c>
      <c r="AT23">
        <v>0.6</v>
      </c>
      <c r="AU23">
        <v>65.7</v>
      </c>
      <c r="AV23">
        <v>2.8</v>
      </c>
      <c r="AW23">
        <v>18</v>
      </c>
      <c r="AX23">
        <v>6.7</v>
      </c>
      <c r="AY23">
        <v>0</v>
      </c>
      <c r="AZ23">
        <v>23.6</v>
      </c>
      <c r="BA23">
        <v>0</v>
      </c>
      <c r="BB23">
        <v>6.2</v>
      </c>
      <c r="BC23">
        <v>0.6</v>
      </c>
      <c r="BD23">
        <v>0</v>
      </c>
      <c r="BE23">
        <v>0</v>
      </c>
      <c r="BF23">
        <v>0</v>
      </c>
      <c r="BG23">
        <v>0</v>
      </c>
      <c r="BH23">
        <v>0.6</v>
      </c>
      <c r="BI23">
        <v>0.6</v>
      </c>
      <c r="BJ23">
        <v>0</v>
      </c>
      <c r="BK23">
        <v>2.2000000000000002</v>
      </c>
      <c r="BL23">
        <f t="shared" si="2"/>
        <v>127.6</v>
      </c>
    </row>
    <row r="24" spans="1:64" s="93" customFormat="1" x14ac:dyDescent="0.25">
      <c r="A24" s="93" t="s">
        <v>714</v>
      </c>
      <c r="B24" s="93" t="s">
        <v>912</v>
      </c>
      <c r="C24" s="93">
        <v>102</v>
      </c>
      <c r="D24" s="93">
        <v>0.5</v>
      </c>
      <c r="E24" s="93">
        <v>0.4</v>
      </c>
      <c r="F24" s="93">
        <v>6.9</v>
      </c>
      <c r="G24" s="93">
        <v>3.9</v>
      </c>
      <c r="H24" s="93">
        <v>2</v>
      </c>
      <c r="I24" s="93">
        <v>0</v>
      </c>
      <c r="J24" s="93">
        <v>0</v>
      </c>
      <c r="K24" s="93">
        <v>0</v>
      </c>
      <c r="L24" s="93">
        <v>0</v>
      </c>
      <c r="M24" s="93">
        <v>1</v>
      </c>
      <c r="N24" s="93">
        <v>6.9</v>
      </c>
      <c r="O24" s="93">
        <v>22.5</v>
      </c>
      <c r="P24" s="93">
        <v>20.6</v>
      </c>
      <c r="Q24" s="93">
        <v>6.9</v>
      </c>
      <c r="R24" s="93">
        <v>24.5</v>
      </c>
      <c r="S24" s="93">
        <v>0</v>
      </c>
      <c r="T24" s="93">
        <v>2</v>
      </c>
      <c r="U24" s="93">
        <v>2.9</v>
      </c>
      <c r="V24" s="93">
        <f t="shared" si="0"/>
        <v>100.10000000000001</v>
      </c>
      <c r="Y24" s="94">
        <v>19.600000000000001</v>
      </c>
      <c r="Z24" s="94">
        <v>25.5</v>
      </c>
      <c r="AA24" s="94">
        <v>7.8</v>
      </c>
      <c r="AB24" s="94"/>
      <c r="AC24" s="93">
        <v>42.2</v>
      </c>
      <c r="AD24" s="94">
        <v>1</v>
      </c>
      <c r="AE24" s="94">
        <v>0</v>
      </c>
      <c r="AF24" s="94">
        <v>0</v>
      </c>
      <c r="AG24" s="94"/>
      <c r="AH24" s="93">
        <v>0</v>
      </c>
      <c r="AI24" s="94">
        <v>0</v>
      </c>
      <c r="AJ24" s="94">
        <v>0</v>
      </c>
      <c r="AK24" s="93">
        <v>0</v>
      </c>
      <c r="AL24" s="94">
        <v>0</v>
      </c>
      <c r="AM24" s="94">
        <v>0</v>
      </c>
      <c r="AN24" s="94">
        <v>1</v>
      </c>
      <c r="AO24" s="94"/>
      <c r="AP24" s="93">
        <v>2</v>
      </c>
      <c r="AQ24" s="93">
        <f t="shared" si="1"/>
        <v>99.1</v>
      </c>
      <c r="AT24" s="93">
        <v>19.600000000000001</v>
      </c>
      <c r="AU24" s="93">
        <v>25.5</v>
      </c>
      <c r="AV24" s="93">
        <v>7.8</v>
      </c>
      <c r="AW24" s="93">
        <v>15.7</v>
      </c>
      <c r="AX24" s="93">
        <v>42.2</v>
      </c>
      <c r="AY24" s="93">
        <v>1</v>
      </c>
      <c r="AZ24" s="93">
        <v>0</v>
      </c>
      <c r="BA24" s="93">
        <v>0</v>
      </c>
      <c r="BB24" s="93">
        <v>0</v>
      </c>
      <c r="BC24" s="93">
        <v>0</v>
      </c>
      <c r="BD24" s="93">
        <v>0</v>
      </c>
      <c r="BE24" s="93">
        <v>0</v>
      </c>
      <c r="BF24" s="93">
        <v>0</v>
      </c>
      <c r="BG24" s="93">
        <v>0</v>
      </c>
      <c r="BH24" s="93">
        <v>0</v>
      </c>
      <c r="BI24" s="93">
        <v>1</v>
      </c>
      <c r="BJ24" s="93">
        <v>0</v>
      </c>
      <c r="BK24" s="93">
        <v>2</v>
      </c>
      <c r="BL24" s="93">
        <f t="shared" si="2"/>
        <v>114.8</v>
      </c>
    </row>
    <row r="25" spans="1:64" s="93" customFormat="1" x14ac:dyDescent="0.25">
      <c r="A25" s="93" t="s">
        <v>657</v>
      </c>
      <c r="B25" s="93" t="s">
        <v>913</v>
      </c>
      <c r="C25" s="93">
        <v>36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80.599999999999994</v>
      </c>
      <c r="O25" s="93">
        <v>16.7</v>
      </c>
      <c r="P25" s="93">
        <v>0</v>
      </c>
      <c r="Q25" s="93">
        <v>0</v>
      </c>
      <c r="R25" s="93">
        <v>0</v>
      </c>
      <c r="S25" s="93">
        <v>0</v>
      </c>
      <c r="T25" s="93">
        <v>2.8</v>
      </c>
      <c r="U25" s="93">
        <v>0</v>
      </c>
      <c r="V25" s="93">
        <f t="shared" si="0"/>
        <v>100.1</v>
      </c>
      <c r="Y25" s="94">
        <v>0</v>
      </c>
      <c r="Z25" s="94">
        <v>0</v>
      </c>
      <c r="AA25" s="94">
        <v>0</v>
      </c>
      <c r="AB25" s="94"/>
      <c r="AC25" s="93">
        <v>100</v>
      </c>
      <c r="AD25" s="94">
        <v>0</v>
      </c>
      <c r="AE25" s="94">
        <v>0</v>
      </c>
      <c r="AF25" s="94">
        <v>0</v>
      </c>
      <c r="AG25" s="94"/>
      <c r="AH25" s="93">
        <v>0</v>
      </c>
      <c r="AI25" s="94">
        <v>0</v>
      </c>
      <c r="AJ25" s="94">
        <v>0</v>
      </c>
      <c r="AK25" s="93">
        <v>0</v>
      </c>
      <c r="AL25" s="94">
        <v>0</v>
      </c>
      <c r="AM25" s="94">
        <v>0</v>
      </c>
      <c r="AN25" s="94">
        <v>0</v>
      </c>
      <c r="AO25" s="94"/>
      <c r="AP25" s="93">
        <v>0</v>
      </c>
      <c r="AQ25" s="93">
        <f t="shared" si="1"/>
        <v>100</v>
      </c>
      <c r="AT25" s="93">
        <v>0</v>
      </c>
      <c r="AU25" s="93">
        <v>0</v>
      </c>
      <c r="AV25" s="93">
        <v>0</v>
      </c>
      <c r="AW25" s="93">
        <v>0</v>
      </c>
      <c r="AX25" s="93">
        <v>100</v>
      </c>
      <c r="AY25" s="93">
        <v>0</v>
      </c>
      <c r="AZ25" s="93">
        <v>0</v>
      </c>
      <c r="BA25" s="93">
        <v>0</v>
      </c>
      <c r="BB25" s="93">
        <v>0</v>
      </c>
      <c r="BC25" s="93">
        <v>0</v>
      </c>
      <c r="BD25" s="93">
        <v>0</v>
      </c>
      <c r="BE25" s="93">
        <v>0</v>
      </c>
      <c r="BF25" s="93">
        <v>0</v>
      </c>
      <c r="BG25" s="93">
        <v>0</v>
      </c>
      <c r="BH25" s="93">
        <v>0</v>
      </c>
      <c r="BI25" s="93">
        <v>0</v>
      </c>
      <c r="BJ25" s="93">
        <v>0</v>
      </c>
      <c r="BK25" s="93">
        <v>0</v>
      </c>
      <c r="BL25" s="93">
        <f t="shared" si="2"/>
        <v>100</v>
      </c>
    </row>
    <row r="26" spans="1:64" s="93" customFormat="1" x14ac:dyDescent="0.25">
      <c r="A26" s="93" t="s">
        <v>699</v>
      </c>
      <c r="B26" s="93" t="s">
        <v>914</v>
      </c>
      <c r="C26" s="93">
        <v>20</v>
      </c>
      <c r="D26" s="93">
        <v>0.1</v>
      </c>
      <c r="E26" s="93">
        <v>0.2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5</v>
      </c>
      <c r="N26" s="93">
        <v>70</v>
      </c>
      <c r="O26" s="93">
        <v>25</v>
      </c>
      <c r="P26" s="93">
        <v>0</v>
      </c>
      <c r="Q26" s="93">
        <v>0</v>
      </c>
      <c r="R26" s="93">
        <v>0</v>
      </c>
      <c r="S26" s="93">
        <v>0</v>
      </c>
      <c r="T26" s="93">
        <v>0</v>
      </c>
      <c r="U26" s="93">
        <v>0</v>
      </c>
      <c r="V26" s="93">
        <f t="shared" si="0"/>
        <v>100</v>
      </c>
      <c r="Y26" s="94">
        <v>0</v>
      </c>
      <c r="Z26" s="94">
        <v>0</v>
      </c>
      <c r="AA26" s="94">
        <v>0</v>
      </c>
      <c r="AB26" s="94"/>
      <c r="AC26" s="93">
        <v>100</v>
      </c>
      <c r="AD26" s="94">
        <v>0</v>
      </c>
      <c r="AE26" s="94">
        <v>0</v>
      </c>
      <c r="AF26" s="94">
        <v>0</v>
      </c>
      <c r="AG26" s="94"/>
      <c r="AH26" s="93">
        <v>0</v>
      </c>
      <c r="AI26" s="94">
        <v>0</v>
      </c>
      <c r="AJ26" s="94">
        <v>0</v>
      </c>
      <c r="AK26" s="93">
        <v>10</v>
      </c>
      <c r="AL26" s="94">
        <v>0</v>
      </c>
      <c r="AM26" s="94">
        <v>0</v>
      </c>
      <c r="AN26" s="94">
        <v>0</v>
      </c>
      <c r="AO26" s="94"/>
      <c r="AP26" s="93">
        <v>0</v>
      </c>
      <c r="AQ26" s="93">
        <f t="shared" si="1"/>
        <v>110</v>
      </c>
      <c r="AT26" s="93">
        <v>0</v>
      </c>
      <c r="AU26" s="93">
        <v>0</v>
      </c>
      <c r="AV26" s="93">
        <v>0</v>
      </c>
      <c r="AW26" s="93">
        <v>0</v>
      </c>
      <c r="AX26" s="93">
        <v>100</v>
      </c>
      <c r="AY26" s="93">
        <v>0</v>
      </c>
      <c r="AZ26" s="93">
        <v>0</v>
      </c>
      <c r="BA26" s="93">
        <v>0</v>
      </c>
      <c r="BB26" s="93">
        <v>0</v>
      </c>
      <c r="BC26" s="93">
        <v>0</v>
      </c>
      <c r="BD26" s="93">
        <v>0</v>
      </c>
      <c r="BE26" s="93">
        <v>0</v>
      </c>
      <c r="BF26" s="93">
        <v>10</v>
      </c>
      <c r="BG26" s="93">
        <v>0</v>
      </c>
      <c r="BH26" s="93">
        <v>0</v>
      </c>
      <c r="BI26" s="93">
        <v>0</v>
      </c>
      <c r="BJ26" s="93">
        <v>0</v>
      </c>
      <c r="BK26" s="93">
        <v>0</v>
      </c>
      <c r="BL26" s="93">
        <f t="shared" si="2"/>
        <v>110</v>
      </c>
    </row>
    <row r="27" spans="1:64" s="93" customFormat="1" x14ac:dyDescent="0.25">
      <c r="A27" s="93" t="s">
        <v>931</v>
      </c>
      <c r="B27" s="93" t="s">
        <v>915</v>
      </c>
      <c r="C27" s="93">
        <v>21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v>0</v>
      </c>
      <c r="N27" s="93">
        <v>42.9</v>
      </c>
      <c r="O27" s="93">
        <v>57.1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f>SUM(F27:U27)</f>
        <v>100</v>
      </c>
      <c r="Y27" s="94">
        <v>0</v>
      </c>
      <c r="Z27" s="94">
        <v>0</v>
      </c>
      <c r="AA27" s="94">
        <v>0</v>
      </c>
      <c r="AB27" s="94"/>
      <c r="AC27" s="93">
        <v>100</v>
      </c>
      <c r="AD27" s="94">
        <v>0</v>
      </c>
      <c r="AE27" s="94">
        <v>0</v>
      </c>
      <c r="AF27" s="94">
        <v>0</v>
      </c>
      <c r="AG27" s="94"/>
      <c r="AH27" s="93">
        <v>0</v>
      </c>
      <c r="AI27" s="94">
        <v>0</v>
      </c>
      <c r="AJ27" s="94">
        <v>0</v>
      </c>
      <c r="AK27" s="93">
        <v>0</v>
      </c>
      <c r="AL27" s="94">
        <v>0</v>
      </c>
      <c r="AM27" s="94">
        <v>0</v>
      </c>
      <c r="AN27" s="94">
        <v>0</v>
      </c>
      <c r="AO27" s="94"/>
      <c r="AP27" s="93">
        <v>0</v>
      </c>
      <c r="AQ27" s="93">
        <f t="shared" si="1"/>
        <v>100</v>
      </c>
      <c r="AT27" s="93">
        <v>0</v>
      </c>
      <c r="AU27" s="93">
        <v>0</v>
      </c>
      <c r="AV27" s="93">
        <v>0</v>
      </c>
      <c r="AW27" s="93">
        <v>0</v>
      </c>
      <c r="AX27" s="93">
        <v>100</v>
      </c>
      <c r="AY27" s="93">
        <v>0</v>
      </c>
      <c r="AZ27" s="93">
        <v>0</v>
      </c>
      <c r="BA27" s="93">
        <v>0</v>
      </c>
      <c r="BB27" s="93">
        <v>0</v>
      </c>
      <c r="BC27" s="93">
        <v>0</v>
      </c>
      <c r="BD27" s="93">
        <v>0</v>
      </c>
      <c r="BE27" s="93">
        <v>0</v>
      </c>
      <c r="BF27" s="93">
        <v>0</v>
      </c>
      <c r="BG27" s="93">
        <v>0</v>
      </c>
      <c r="BH27" s="93">
        <v>0</v>
      </c>
      <c r="BI27" s="93">
        <v>0</v>
      </c>
      <c r="BJ27" s="93">
        <v>0</v>
      </c>
      <c r="BK27" s="93">
        <v>0</v>
      </c>
      <c r="BL27" s="93">
        <f t="shared" si="2"/>
        <v>100</v>
      </c>
    </row>
    <row r="28" spans="1:64" x14ac:dyDescent="0.25">
      <c r="D28">
        <f>SUM(F2:U2)</f>
        <v>100</v>
      </c>
      <c r="E28">
        <f>SUM(Y2:AP2)</f>
        <v>103.50000000000001</v>
      </c>
      <c r="M28" t="s">
        <v>1158</v>
      </c>
      <c r="N28" t="s">
        <v>166</v>
      </c>
      <c r="O28" t="s">
        <v>166</v>
      </c>
      <c r="P28" t="s">
        <v>164</v>
      </c>
      <c r="Q28" t="s">
        <v>163</v>
      </c>
      <c r="R28" t="s">
        <v>163</v>
      </c>
      <c r="S28" t="s">
        <v>165</v>
      </c>
      <c r="T28" t="s">
        <v>166</v>
      </c>
      <c r="U28" t="s">
        <v>216</v>
      </c>
      <c r="Y28" s="92" t="s">
        <v>2559</v>
      </c>
      <c r="Z28" s="92" t="s">
        <v>2556</v>
      </c>
      <c r="AA28" s="92" t="s">
        <v>2557</v>
      </c>
      <c r="AB28" s="92" t="s">
        <v>2558</v>
      </c>
      <c r="AC28" t="s">
        <v>165</v>
      </c>
      <c r="AD28" s="92" t="s">
        <v>2559</v>
      </c>
      <c r="AE28" s="92" t="s">
        <v>2556</v>
      </c>
      <c r="AF28" s="92" t="s">
        <v>2557</v>
      </c>
      <c r="AG28" s="92" t="s">
        <v>2558</v>
      </c>
      <c r="AH28" t="s">
        <v>2560</v>
      </c>
      <c r="AI28" s="92" t="s">
        <v>2559</v>
      </c>
      <c r="AJ28" s="92" t="s">
        <v>2557</v>
      </c>
      <c r="AK28" t="s">
        <v>2560</v>
      </c>
      <c r="AL28" s="92" t="s">
        <v>2561</v>
      </c>
      <c r="AM28" s="92" t="s">
        <v>2562</v>
      </c>
      <c r="AN28" s="92" t="s">
        <v>2557</v>
      </c>
      <c r="AO28" s="92" t="s">
        <v>2558</v>
      </c>
      <c r="AP28" t="s">
        <v>2563</v>
      </c>
    </row>
    <row r="29" spans="1:64" x14ac:dyDescent="0.25">
      <c r="Y29" s="92" t="s">
        <v>941</v>
      </c>
      <c r="Z29" s="92" t="s">
        <v>942</v>
      </c>
      <c r="AA29" s="92" t="s">
        <v>943</v>
      </c>
      <c r="AB29" s="92" t="s">
        <v>944</v>
      </c>
      <c r="AC29" t="s">
        <v>945</v>
      </c>
      <c r="AD29" s="92" t="s">
        <v>946</v>
      </c>
      <c r="AE29" s="92" t="s">
        <v>947</v>
      </c>
      <c r="AF29" s="92" t="s">
        <v>948</v>
      </c>
      <c r="AG29" s="92" t="s">
        <v>949</v>
      </c>
      <c r="AH29" t="s">
        <v>950</v>
      </c>
      <c r="AI29" s="92" t="s">
        <v>951</v>
      </c>
      <c r="AJ29" s="92" t="s">
        <v>952</v>
      </c>
      <c r="AK29" t="s">
        <v>953</v>
      </c>
      <c r="AL29" s="92" t="s">
        <v>954</v>
      </c>
      <c r="AM29" s="92" t="s">
        <v>955</v>
      </c>
      <c r="AN29" s="92" t="s">
        <v>956</v>
      </c>
      <c r="AO29" s="92" t="s">
        <v>957</v>
      </c>
      <c r="AP29" t="s">
        <v>958</v>
      </c>
    </row>
    <row r="33" spans="16:31" x14ac:dyDescent="0.25">
      <c r="P33" s="46" t="s">
        <v>257</v>
      </c>
      <c r="Q33" s="46" t="s">
        <v>61</v>
      </c>
      <c r="R33" s="31" t="s">
        <v>73</v>
      </c>
      <c r="S33" s="31" t="s">
        <v>173</v>
      </c>
      <c r="T33" s="31" t="s">
        <v>174</v>
      </c>
      <c r="U33" s="31" t="s">
        <v>175</v>
      </c>
      <c r="V33" s="31" t="s">
        <v>176</v>
      </c>
      <c r="W33" s="31" t="s">
        <v>177</v>
      </c>
      <c r="X33" s="35" t="s">
        <v>178</v>
      </c>
      <c r="Y33" s="32" t="s">
        <v>168</v>
      </c>
      <c r="Z33" s="32" t="s">
        <v>169</v>
      </c>
      <c r="AA33" s="32" t="s">
        <v>64</v>
      </c>
      <c r="AB33" s="32" t="s">
        <v>170</v>
      </c>
      <c r="AC33" s="32" t="s">
        <v>68</v>
      </c>
      <c r="AD33" s="32" t="s">
        <v>171</v>
      </c>
      <c r="AE33" s="35" t="s">
        <v>172</v>
      </c>
    </row>
    <row r="34" spans="16:31" x14ac:dyDescent="0.25">
      <c r="P34" t="s">
        <v>661</v>
      </c>
      <c r="Q34">
        <v>60</v>
      </c>
      <c r="X34">
        <f>SUM(R34:W34)</f>
        <v>0</v>
      </c>
      <c r="AE34">
        <f>SUM(Y34:AD34)</f>
        <v>0</v>
      </c>
    </row>
    <row r="35" spans="16:31" x14ac:dyDescent="0.25">
      <c r="P35" t="s">
        <v>916</v>
      </c>
      <c r="Q35">
        <v>337</v>
      </c>
      <c r="X35">
        <f t="shared" ref="X35:X59" si="3">SUM(R35:W35)</f>
        <v>0</v>
      </c>
      <c r="AE35">
        <f t="shared" ref="AE35:AE59" si="4">SUM(Y35:AD35)</f>
        <v>0</v>
      </c>
    </row>
    <row r="36" spans="16:31" x14ac:dyDescent="0.25">
      <c r="P36" t="s">
        <v>917</v>
      </c>
      <c r="Q36">
        <v>67</v>
      </c>
      <c r="S36">
        <v>10.4</v>
      </c>
      <c r="U36">
        <v>31.3</v>
      </c>
      <c r="W36">
        <v>58.2</v>
      </c>
      <c r="X36">
        <f t="shared" si="3"/>
        <v>99.9</v>
      </c>
      <c r="Z36">
        <v>100</v>
      </c>
      <c r="AE36">
        <f t="shared" si="4"/>
        <v>100</v>
      </c>
    </row>
    <row r="37" spans="16:31" x14ac:dyDescent="0.25">
      <c r="P37" t="s">
        <v>918</v>
      </c>
      <c r="Q37">
        <v>247</v>
      </c>
      <c r="R37">
        <v>100</v>
      </c>
      <c r="X37">
        <f t="shared" si="3"/>
        <v>100</v>
      </c>
      <c r="Y37">
        <v>100</v>
      </c>
      <c r="AE37">
        <f t="shared" si="4"/>
        <v>100</v>
      </c>
    </row>
    <row r="38" spans="16:31" x14ac:dyDescent="0.25">
      <c r="P38" t="s">
        <v>919</v>
      </c>
      <c r="Q38">
        <v>86</v>
      </c>
      <c r="X38">
        <f t="shared" si="3"/>
        <v>0</v>
      </c>
      <c r="AE38">
        <f t="shared" si="4"/>
        <v>0</v>
      </c>
    </row>
    <row r="39" spans="16:31" x14ac:dyDescent="0.25">
      <c r="P39" t="s">
        <v>653</v>
      </c>
      <c r="Q39">
        <v>115</v>
      </c>
      <c r="X39">
        <f t="shared" si="3"/>
        <v>0</v>
      </c>
      <c r="AE39">
        <f t="shared" si="4"/>
        <v>0</v>
      </c>
    </row>
    <row r="40" spans="16:31" x14ac:dyDescent="0.25">
      <c r="P40" t="s">
        <v>920</v>
      </c>
      <c r="Q40">
        <v>70</v>
      </c>
      <c r="X40">
        <f t="shared" si="3"/>
        <v>0</v>
      </c>
      <c r="AE40">
        <f t="shared" si="4"/>
        <v>0</v>
      </c>
    </row>
    <row r="41" spans="16:31" x14ac:dyDescent="0.25">
      <c r="P41" t="s">
        <v>921</v>
      </c>
      <c r="Q41">
        <v>179</v>
      </c>
      <c r="X41">
        <f t="shared" si="3"/>
        <v>0</v>
      </c>
      <c r="AE41">
        <f t="shared" si="4"/>
        <v>0</v>
      </c>
    </row>
    <row r="42" spans="16:31" x14ac:dyDescent="0.25">
      <c r="P42" t="s">
        <v>680</v>
      </c>
      <c r="Q42">
        <v>335</v>
      </c>
      <c r="X42">
        <f t="shared" si="3"/>
        <v>0</v>
      </c>
      <c r="AE42">
        <f t="shared" si="4"/>
        <v>0</v>
      </c>
    </row>
    <row r="43" spans="16:31" x14ac:dyDescent="0.25">
      <c r="P43" t="s">
        <v>922</v>
      </c>
      <c r="Q43">
        <v>121</v>
      </c>
      <c r="R43">
        <f>U11</f>
        <v>25.6</v>
      </c>
      <c r="S43">
        <f>R11+I11+F11</f>
        <v>10.700000000000001</v>
      </c>
      <c r="U43">
        <f>T11+O11+N11</f>
        <v>51.2</v>
      </c>
      <c r="V43">
        <f>Z11+AE11+AM11</f>
        <v>2.4000000000000004</v>
      </c>
      <c r="W43">
        <v>9.9</v>
      </c>
      <c r="X43">
        <f t="shared" si="3"/>
        <v>99.800000000000011</v>
      </c>
      <c r="Y43">
        <f>AP11</f>
        <v>22.3</v>
      </c>
      <c r="Z43">
        <f>Y11+Z11+AB11+AC11</f>
        <v>74.3</v>
      </c>
      <c r="AA43">
        <f>AD11+AE11+AH11</f>
        <v>4.8999999999999995</v>
      </c>
      <c r="AD43">
        <f>AL11+AM11</f>
        <v>1.6</v>
      </c>
      <c r="AE43">
        <f t="shared" si="4"/>
        <v>103.1</v>
      </c>
    </row>
    <row r="44" spans="16:31" x14ac:dyDescent="0.25">
      <c r="P44" t="s">
        <v>923</v>
      </c>
      <c r="Q44">
        <v>65</v>
      </c>
      <c r="R44">
        <v>66.2</v>
      </c>
      <c r="S44">
        <f>AD12+AF12+AL12+AN12+AO12</f>
        <v>10.7</v>
      </c>
      <c r="U44">
        <v>1.5</v>
      </c>
      <c r="V44">
        <f>AM12+AE12</f>
        <v>15.3</v>
      </c>
      <c r="X44">
        <f t="shared" si="3"/>
        <v>93.7</v>
      </c>
      <c r="Y44">
        <v>66.8</v>
      </c>
      <c r="AA44">
        <f>AD12+AE12+AF12</f>
        <v>4.5</v>
      </c>
      <c r="AD44">
        <f>AL12+AM12+AN12+AO12</f>
        <v>21.5</v>
      </c>
      <c r="AE44">
        <f t="shared" si="4"/>
        <v>92.8</v>
      </c>
    </row>
    <row r="45" spans="16:31" x14ac:dyDescent="0.25">
      <c r="P45" t="s">
        <v>924</v>
      </c>
      <c r="Q45">
        <v>547</v>
      </c>
      <c r="X45">
        <f t="shared" si="3"/>
        <v>0</v>
      </c>
      <c r="AE45">
        <f t="shared" si="4"/>
        <v>0</v>
      </c>
    </row>
    <row r="46" spans="16:31" x14ac:dyDescent="0.25">
      <c r="P46" t="s">
        <v>929</v>
      </c>
      <c r="Q46">
        <v>179</v>
      </c>
      <c r="X46">
        <f t="shared" si="3"/>
        <v>0</v>
      </c>
      <c r="AE46">
        <f t="shared" si="4"/>
        <v>0</v>
      </c>
    </row>
    <row r="47" spans="16:31" x14ac:dyDescent="0.25">
      <c r="P47" t="s">
        <v>925</v>
      </c>
      <c r="Q47">
        <v>297</v>
      </c>
      <c r="X47">
        <f t="shared" si="3"/>
        <v>0</v>
      </c>
      <c r="AE47">
        <f t="shared" si="4"/>
        <v>0</v>
      </c>
    </row>
    <row r="48" spans="16:31" x14ac:dyDescent="0.25">
      <c r="P48" t="s">
        <v>926</v>
      </c>
      <c r="Q48">
        <v>156</v>
      </c>
      <c r="X48">
        <f t="shared" si="3"/>
        <v>0</v>
      </c>
      <c r="AE48">
        <f t="shared" si="4"/>
        <v>0</v>
      </c>
    </row>
    <row r="49" spans="16:31" x14ac:dyDescent="0.25">
      <c r="P49" t="s">
        <v>927</v>
      </c>
      <c r="Q49">
        <v>110</v>
      </c>
      <c r="X49">
        <f t="shared" si="3"/>
        <v>0</v>
      </c>
      <c r="AE49">
        <f t="shared" si="4"/>
        <v>0</v>
      </c>
    </row>
    <row r="50" spans="16:31" x14ac:dyDescent="0.25">
      <c r="P50" t="s">
        <v>928</v>
      </c>
      <c r="Q50">
        <v>45</v>
      </c>
      <c r="X50">
        <f t="shared" si="3"/>
        <v>0</v>
      </c>
      <c r="AE50">
        <f t="shared" si="4"/>
        <v>0</v>
      </c>
    </row>
    <row r="51" spans="16:31" x14ac:dyDescent="0.25">
      <c r="P51" t="s">
        <v>631</v>
      </c>
      <c r="Q51">
        <v>31</v>
      </c>
      <c r="X51">
        <f t="shared" si="3"/>
        <v>0</v>
      </c>
      <c r="AE51">
        <f t="shared" si="4"/>
        <v>0</v>
      </c>
    </row>
    <row r="52" spans="16:31" x14ac:dyDescent="0.25">
      <c r="P52" t="s">
        <v>930</v>
      </c>
      <c r="Q52">
        <v>36</v>
      </c>
      <c r="R52">
        <v>2.8</v>
      </c>
      <c r="S52">
        <f>F20+G20+H20+I20+J20+R20</f>
        <v>27.8</v>
      </c>
      <c r="U52">
        <f>N20+O20</f>
        <v>33.4</v>
      </c>
      <c r="V52">
        <v>36.1</v>
      </c>
      <c r="X52">
        <f t="shared" si="3"/>
        <v>100.1</v>
      </c>
      <c r="Y52">
        <v>2.8</v>
      </c>
      <c r="Z52">
        <f>Z20+AA20+AB20+AC20</f>
        <v>94.4</v>
      </c>
      <c r="AE52">
        <f t="shared" si="4"/>
        <v>97.2</v>
      </c>
    </row>
    <row r="53" spans="16:31" x14ac:dyDescent="0.25">
      <c r="P53" t="s">
        <v>693</v>
      </c>
      <c r="Q53">
        <v>321</v>
      </c>
      <c r="X53">
        <f t="shared" si="3"/>
        <v>0</v>
      </c>
      <c r="AE53">
        <f t="shared" si="4"/>
        <v>0</v>
      </c>
    </row>
    <row r="54" spans="16:31" x14ac:dyDescent="0.25">
      <c r="P54" t="s">
        <v>673</v>
      </c>
      <c r="Q54">
        <v>305</v>
      </c>
      <c r="X54">
        <f t="shared" si="3"/>
        <v>0</v>
      </c>
      <c r="AE54">
        <f t="shared" si="4"/>
        <v>0</v>
      </c>
    </row>
    <row r="55" spans="16:31" x14ac:dyDescent="0.25">
      <c r="P55" t="s">
        <v>639</v>
      </c>
      <c r="Q55">
        <v>178</v>
      </c>
      <c r="X55">
        <f t="shared" si="3"/>
        <v>0</v>
      </c>
      <c r="AE55">
        <f t="shared" si="4"/>
        <v>0</v>
      </c>
    </row>
    <row r="56" spans="16:31" x14ac:dyDescent="0.25">
      <c r="P56" t="s">
        <v>714</v>
      </c>
      <c r="Q56">
        <v>102</v>
      </c>
      <c r="S56">
        <f>R24+Q24+F24+G24+H24</f>
        <v>44.199999999999996</v>
      </c>
      <c r="U56">
        <f>N24+O24+T24</f>
        <v>31.4</v>
      </c>
      <c r="V56">
        <f>Z24+AE24+AM24</f>
        <v>25.5</v>
      </c>
      <c r="X56">
        <f t="shared" si="3"/>
        <v>101.1</v>
      </c>
      <c r="Y56">
        <v>2.9</v>
      </c>
      <c r="Z56">
        <f>Y24+Z24+AA24+AC24</f>
        <v>95.1</v>
      </c>
      <c r="AA56">
        <v>1</v>
      </c>
      <c r="AD56">
        <v>1</v>
      </c>
      <c r="AE56">
        <f t="shared" si="4"/>
        <v>100</v>
      </c>
    </row>
    <row r="57" spans="16:31" x14ac:dyDescent="0.25">
      <c r="P57" t="s">
        <v>657</v>
      </c>
      <c r="Q57">
        <v>36</v>
      </c>
      <c r="U57">
        <v>100</v>
      </c>
      <c r="X57">
        <f t="shared" si="3"/>
        <v>100</v>
      </c>
      <c r="Z57">
        <v>100</v>
      </c>
      <c r="AE57">
        <f t="shared" si="4"/>
        <v>100</v>
      </c>
    </row>
    <row r="58" spans="16:31" x14ac:dyDescent="0.25">
      <c r="P58" t="s">
        <v>699</v>
      </c>
      <c r="Q58">
        <v>20</v>
      </c>
      <c r="S58">
        <v>5</v>
      </c>
      <c r="U58">
        <v>95</v>
      </c>
      <c r="X58">
        <f t="shared" si="3"/>
        <v>100</v>
      </c>
      <c r="Z58">
        <v>100</v>
      </c>
      <c r="AE58">
        <f t="shared" si="4"/>
        <v>100</v>
      </c>
    </row>
    <row r="59" spans="16:31" x14ac:dyDescent="0.25">
      <c r="P59" t="s">
        <v>931</v>
      </c>
      <c r="Q59">
        <v>21</v>
      </c>
      <c r="U59">
        <v>100</v>
      </c>
      <c r="X59">
        <f t="shared" si="3"/>
        <v>100</v>
      </c>
      <c r="Z59">
        <v>100</v>
      </c>
      <c r="AE59">
        <f t="shared" si="4"/>
        <v>100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customWidth="1"/>
    <col min="2" max="2" width="41.42578125" customWidth="1"/>
    <col min="4" max="4" width="20.85546875" customWidth="1"/>
    <col min="13" max="13" width="12.85546875" customWidth="1"/>
    <col min="14" max="14" width="12.5703125" customWidth="1"/>
    <col min="15" max="15" width="13.42578125" customWidth="1"/>
    <col min="16" max="16" width="11.42578125" customWidth="1"/>
  </cols>
  <sheetData>
    <row r="1" spans="1:25" x14ac:dyDescent="0.25">
      <c r="A1" t="s">
        <v>1019</v>
      </c>
      <c r="B1" t="s">
        <v>1020</v>
      </c>
      <c r="C1" t="s">
        <v>1021</v>
      </c>
      <c r="D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1127</v>
      </c>
      <c r="T1" t="s">
        <v>1128</v>
      </c>
      <c r="U1" t="s">
        <v>1129</v>
      </c>
      <c r="V1" t="s">
        <v>1130</v>
      </c>
      <c r="W1" t="s">
        <v>1131</v>
      </c>
      <c r="X1" t="s">
        <v>1132</v>
      </c>
      <c r="Y1" t="s">
        <v>1133</v>
      </c>
    </row>
    <row r="2" spans="1:25" x14ac:dyDescent="0.25">
      <c r="D2" t="s">
        <v>181</v>
      </c>
      <c r="E2" t="s">
        <v>1028</v>
      </c>
      <c r="F2" t="s">
        <v>1029</v>
      </c>
      <c r="G2" t="s">
        <v>181</v>
      </c>
      <c r="H2" t="s">
        <v>1028</v>
      </c>
      <c r="I2" t="s">
        <v>1029</v>
      </c>
      <c r="J2" t="s">
        <v>221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223</v>
      </c>
      <c r="S2" t="s">
        <v>430</v>
      </c>
      <c r="T2" t="s">
        <v>1141</v>
      </c>
      <c r="U2" t="s">
        <v>1142</v>
      </c>
      <c r="V2" t="s">
        <v>1143</v>
      </c>
      <c r="W2" t="s">
        <v>1144</v>
      </c>
      <c r="X2" t="s">
        <v>1145</v>
      </c>
      <c r="Y2" t="s">
        <v>1146</v>
      </c>
    </row>
    <row r="3" spans="1:25" x14ac:dyDescent="0.25">
      <c r="A3" t="s">
        <v>1030</v>
      </c>
      <c r="B3" t="s">
        <v>1031</v>
      </c>
      <c r="D3" t="s">
        <v>1032</v>
      </c>
      <c r="E3" t="s">
        <v>430</v>
      </c>
      <c r="F3" t="s">
        <v>1033</v>
      </c>
      <c r="G3" t="s">
        <v>1034</v>
      </c>
      <c r="H3" t="s">
        <v>1034</v>
      </c>
      <c r="I3" t="s">
        <v>1034</v>
      </c>
      <c r="J3" t="s">
        <v>1034</v>
      </c>
      <c r="K3" t="s">
        <v>1034</v>
      </c>
      <c r="L3" t="s">
        <v>1034</v>
      </c>
      <c r="M3" t="s">
        <v>1034</v>
      </c>
      <c r="N3" t="s">
        <v>1034</v>
      </c>
      <c r="O3" t="s">
        <v>1034</v>
      </c>
      <c r="P3" t="s">
        <v>1034</v>
      </c>
      <c r="Q3" t="s">
        <v>1034</v>
      </c>
      <c r="R3" t="s">
        <v>1034</v>
      </c>
      <c r="S3" t="s">
        <v>1034</v>
      </c>
      <c r="T3" t="s">
        <v>1034</v>
      </c>
      <c r="U3" t="s">
        <v>1034</v>
      </c>
      <c r="V3" t="s">
        <v>1034</v>
      </c>
      <c r="W3" t="s">
        <v>1034</v>
      </c>
      <c r="X3" t="s">
        <v>1034</v>
      </c>
      <c r="Y3" t="s">
        <v>1034</v>
      </c>
    </row>
    <row r="4" spans="1:25" x14ac:dyDescent="0.25">
      <c r="A4" t="s">
        <v>1035</v>
      </c>
      <c r="B4" t="s">
        <v>1036</v>
      </c>
      <c r="D4" t="s">
        <v>1032</v>
      </c>
      <c r="E4" t="s">
        <v>1033</v>
      </c>
      <c r="F4" t="s">
        <v>1033</v>
      </c>
      <c r="G4" t="s">
        <v>1032</v>
      </c>
      <c r="H4" t="s">
        <v>1033</v>
      </c>
      <c r="I4" t="s">
        <v>1034</v>
      </c>
      <c r="J4" t="s">
        <v>1032</v>
      </c>
      <c r="K4" t="s">
        <v>1034</v>
      </c>
      <c r="L4" t="s">
        <v>1034</v>
      </c>
      <c r="M4" t="s">
        <v>1034</v>
      </c>
      <c r="N4" t="s">
        <v>1034</v>
      </c>
      <c r="O4" t="s">
        <v>1034</v>
      </c>
      <c r="P4" t="s">
        <v>1034</v>
      </c>
      <c r="Q4" t="s">
        <v>1034</v>
      </c>
      <c r="R4" t="s">
        <v>1034</v>
      </c>
      <c r="S4" t="s">
        <v>1034</v>
      </c>
      <c r="T4" t="s">
        <v>1032</v>
      </c>
      <c r="U4" t="s">
        <v>1034</v>
      </c>
      <c r="V4" t="s">
        <v>1034</v>
      </c>
      <c r="W4" t="s">
        <v>1034</v>
      </c>
      <c r="X4" t="s">
        <v>1034</v>
      </c>
      <c r="Y4" t="s">
        <v>1034</v>
      </c>
    </row>
    <row r="5" spans="1:25" x14ac:dyDescent="0.25">
      <c r="B5" t="s">
        <v>1037</v>
      </c>
      <c r="D5" t="s">
        <v>1032</v>
      </c>
      <c r="E5" t="s">
        <v>1033</v>
      </c>
      <c r="F5" t="s">
        <v>430</v>
      </c>
      <c r="G5" t="s">
        <v>1034</v>
      </c>
      <c r="H5" t="s">
        <v>1034</v>
      </c>
      <c r="I5" t="s">
        <v>1034</v>
      </c>
      <c r="J5" t="s">
        <v>1034</v>
      </c>
      <c r="K5" t="s">
        <v>1034</v>
      </c>
      <c r="L5" t="s">
        <v>1034</v>
      </c>
      <c r="M5" t="s">
        <v>1034</v>
      </c>
      <c r="N5" t="s">
        <v>1034</v>
      </c>
      <c r="O5" t="s">
        <v>1034</v>
      </c>
      <c r="P5" t="s">
        <v>1034</v>
      </c>
      <c r="Q5" t="s">
        <v>1034</v>
      </c>
      <c r="R5" t="s">
        <v>1034</v>
      </c>
      <c r="S5" t="s">
        <v>1034</v>
      </c>
      <c r="T5" t="s">
        <v>1034</v>
      </c>
      <c r="U5" t="s">
        <v>1034</v>
      </c>
      <c r="V5" t="s">
        <v>1034</v>
      </c>
      <c r="W5" t="s">
        <v>1034</v>
      </c>
      <c r="X5" t="s">
        <v>1034</v>
      </c>
      <c r="Y5" t="s">
        <v>1034</v>
      </c>
    </row>
    <row r="6" spans="1:25" x14ac:dyDescent="0.25">
      <c r="A6" t="s">
        <v>1038</v>
      </c>
      <c r="B6" t="s">
        <v>1039</v>
      </c>
      <c r="D6" t="s">
        <v>1040</v>
      </c>
      <c r="E6" t="s">
        <v>1041</v>
      </c>
      <c r="F6" t="s">
        <v>1033</v>
      </c>
      <c r="G6" t="s">
        <v>1034</v>
      </c>
      <c r="H6" t="s">
        <v>1034</v>
      </c>
      <c r="I6" t="s">
        <v>1034</v>
      </c>
      <c r="J6" t="s">
        <v>1034</v>
      </c>
      <c r="K6" t="s">
        <v>1034</v>
      </c>
      <c r="L6" t="s">
        <v>1034</v>
      </c>
      <c r="M6" t="s">
        <v>1034</v>
      </c>
      <c r="N6" t="s">
        <v>1034</v>
      </c>
      <c r="O6" t="s">
        <v>1034</v>
      </c>
      <c r="P6" t="s">
        <v>1034</v>
      </c>
      <c r="Q6" t="s">
        <v>1034</v>
      </c>
      <c r="R6" t="s">
        <v>1034</v>
      </c>
      <c r="S6" t="s">
        <v>1034</v>
      </c>
      <c r="T6" t="s">
        <v>1034</v>
      </c>
      <c r="U6" t="s">
        <v>1034</v>
      </c>
      <c r="V6" t="s">
        <v>1034</v>
      </c>
      <c r="W6" t="s">
        <v>1034</v>
      </c>
      <c r="X6" t="s">
        <v>1034</v>
      </c>
      <c r="Y6" t="s">
        <v>1034</v>
      </c>
    </row>
    <row r="7" spans="1:25" x14ac:dyDescent="0.25">
      <c r="B7" t="s">
        <v>1042</v>
      </c>
      <c r="D7" t="s">
        <v>1040</v>
      </c>
      <c r="E7" t="s">
        <v>1033</v>
      </c>
      <c r="F7" t="s">
        <v>430</v>
      </c>
      <c r="G7" t="s">
        <v>1032</v>
      </c>
      <c r="H7" t="s">
        <v>1034</v>
      </c>
      <c r="I7" t="s">
        <v>1033</v>
      </c>
      <c r="J7" t="s">
        <v>1032</v>
      </c>
      <c r="K7" t="s">
        <v>1034</v>
      </c>
      <c r="L7" t="s">
        <v>1034</v>
      </c>
      <c r="M7" t="s">
        <v>1034</v>
      </c>
      <c r="N7" t="s">
        <v>1034</v>
      </c>
      <c r="O7" t="s">
        <v>1034</v>
      </c>
      <c r="P7" t="s">
        <v>1034</v>
      </c>
      <c r="Q7" t="s">
        <v>1034</v>
      </c>
      <c r="R7" t="s">
        <v>1034</v>
      </c>
      <c r="S7" t="s">
        <v>1034</v>
      </c>
      <c r="T7" t="s">
        <v>1032</v>
      </c>
      <c r="U7" t="s">
        <v>1034</v>
      </c>
      <c r="V7" t="s">
        <v>1034</v>
      </c>
      <c r="W7" t="s">
        <v>1032</v>
      </c>
      <c r="X7" t="s">
        <v>1034</v>
      </c>
      <c r="Y7" t="s">
        <v>1034</v>
      </c>
    </row>
    <row r="8" spans="1:25" x14ac:dyDescent="0.25">
      <c r="B8" t="s">
        <v>1043</v>
      </c>
      <c r="D8" t="s">
        <v>1044</v>
      </c>
      <c r="E8" t="s">
        <v>1033</v>
      </c>
      <c r="F8" t="s">
        <v>1045</v>
      </c>
      <c r="G8" t="s">
        <v>1046</v>
      </c>
      <c r="H8" t="s">
        <v>1047</v>
      </c>
      <c r="I8" t="s">
        <v>1048</v>
      </c>
      <c r="J8" t="s">
        <v>1055</v>
      </c>
      <c r="K8" t="s">
        <v>1034</v>
      </c>
      <c r="L8" t="s">
        <v>1032</v>
      </c>
      <c r="M8" t="s">
        <v>1034</v>
      </c>
      <c r="N8" t="s">
        <v>1034</v>
      </c>
      <c r="O8" t="s">
        <v>1034</v>
      </c>
      <c r="P8" t="s">
        <v>1034</v>
      </c>
      <c r="Q8" t="s">
        <v>1034</v>
      </c>
      <c r="R8" t="s">
        <v>1034</v>
      </c>
      <c r="S8" t="s">
        <v>1034</v>
      </c>
      <c r="T8" t="s">
        <v>1055</v>
      </c>
      <c r="U8" t="s">
        <v>1040</v>
      </c>
      <c r="V8" t="s">
        <v>1034</v>
      </c>
      <c r="W8" t="s">
        <v>1032</v>
      </c>
      <c r="X8" t="s">
        <v>1118</v>
      </c>
      <c r="Y8" t="s">
        <v>1040</v>
      </c>
    </row>
    <row r="9" spans="1:25" x14ac:dyDescent="0.25">
      <c r="B9" t="s">
        <v>1049</v>
      </c>
      <c r="D9" t="s">
        <v>1050</v>
      </c>
      <c r="E9" t="s">
        <v>1051</v>
      </c>
      <c r="F9" t="s">
        <v>1033</v>
      </c>
      <c r="G9" t="s">
        <v>1040</v>
      </c>
      <c r="H9" t="s">
        <v>1034</v>
      </c>
      <c r="I9" t="s">
        <v>1033</v>
      </c>
      <c r="J9" t="s">
        <v>1040</v>
      </c>
      <c r="K9" t="s">
        <v>1034</v>
      </c>
      <c r="L9" t="s">
        <v>1034</v>
      </c>
      <c r="M9" t="s">
        <v>1034</v>
      </c>
      <c r="N9" t="s">
        <v>1034</v>
      </c>
      <c r="O9" t="s">
        <v>1034</v>
      </c>
      <c r="P9" t="s">
        <v>1034</v>
      </c>
      <c r="Q9" t="s">
        <v>1034</v>
      </c>
      <c r="R9" t="s">
        <v>1034</v>
      </c>
      <c r="S9" t="s">
        <v>1034</v>
      </c>
      <c r="T9" t="s">
        <v>1034</v>
      </c>
      <c r="U9" t="s">
        <v>1040</v>
      </c>
      <c r="V9" t="s">
        <v>1034</v>
      </c>
      <c r="W9" t="s">
        <v>1034</v>
      </c>
      <c r="X9" t="s">
        <v>1032</v>
      </c>
      <c r="Y9" t="s">
        <v>1032</v>
      </c>
    </row>
    <row r="10" spans="1:25" x14ac:dyDescent="0.25">
      <c r="B10" t="s">
        <v>1052</v>
      </c>
      <c r="D10" t="s">
        <v>1053</v>
      </c>
      <c r="E10" t="s">
        <v>1054</v>
      </c>
      <c r="F10" t="s">
        <v>1033</v>
      </c>
      <c r="G10" t="s">
        <v>1055</v>
      </c>
      <c r="H10" t="s">
        <v>1056</v>
      </c>
      <c r="I10" t="s">
        <v>1057</v>
      </c>
      <c r="J10" t="s">
        <v>1118</v>
      </c>
      <c r="K10" t="s">
        <v>1032</v>
      </c>
      <c r="L10" t="s">
        <v>1034</v>
      </c>
      <c r="M10" t="s">
        <v>1034</v>
      </c>
      <c r="N10" t="s">
        <v>1034</v>
      </c>
      <c r="O10" t="s">
        <v>1034</v>
      </c>
      <c r="P10" t="s">
        <v>1034</v>
      </c>
      <c r="Q10" t="s">
        <v>1034</v>
      </c>
      <c r="R10" t="s">
        <v>1034</v>
      </c>
      <c r="S10" t="s">
        <v>1034</v>
      </c>
      <c r="T10" t="s">
        <v>1118</v>
      </c>
      <c r="U10" t="s">
        <v>1040</v>
      </c>
      <c r="V10" t="s">
        <v>1034</v>
      </c>
      <c r="W10" t="s">
        <v>1034</v>
      </c>
      <c r="X10" t="s">
        <v>1040</v>
      </c>
      <c r="Y10" t="s">
        <v>1040</v>
      </c>
    </row>
    <row r="11" spans="1:25" x14ac:dyDescent="0.25">
      <c r="B11" t="s">
        <v>1058</v>
      </c>
      <c r="D11" t="s">
        <v>1040</v>
      </c>
      <c r="E11" t="s">
        <v>1033</v>
      </c>
      <c r="F11" t="s">
        <v>430</v>
      </c>
      <c r="G11" t="s">
        <v>1032</v>
      </c>
      <c r="H11" t="s">
        <v>1034</v>
      </c>
      <c r="I11" t="s">
        <v>1033</v>
      </c>
      <c r="J11" t="s">
        <v>1032</v>
      </c>
      <c r="K11" t="s">
        <v>1034</v>
      </c>
      <c r="L11" t="s">
        <v>1034</v>
      </c>
      <c r="M11" t="s">
        <v>1034</v>
      </c>
      <c r="N11" t="s">
        <v>1034</v>
      </c>
      <c r="O11" t="s">
        <v>1034</v>
      </c>
      <c r="P11" t="s">
        <v>1034</v>
      </c>
      <c r="Q11" t="s">
        <v>1034</v>
      </c>
      <c r="R11" t="s">
        <v>1034</v>
      </c>
      <c r="S11" t="s">
        <v>1034</v>
      </c>
      <c r="T11" t="s">
        <v>1034</v>
      </c>
      <c r="U11" t="s">
        <v>1032</v>
      </c>
      <c r="V11" t="s">
        <v>1034</v>
      </c>
      <c r="W11" t="s">
        <v>1034</v>
      </c>
      <c r="X11" t="s">
        <v>1034</v>
      </c>
      <c r="Y11" t="s">
        <v>1032</v>
      </c>
    </row>
    <row r="12" spans="1:25" x14ac:dyDescent="0.25">
      <c r="B12" t="s">
        <v>1059</v>
      </c>
      <c r="D12" t="s">
        <v>1032</v>
      </c>
      <c r="E12" t="s">
        <v>1033</v>
      </c>
      <c r="F12" t="s">
        <v>1033</v>
      </c>
      <c r="G12" t="s">
        <v>1034</v>
      </c>
      <c r="H12" t="s">
        <v>1034</v>
      </c>
      <c r="I12" t="s">
        <v>1034</v>
      </c>
      <c r="J12" t="s">
        <v>1034</v>
      </c>
      <c r="K12" t="s">
        <v>1034</v>
      </c>
      <c r="L12" t="s">
        <v>1034</v>
      </c>
      <c r="M12" t="s">
        <v>1034</v>
      </c>
      <c r="N12" t="s">
        <v>1034</v>
      </c>
      <c r="O12" t="s">
        <v>1034</v>
      </c>
      <c r="P12" t="s">
        <v>1034</v>
      </c>
      <c r="Q12" t="s">
        <v>1034</v>
      </c>
      <c r="R12" t="s">
        <v>1034</v>
      </c>
      <c r="S12" t="s">
        <v>1034</v>
      </c>
      <c r="T12" t="s">
        <v>1034</v>
      </c>
      <c r="U12" t="s">
        <v>1034</v>
      </c>
      <c r="V12" t="s">
        <v>1034</v>
      </c>
      <c r="W12" t="s">
        <v>1034</v>
      </c>
      <c r="X12" t="s">
        <v>1034</v>
      </c>
      <c r="Y12" t="s">
        <v>1034</v>
      </c>
    </row>
    <row r="13" spans="1:25" x14ac:dyDescent="0.25">
      <c r="B13" t="s">
        <v>1060</v>
      </c>
      <c r="D13" t="s">
        <v>1034</v>
      </c>
      <c r="E13" t="s">
        <v>1034</v>
      </c>
      <c r="F13" t="s">
        <v>1034</v>
      </c>
      <c r="G13" t="s">
        <v>1040</v>
      </c>
      <c r="H13" t="s">
        <v>1041</v>
      </c>
      <c r="I13" t="s">
        <v>1041</v>
      </c>
      <c r="J13" t="s">
        <v>1040</v>
      </c>
      <c r="K13" t="s">
        <v>1034</v>
      </c>
      <c r="L13" t="s">
        <v>1034</v>
      </c>
      <c r="M13" t="s">
        <v>1034</v>
      </c>
      <c r="N13" t="s">
        <v>1034</v>
      </c>
      <c r="O13" t="s">
        <v>1034</v>
      </c>
      <c r="P13" t="s">
        <v>1034</v>
      </c>
      <c r="Q13" t="s">
        <v>1034</v>
      </c>
      <c r="R13" t="s">
        <v>1034</v>
      </c>
      <c r="S13" t="s">
        <v>1034</v>
      </c>
      <c r="T13" t="s">
        <v>1032</v>
      </c>
      <c r="U13" t="s">
        <v>1032</v>
      </c>
      <c r="V13" t="s">
        <v>1034</v>
      </c>
      <c r="W13" t="s">
        <v>1032</v>
      </c>
      <c r="X13" t="s">
        <v>1032</v>
      </c>
      <c r="Y13" t="s">
        <v>1034</v>
      </c>
    </row>
    <row r="14" spans="1:25" x14ac:dyDescent="0.25">
      <c r="B14" t="s">
        <v>1061</v>
      </c>
      <c r="D14" t="s">
        <v>1055</v>
      </c>
      <c r="E14" t="s">
        <v>1048</v>
      </c>
      <c r="F14" t="s">
        <v>1041</v>
      </c>
      <c r="G14" t="s">
        <v>1034</v>
      </c>
      <c r="H14" t="s">
        <v>1034</v>
      </c>
      <c r="I14" t="s">
        <v>1034</v>
      </c>
      <c r="J14" t="s">
        <v>1034</v>
      </c>
      <c r="K14" t="s">
        <v>1034</v>
      </c>
      <c r="L14" t="s">
        <v>1034</v>
      </c>
      <c r="M14" t="s">
        <v>1034</v>
      </c>
      <c r="N14" t="s">
        <v>1034</v>
      </c>
      <c r="O14" t="s">
        <v>1034</v>
      </c>
      <c r="P14" t="s">
        <v>1034</v>
      </c>
      <c r="Q14" t="s">
        <v>1034</v>
      </c>
      <c r="R14" t="s">
        <v>1034</v>
      </c>
      <c r="S14" t="s">
        <v>1034</v>
      </c>
      <c r="T14" t="s">
        <v>1034</v>
      </c>
      <c r="U14" t="s">
        <v>1034</v>
      </c>
      <c r="V14" t="s">
        <v>1034</v>
      </c>
      <c r="W14" t="s">
        <v>1034</v>
      </c>
      <c r="X14" t="s">
        <v>1034</v>
      </c>
      <c r="Y14" t="s">
        <v>1034</v>
      </c>
    </row>
    <row r="15" spans="1:25" x14ac:dyDescent="0.25">
      <c r="B15" t="s">
        <v>1062</v>
      </c>
      <c r="D15" t="s">
        <v>1063</v>
      </c>
      <c r="E15" t="s">
        <v>1044</v>
      </c>
      <c r="F15" t="s">
        <v>1064</v>
      </c>
      <c r="G15" t="s">
        <v>1055</v>
      </c>
      <c r="H15" t="s">
        <v>1047</v>
      </c>
      <c r="I15" t="s">
        <v>1048</v>
      </c>
      <c r="J15" t="s">
        <v>1055</v>
      </c>
      <c r="K15" t="s">
        <v>1034</v>
      </c>
      <c r="L15" t="s">
        <v>1034</v>
      </c>
      <c r="M15" t="s">
        <v>1034</v>
      </c>
      <c r="N15" t="s">
        <v>1034</v>
      </c>
      <c r="O15" t="s">
        <v>1034</v>
      </c>
      <c r="P15" t="s">
        <v>1034</v>
      </c>
      <c r="Q15" t="s">
        <v>1034</v>
      </c>
      <c r="R15" t="s">
        <v>1034</v>
      </c>
      <c r="S15" t="s">
        <v>1034</v>
      </c>
      <c r="T15" t="s">
        <v>1040</v>
      </c>
      <c r="U15" t="s">
        <v>1118</v>
      </c>
      <c r="V15" t="s">
        <v>1034</v>
      </c>
      <c r="W15" t="s">
        <v>1032</v>
      </c>
      <c r="X15" t="s">
        <v>1066</v>
      </c>
      <c r="Y15" t="s">
        <v>1032</v>
      </c>
    </row>
    <row r="16" spans="1:25" x14ac:dyDescent="0.25">
      <c r="B16" t="s">
        <v>1065</v>
      </c>
      <c r="D16" t="s">
        <v>1066</v>
      </c>
      <c r="E16" t="s">
        <v>1047</v>
      </c>
      <c r="F16" t="s">
        <v>1033</v>
      </c>
      <c r="G16" t="s">
        <v>1032</v>
      </c>
      <c r="I16" t="s">
        <v>1033</v>
      </c>
      <c r="J16" t="s">
        <v>1040</v>
      </c>
      <c r="K16" t="s">
        <v>1034</v>
      </c>
      <c r="L16" t="s">
        <v>1034</v>
      </c>
      <c r="M16" t="s">
        <v>1034</v>
      </c>
      <c r="N16" t="s">
        <v>1034</v>
      </c>
      <c r="O16" t="s">
        <v>1034</v>
      </c>
      <c r="P16" t="s">
        <v>1034</v>
      </c>
      <c r="Q16" t="s">
        <v>1034</v>
      </c>
      <c r="R16" t="s">
        <v>1034</v>
      </c>
      <c r="S16" t="s">
        <v>1034</v>
      </c>
      <c r="T16" t="s">
        <v>1034</v>
      </c>
      <c r="U16" t="s">
        <v>1040</v>
      </c>
      <c r="V16" t="s">
        <v>1034</v>
      </c>
      <c r="W16" t="s">
        <v>1034</v>
      </c>
      <c r="X16" t="s">
        <v>1032</v>
      </c>
      <c r="Y16" t="s">
        <v>1032</v>
      </c>
    </row>
    <row r="17" spans="1:25" x14ac:dyDescent="0.25">
      <c r="B17" t="s">
        <v>1067</v>
      </c>
      <c r="D17" t="s">
        <v>1034</v>
      </c>
      <c r="E17" t="s">
        <v>1034</v>
      </c>
      <c r="F17" t="s">
        <v>1034</v>
      </c>
      <c r="G17" t="s">
        <v>1040</v>
      </c>
      <c r="H17" t="s">
        <v>1041</v>
      </c>
      <c r="I17" t="s">
        <v>1041</v>
      </c>
      <c r="J17" t="s">
        <v>1032</v>
      </c>
      <c r="K17" t="s">
        <v>1034</v>
      </c>
      <c r="L17" t="s">
        <v>1034</v>
      </c>
      <c r="M17" t="s">
        <v>1034</v>
      </c>
      <c r="N17" t="s">
        <v>1034</v>
      </c>
      <c r="O17" t="s">
        <v>1034</v>
      </c>
      <c r="P17" t="s">
        <v>1034</v>
      </c>
      <c r="Q17" t="s">
        <v>1034</v>
      </c>
      <c r="R17" t="s">
        <v>1034</v>
      </c>
      <c r="S17" t="s">
        <v>1034</v>
      </c>
      <c r="T17" t="s">
        <v>1032</v>
      </c>
      <c r="U17" t="s">
        <v>1034</v>
      </c>
      <c r="V17" t="s">
        <v>1034</v>
      </c>
      <c r="W17" t="s">
        <v>1034</v>
      </c>
      <c r="X17" t="s">
        <v>1034</v>
      </c>
      <c r="Y17" t="s">
        <v>1032</v>
      </c>
    </row>
    <row r="18" spans="1:25" x14ac:dyDescent="0.25">
      <c r="B18" t="s">
        <v>1068</v>
      </c>
      <c r="D18" t="s">
        <v>1069</v>
      </c>
      <c r="E18" t="s">
        <v>1070</v>
      </c>
      <c r="F18" t="s">
        <v>1071</v>
      </c>
      <c r="G18" t="s">
        <v>1047</v>
      </c>
      <c r="H18" t="s">
        <v>1072</v>
      </c>
      <c r="I18" t="s">
        <v>1073</v>
      </c>
      <c r="J18" t="s">
        <v>1073</v>
      </c>
      <c r="K18" t="s">
        <v>1032</v>
      </c>
      <c r="L18" t="s">
        <v>1034</v>
      </c>
      <c r="M18" t="s">
        <v>1066</v>
      </c>
      <c r="N18" t="s">
        <v>1032</v>
      </c>
      <c r="O18" t="s">
        <v>1032</v>
      </c>
      <c r="P18" t="s">
        <v>1032</v>
      </c>
      <c r="Q18" t="s">
        <v>1118</v>
      </c>
      <c r="R18" t="s">
        <v>1034</v>
      </c>
      <c r="S18" t="s">
        <v>1147</v>
      </c>
      <c r="T18" t="s">
        <v>1148</v>
      </c>
      <c r="U18" t="s">
        <v>1054</v>
      </c>
      <c r="V18" t="s">
        <v>1034</v>
      </c>
      <c r="W18" t="s">
        <v>1040</v>
      </c>
      <c r="X18" t="s">
        <v>1053</v>
      </c>
      <c r="Y18" t="s">
        <v>1032</v>
      </c>
    </row>
    <row r="19" spans="1:25" x14ac:dyDescent="0.25">
      <c r="A19" t="s">
        <v>1074</v>
      </c>
      <c r="B19" t="s">
        <v>1075</v>
      </c>
      <c r="D19" t="s">
        <v>1076</v>
      </c>
      <c r="E19" t="s">
        <v>1077</v>
      </c>
      <c r="F19" t="s">
        <v>1078</v>
      </c>
      <c r="G19" t="s">
        <v>1069</v>
      </c>
      <c r="H19" t="s">
        <v>1076</v>
      </c>
      <c r="I19" t="s">
        <v>1079</v>
      </c>
      <c r="J19" t="s">
        <v>1073</v>
      </c>
      <c r="K19" t="s">
        <v>1040</v>
      </c>
      <c r="L19" t="s">
        <v>1034</v>
      </c>
      <c r="M19" t="s">
        <v>1034</v>
      </c>
      <c r="N19" t="s">
        <v>1032</v>
      </c>
      <c r="O19" t="s">
        <v>1032</v>
      </c>
      <c r="P19" t="s">
        <v>1034</v>
      </c>
      <c r="Q19" t="s">
        <v>1032</v>
      </c>
      <c r="R19" t="s">
        <v>1066</v>
      </c>
      <c r="S19" t="s">
        <v>1040</v>
      </c>
      <c r="T19" t="s">
        <v>1149</v>
      </c>
      <c r="U19" t="s">
        <v>1053</v>
      </c>
      <c r="V19" t="s">
        <v>1034</v>
      </c>
      <c r="W19" t="s">
        <v>1118</v>
      </c>
      <c r="X19" t="s">
        <v>1044</v>
      </c>
      <c r="Y19" t="s">
        <v>1147</v>
      </c>
    </row>
    <row r="20" spans="1:25" x14ac:dyDescent="0.25">
      <c r="B20" t="s">
        <v>1080</v>
      </c>
      <c r="D20" t="s">
        <v>1034</v>
      </c>
      <c r="E20" t="s">
        <v>1034</v>
      </c>
      <c r="F20" t="s">
        <v>1034</v>
      </c>
      <c r="G20" t="s">
        <v>1040</v>
      </c>
      <c r="H20" t="s">
        <v>1034</v>
      </c>
      <c r="I20" t="s">
        <v>1033</v>
      </c>
      <c r="J20" t="s">
        <v>1040</v>
      </c>
      <c r="K20" t="s">
        <v>1034</v>
      </c>
      <c r="L20" t="s">
        <v>1034</v>
      </c>
      <c r="M20" t="s">
        <v>1034</v>
      </c>
      <c r="N20" t="s">
        <v>1034</v>
      </c>
      <c r="O20" t="s">
        <v>1034</v>
      </c>
      <c r="P20" t="s">
        <v>1034</v>
      </c>
      <c r="Q20" t="s">
        <v>1034</v>
      </c>
      <c r="R20" t="s">
        <v>1034</v>
      </c>
      <c r="S20" t="s">
        <v>1034</v>
      </c>
      <c r="T20" t="s">
        <v>1032</v>
      </c>
      <c r="U20" t="s">
        <v>1032</v>
      </c>
      <c r="V20" t="s">
        <v>1034</v>
      </c>
      <c r="W20" t="s">
        <v>1034</v>
      </c>
      <c r="X20" t="s">
        <v>1032</v>
      </c>
      <c r="Y20" t="s">
        <v>1032</v>
      </c>
    </row>
    <row r="21" spans="1:25" x14ac:dyDescent="0.25">
      <c r="A21" t="s">
        <v>1081</v>
      </c>
      <c r="B21" t="s">
        <v>1082</v>
      </c>
      <c r="D21" t="s">
        <v>1063</v>
      </c>
      <c r="E21" t="s">
        <v>1050</v>
      </c>
      <c r="F21" t="s">
        <v>1064</v>
      </c>
      <c r="G21" t="s">
        <v>1034</v>
      </c>
      <c r="H21" t="s">
        <v>1034</v>
      </c>
      <c r="I21" t="s">
        <v>1034</v>
      </c>
      <c r="J21" t="s">
        <v>1034</v>
      </c>
      <c r="K21" t="s">
        <v>1034</v>
      </c>
      <c r="L21" t="s">
        <v>1034</v>
      </c>
      <c r="M21" t="s">
        <v>1034</v>
      </c>
      <c r="N21" t="s">
        <v>1034</v>
      </c>
      <c r="O21" t="s">
        <v>1034</v>
      </c>
      <c r="P21" t="s">
        <v>1034</v>
      </c>
      <c r="Q21" t="s">
        <v>1034</v>
      </c>
      <c r="R21" t="s">
        <v>1034</v>
      </c>
      <c r="S21" t="s">
        <v>1034</v>
      </c>
      <c r="T21" t="s">
        <v>1034</v>
      </c>
      <c r="U21" t="s">
        <v>1034</v>
      </c>
      <c r="V21" t="s">
        <v>1034</v>
      </c>
      <c r="W21" t="s">
        <v>1034</v>
      </c>
      <c r="X21" t="s">
        <v>1034</v>
      </c>
      <c r="Y21" t="s">
        <v>1034</v>
      </c>
    </row>
    <row r="22" spans="1:25" x14ac:dyDescent="0.25">
      <c r="B22" t="s">
        <v>1083</v>
      </c>
      <c r="D22" t="s">
        <v>1032</v>
      </c>
      <c r="E22" t="s">
        <v>430</v>
      </c>
      <c r="F22" t="s">
        <v>1033</v>
      </c>
      <c r="G22" t="s">
        <v>1034</v>
      </c>
      <c r="H22" t="s">
        <v>1034</v>
      </c>
      <c r="I22" t="s">
        <v>1034</v>
      </c>
      <c r="J22" t="s">
        <v>1034</v>
      </c>
      <c r="K22" t="s">
        <v>1034</v>
      </c>
      <c r="L22" t="s">
        <v>1034</v>
      </c>
      <c r="M22" t="s">
        <v>1034</v>
      </c>
      <c r="N22" t="s">
        <v>1034</v>
      </c>
      <c r="O22" t="s">
        <v>1034</v>
      </c>
      <c r="P22" t="s">
        <v>1034</v>
      </c>
      <c r="Q22" t="s">
        <v>1034</v>
      </c>
      <c r="R22" t="s">
        <v>1034</v>
      </c>
      <c r="S22" t="s">
        <v>1034</v>
      </c>
      <c r="T22" t="s">
        <v>1034</v>
      </c>
      <c r="U22" t="s">
        <v>1034</v>
      </c>
      <c r="V22" t="s">
        <v>1034</v>
      </c>
      <c r="W22" t="s">
        <v>1034</v>
      </c>
      <c r="X22" t="s">
        <v>1034</v>
      </c>
      <c r="Y22" t="s">
        <v>1034</v>
      </c>
    </row>
    <row r="23" spans="1:25" x14ac:dyDescent="0.25">
      <c r="B23" t="s">
        <v>1084</v>
      </c>
      <c r="D23" t="s">
        <v>1085</v>
      </c>
      <c r="E23" t="s">
        <v>1086</v>
      </c>
      <c r="F23" t="s">
        <v>1087</v>
      </c>
      <c r="G23" t="s">
        <v>1055</v>
      </c>
      <c r="H23" t="s">
        <v>1034</v>
      </c>
      <c r="I23" t="s">
        <v>1033</v>
      </c>
      <c r="J23" t="s">
        <v>1032</v>
      </c>
      <c r="K23" t="s">
        <v>1034</v>
      </c>
      <c r="L23" t="s">
        <v>1034</v>
      </c>
      <c r="M23" t="s">
        <v>1040</v>
      </c>
      <c r="N23" t="s">
        <v>1034</v>
      </c>
      <c r="O23" t="s">
        <v>1032</v>
      </c>
      <c r="P23" t="s">
        <v>1034</v>
      </c>
      <c r="Q23" t="s">
        <v>1034</v>
      </c>
      <c r="R23" t="s">
        <v>1034</v>
      </c>
      <c r="S23" t="s">
        <v>1034</v>
      </c>
      <c r="T23" t="s">
        <v>1032</v>
      </c>
      <c r="U23" t="s">
        <v>1066</v>
      </c>
      <c r="V23" t="s">
        <v>1034</v>
      </c>
      <c r="W23" t="s">
        <v>1034</v>
      </c>
      <c r="X23" t="s">
        <v>1066</v>
      </c>
      <c r="Y23" t="s">
        <v>1034</v>
      </c>
    </row>
    <row r="24" spans="1:25" x14ac:dyDescent="0.25">
      <c r="A24" t="s">
        <v>1088</v>
      </c>
      <c r="B24" t="s">
        <v>1089</v>
      </c>
      <c r="D24" t="s">
        <v>1032</v>
      </c>
      <c r="E24" t="s">
        <v>430</v>
      </c>
      <c r="F24" t="s">
        <v>1033</v>
      </c>
      <c r="G24" t="s">
        <v>1034</v>
      </c>
      <c r="H24" t="s">
        <v>1034</v>
      </c>
      <c r="I24" t="s">
        <v>1034</v>
      </c>
      <c r="J24" t="s">
        <v>1034</v>
      </c>
      <c r="K24" t="s">
        <v>1034</v>
      </c>
      <c r="L24" t="s">
        <v>1034</v>
      </c>
      <c r="M24" t="s">
        <v>1034</v>
      </c>
      <c r="N24" t="s">
        <v>1034</v>
      </c>
      <c r="O24" t="s">
        <v>1034</v>
      </c>
      <c r="P24" t="s">
        <v>1034</v>
      </c>
      <c r="Q24" t="s">
        <v>1034</v>
      </c>
      <c r="R24" t="s">
        <v>1034</v>
      </c>
      <c r="S24" t="s">
        <v>1034</v>
      </c>
      <c r="T24" t="s">
        <v>1034</v>
      </c>
      <c r="U24" t="s">
        <v>1034</v>
      </c>
      <c r="V24" t="s">
        <v>1034</v>
      </c>
      <c r="W24" t="s">
        <v>1034</v>
      </c>
      <c r="X24" t="s">
        <v>1034</v>
      </c>
      <c r="Y24" t="s">
        <v>1034</v>
      </c>
    </row>
    <row r="25" spans="1:25" x14ac:dyDescent="0.25">
      <c r="B25" t="s">
        <v>1090</v>
      </c>
      <c r="D25" t="s">
        <v>1055</v>
      </c>
      <c r="E25" t="s">
        <v>1033</v>
      </c>
      <c r="F25" t="s">
        <v>1056</v>
      </c>
      <c r="G25" t="s">
        <v>1034</v>
      </c>
      <c r="H25" t="s">
        <v>1034</v>
      </c>
      <c r="I25" t="s">
        <v>1034</v>
      </c>
      <c r="J25" t="s">
        <v>1034</v>
      </c>
      <c r="K25" t="s">
        <v>1034</v>
      </c>
      <c r="L25" t="s">
        <v>1034</v>
      </c>
      <c r="M25" t="s">
        <v>1034</v>
      </c>
      <c r="N25" t="s">
        <v>1034</v>
      </c>
      <c r="O25" t="s">
        <v>1034</v>
      </c>
      <c r="P25" t="s">
        <v>1034</v>
      </c>
      <c r="Q25" t="s">
        <v>1034</v>
      </c>
      <c r="R25" t="s">
        <v>1034</v>
      </c>
      <c r="S25" t="s">
        <v>1034</v>
      </c>
      <c r="T25" t="s">
        <v>1040</v>
      </c>
      <c r="U25" t="s">
        <v>1032</v>
      </c>
      <c r="V25" t="s">
        <v>1034</v>
      </c>
      <c r="W25" t="s">
        <v>1032</v>
      </c>
      <c r="X25" t="s">
        <v>1032</v>
      </c>
      <c r="Y25" t="s">
        <v>1032</v>
      </c>
    </row>
    <row r="26" spans="1:25" x14ac:dyDescent="0.25">
      <c r="A26" t="s">
        <v>1091</v>
      </c>
      <c r="B26" t="s">
        <v>1092</v>
      </c>
      <c r="D26" t="s">
        <v>1054</v>
      </c>
      <c r="E26" t="s">
        <v>1033</v>
      </c>
      <c r="F26" t="s">
        <v>430</v>
      </c>
      <c r="G26" t="s">
        <v>1055</v>
      </c>
      <c r="H26" t="s">
        <v>1033</v>
      </c>
      <c r="I26" t="s">
        <v>1034</v>
      </c>
      <c r="J26" t="s">
        <v>1054</v>
      </c>
      <c r="K26" t="s">
        <v>1034</v>
      </c>
      <c r="L26" t="s">
        <v>1034</v>
      </c>
      <c r="M26" t="s">
        <v>1034</v>
      </c>
      <c r="N26" t="s">
        <v>1034</v>
      </c>
      <c r="O26" t="s">
        <v>1034</v>
      </c>
      <c r="P26" t="s">
        <v>1034</v>
      </c>
      <c r="Q26" t="s">
        <v>1034</v>
      </c>
      <c r="R26" t="s">
        <v>1034</v>
      </c>
      <c r="S26" t="s">
        <v>1034</v>
      </c>
      <c r="T26" t="s">
        <v>1055</v>
      </c>
      <c r="U26" t="s">
        <v>1032</v>
      </c>
      <c r="V26" t="s">
        <v>1034</v>
      </c>
      <c r="W26" t="s">
        <v>1034</v>
      </c>
      <c r="X26" t="s">
        <v>1040</v>
      </c>
      <c r="Y26" t="s">
        <v>1032</v>
      </c>
    </row>
    <row r="27" spans="1:25" x14ac:dyDescent="0.25">
      <c r="A27" t="s">
        <v>1093</v>
      </c>
      <c r="B27" t="s">
        <v>1094</v>
      </c>
      <c r="D27" t="s">
        <v>1055</v>
      </c>
      <c r="E27" t="s">
        <v>1033</v>
      </c>
      <c r="F27" t="s">
        <v>430</v>
      </c>
      <c r="G27" t="s">
        <v>1034</v>
      </c>
      <c r="H27" t="s">
        <v>1034</v>
      </c>
      <c r="I27" t="s">
        <v>1034</v>
      </c>
      <c r="J27" t="s">
        <v>1034</v>
      </c>
      <c r="K27" t="s">
        <v>1034</v>
      </c>
      <c r="L27" t="s">
        <v>1034</v>
      </c>
      <c r="M27" t="s">
        <v>1034</v>
      </c>
      <c r="N27" t="s">
        <v>1034</v>
      </c>
      <c r="O27" t="s">
        <v>1034</v>
      </c>
      <c r="P27" t="s">
        <v>1034</v>
      </c>
      <c r="Q27" t="s">
        <v>1034</v>
      </c>
      <c r="R27" t="s">
        <v>1034</v>
      </c>
      <c r="S27" t="s">
        <v>1034</v>
      </c>
      <c r="T27" t="s">
        <v>1034</v>
      </c>
      <c r="U27" t="s">
        <v>1034</v>
      </c>
      <c r="V27" t="s">
        <v>1034</v>
      </c>
      <c r="W27" t="s">
        <v>1034</v>
      </c>
      <c r="X27" t="s">
        <v>1034</v>
      </c>
      <c r="Y27" t="s">
        <v>1034</v>
      </c>
    </row>
    <row r="28" spans="1:25" x14ac:dyDescent="0.25">
      <c r="A28" t="s">
        <v>1095</v>
      </c>
      <c r="B28" t="s">
        <v>1096</v>
      </c>
      <c r="D28" t="s">
        <v>1054</v>
      </c>
      <c r="E28" t="s">
        <v>1033</v>
      </c>
      <c r="F28" t="s">
        <v>430</v>
      </c>
      <c r="G28" t="s">
        <v>1053</v>
      </c>
      <c r="H28" t="s">
        <v>1033</v>
      </c>
      <c r="I28" t="s">
        <v>1034</v>
      </c>
      <c r="J28" t="s">
        <v>1050</v>
      </c>
      <c r="K28" t="s">
        <v>1034</v>
      </c>
      <c r="L28" t="s">
        <v>1034</v>
      </c>
      <c r="M28" t="s">
        <v>1032</v>
      </c>
      <c r="N28" t="s">
        <v>1034</v>
      </c>
      <c r="O28" t="s">
        <v>1032</v>
      </c>
      <c r="P28" t="s">
        <v>1034</v>
      </c>
      <c r="Q28" t="s">
        <v>1034</v>
      </c>
      <c r="R28" t="s">
        <v>1034</v>
      </c>
      <c r="S28" t="s">
        <v>1034</v>
      </c>
      <c r="T28" t="s">
        <v>1118</v>
      </c>
      <c r="U28" t="s">
        <v>1066</v>
      </c>
      <c r="V28" t="s">
        <v>1034</v>
      </c>
      <c r="W28" t="s">
        <v>1066</v>
      </c>
      <c r="X28" t="s">
        <v>1066</v>
      </c>
      <c r="Y28" t="s">
        <v>1034</v>
      </c>
    </row>
    <row r="29" spans="1:25" x14ac:dyDescent="0.25">
      <c r="B29" t="s">
        <v>1097</v>
      </c>
      <c r="D29" t="s">
        <v>1032</v>
      </c>
      <c r="E29" t="s">
        <v>430</v>
      </c>
      <c r="F29" t="s">
        <v>1033</v>
      </c>
      <c r="G29" t="s">
        <v>1034</v>
      </c>
      <c r="H29" t="s">
        <v>1034</v>
      </c>
      <c r="I29" t="s">
        <v>1034</v>
      </c>
      <c r="J29" t="s">
        <v>1034</v>
      </c>
      <c r="K29" t="s">
        <v>1034</v>
      </c>
      <c r="L29" t="s">
        <v>1034</v>
      </c>
      <c r="M29" t="s">
        <v>1034</v>
      </c>
      <c r="N29" t="s">
        <v>1034</v>
      </c>
      <c r="O29" t="s">
        <v>1034</v>
      </c>
      <c r="P29" t="s">
        <v>1034</v>
      </c>
      <c r="Q29" t="s">
        <v>1034</v>
      </c>
      <c r="R29" t="s">
        <v>1034</v>
      </c>
      <c r="S29" t="s">
        <v>1034</v>
      </c>
      <c r="T29" t="s">
        <v>1034</v>
      </c>
      <c r="U29" t="s">
        <v>1034</v>
      </c>
      <c r="V29" t="s">
        <v>1034</v>
      </c>
      <c r="W29" t="s">
        <v>1034</v>
      </c>
      <c r="X29" t="s">
        <v>1034</v>
      </c>
      <c r="Y29" t="s">
        <v>1034</v>
      </c>
    </row>
    <row r="30" spans="1:25" x14ac:dyDescent="0.25">
      <c r="B30" t="s">
        <v>1098</v>
      </c>
      <c r="D30" t="s">
        <v>1053</v>
      </c>
      <c r="E30" t="s">
        <v>1054</v>
      </c>
      <c r="F30" t="s">
        <v>1099</v>
      </c>
      <c r="G30" t="s">
        <v>1034</v>
      </c>
      <c r="H30" t="s">
        <v>1034</v>
      </c>
      <c r="I30" t="s">
        <v>1034</v>
      </c>
      <c r="J30" t="s">
        <v>1034</v>
      </c>
      <c r="K30" t="s">
        <v>1034</v>
      </c>
      <c r="L30" t="s">
        <v>1034</v>
      </c>
      <c r="M30" t="s">
        <v>1034</v>
      </c>
      <c r="N30" t="s">
        <v>1034</v>
      </c>
      <c r="O30" t="s">
        <v>1034</v>
      </c>
      <c r="P30" t="s">
        <v>1034</v>
      </c>
      <c r="Q30" t="s">
        <v>1034</v>
      </c>
      <c r="R30" t="s">
        <v>1034</v>
      </c>
      <c r="S30" t="s">
        <v>1034</v>
      </c>
      <c r="T30" t="s">
        <v>1034</v>
      </c>
      <c r="U30" t="s">
        <v>1034</v>
      </c>
      <c r="V30" t="s">
        <v>1034</v>
      </c>
      <c r="W30" t="s">
        <v>1034</v>
      </c>
      <c r="X30" t="s">
        <v>1034</v>
      </c>
      <c r="Y30" t="s">
        <v>1034</v>
      </c>
    </row>
    <row r="31" spans="1:25" x14ac:dyDescent="0.25">
      <c r="B31" t="s">
        <v>1100</v>
      </c>
      <c r="D31" t="s">
        <v>1040</v>
      </c>
      <c r="E31" t="s">
        <v>1033</v>
      </c>
      <c r="F31" t="s">
        <v>1033</v>
      </c>
      <c r="G31" t="s">
        <v>1034</v>
      </c>
      <c r="H31" t="s">
        <v>1034</v>
      </c>
      <c r="I31" t="s">
        <v>1034</v>
      </c>
      <c r="J31" t="s">
        <v>1034</v>
      </c>
      <c r="K31" t="s">
        <v>1034</v>
      </c>
      <c r="L31" t="s">
        <v>1034</v>
      </c>
      <c r="M31" t="s">
        <v>1034</v>
      </c>
      <c r="N31" t="s">
        <v>1034</v>
      </c>
      <c r="O31" t="s">
        <v>1034</v>
      </c>
      <c r="P31" t="s">
        <v>1034</v>
      </c>
      <c r="Q31" t="s">
        <v>1034</v>
      </c>
      <c r="R31" t="s">
        <v>1034</v>
      </c>
      <c r="S31" t="s">
        <v>1034</v>
      </c>
      <c r="T31" t="s">
        <v>1034</v>
      </c>
      <c r="U31" t="s">
        <v>1034</v>
      </c>
      <c r="V31" t="s">
        <v>1034</v>
      </c>
      <c r="W31" t="s">
        <v>1034</v>
      </c>
      <c r="X31" t="s">
        <v>1034</v>
      </c>
      <c r="Y31" t="s">
        <v>1034</v>
      </c>
    </row>
    <row r="32" spans="1:25" x14ac:dyDescent="0.25">
      <c r="B32" t="s">
        <v>1101</v>
      </c>
      <c r="D32" t="s">
        <v>1102</v>
      </c>
      <c r="E32" t="s">
        <v>1073</v>
      </c>
      <c r="F32" t="s">
        <v>1103</v>
      </c>
      <c r="G32" t="s">
        <v>1104</v>
      </c>
      <c r="H32" t="s">
        <v>1105</v>
      </c>
      <c r="I32" t="s">
        <v>1106</v>
      </c>
      <c r="J32" t="s">
        <v>1040</v>
      </c>
      <c r="K32" t="s">
        <v>1032</v>
      </c>
      <c r="L32" t="s">
        <v>1034</v>
      </c>
      <c r="M32" t="s">
        <v>1032</v>
      </c>
      <c r="N32" t="s">
        <v>1032</v>
      </c>
      <c r="O32" t="s">
        <v>1118</v>
      </c>
      <c r="P32" t="s">
        <v>1034</v>
      </c>
      <c r="Q32" t="s">
        <v>1034</v>
      </c>
      <c r="R32" t="s">
        <v>1032</v>
      </c>
      <c r="S32" t="s">
        <v>1034</v>
      </c>
      <c r="T32" t="s">
        <v>1040</v>
      </c>
      <c r="U32" t="s">
        <v>1104</v>
      </c>
      <c r="V32" t="s">
        <v>1034</v>
      </c>
      <c r="W32" t="s">
        <v>1034</v>
      </c>
      <c r="X32" t="s">
        <v>1147</v>
      </c>
      <c r="Y32" t="s">
        <v>1034</v>
      </c>
    </row>
    <row r="33" spans="1:25" x14ac:dyDescent="0.25">
      <c r="B33" t="s">
        <v>1107</v>
      </c>
      <c r="D33" t="s">
        <v>1032</v>
      </c>
      <c r="E33" t="s">
        <v>430</v>
      </c>
      <c r="F33" t="s">
        <v>1033</v>
      </c>
      <c r="G33" t="s">
        <v>1034</v>
      </c>
      <c r="H33" t="s">
        <v>1034</v>
      </c>
      <c r="I33" t="s">
        <v>1034</v>
      </c>
      <c r="J33" t="s">
        <v>1034</v>
      </c>
      <c r="K33" t="s">
        <v>1034</v>
      </c>
      <c r="L33" t="s">
        <v>1034</v>
      </c>
      <c r="M33" t="s">
        <v>1034</v>
      </c>
      <c r="N33" t="s">
        <v>1034</v>
      </c>
      <c r="O33" t="s">
        <v>1034</v>
      </c>
      <c r="P33" t="s">
        <v>1034</v>
      </c>
      <c r="Q33" t="s">
        <v>1034</v>
      </c>
      <c r="R33" t="s">
        <v>1034</v>
      </c>
      <c r="S33" t="s">
        <v>1034</v>
      </c>
      <c r="T33" t="s">
        <v>1034</v>
      </c>
      <c r="U33" t="s">
        <v>1034</v>
      </c>
      <c r="V33" t="s">
        <v>1034</v>
      </c>
      <c r="W33" t="s">
        <v>1034</v>
      </c>
      <c r="X33" t="s">
        <v>1034</v>
      </c>
      <c r="Y33" t="s">
        <v>1034</v>
      </c>
    </row>
    <row r="34" spans="1:25" x14ac:dyDescent="0.25">
      <c r="B34" t="s">
        <v>1108</v>
      </c>
      <c r="D34" t="s">
        <v>1050</v>
      </c>
      <c r="E34" t="s">
        <v>1033</v>
      </c>
      <c r="F34" t="s">
        <v>430</v>
      </c>
      <c r="G34" t="s">
        <v>1055</v>
      </c>
      <c r="H34" t="s">
        <v>1033</v>
      </c>
      <c r="I34" t="s">
        <v>1034</v>
      </c>
      <c r="J34" t="s">
        <v>1032</v>
      </c>
      <c r="K34" t="s">
        <v>1034</v>
      </c>
      <c r="L34" t="s">
        <v>1034</v>
      </c>
      <c r="M34" t="s">
        <v>1034</v>
      </c>
      <c r="N34" t="s">
        <v>1034</v>
      </c>
      <c r="O34" t="s">
        <v>1034</v>
      </c>
      <c r="P34" t="s">
        <v>1034</v>
      </c>
      <c r="Q34" t="s">
        <v>1034</v>
      </c>
      <c r="R34" t="s">
        <v>1066</v>
      </c>
      <c r="S34" t="s">
        <v>1034</v>
      </c>
      <c r="T34" t="s">
        <v>1040</v>
      </c>
      <c r="U34" t="s">
        <v>1040</v>
      </c>
      <c r="V34" t="s">
        <v>1034</v>
      </c>
      <c r="W34" t="s">
        <v>1032</v>
      </c>
      <c r="X34" t="s">
        <v>1040</v>
      </c>
      <c r="Y34" t="s">
        <v>1032</v>
      </c>
    </row>
    <row r="35" spans="1:25" x14ac:dyDescent="0.25">
      <c r="B35" t="s">
        <v>1109</v>
      </c>
      <c r="D35" t="s">
        <v>1032</v>
      </c>
      <c r="E35" t="s">
        <v>1033</v>
      </c>
      <c r="F35" t="s">
        <v>430</v>
      </c>
      <c r="G35" t="s">
        <v>1034</v>
      </c>
      <c r="H35" t="s">
        <v>1034</v>
      </c>
      <c r="I35" t="s">
        <v>1034</v>
      </c>
      <c r="J35" t="s">
        <v>1034</v>
      </c>
      <c r="K35" t="s">
        <v>1034</v>
      </c>
      <c r="L35" t="s">
        <v>1034</v>
      </c>
      <c r="M35" t="s">
        <v>1034</v>
      </c>
      <c r="N35" t="s">
        <v>1034</v>
      </c>
      <c r="O35" t="s">
        <v>1034</v>
      </c>
      <c r="P35" t="s">
        <v>1034</v>
      </c>
      <c r="Q35" t="s">
        <v>1034</v>
      </c>
      <c r="R35" t="s">
        <v>1034</v>
      </c>
      <c r="S35" t="s">
        <v>1034</v>
      </c>
      <c r="T35" t="s">
        <v>1034</v>
      </c>
      <c r="U35" t="s">
        <v>1034</v>
      </c>
      <c r="V35" t="s">
        <v>1034</v>
      </c>
      <c r="W35" t="s">
        <v>1034</v>
      </c>
      <c r="X35" t="s">
        <v>1034</v>
      </c>
      <c r="Y35" t="s">
        <v>1034</v>
      </c>
    </row>
    <row r="36" spans="1:25" x14ac:dyDescent="0.25">
      <c r="B36" t="s">
        <v>1110</v>
      </c>
      <c r="D36" t="s">
        <v>1034</v>
      </c>
      <c r="E36" t="s">
        <v>1034</v>
      </c>
      <c r="F36" t="s">
        <v>1034</v>
      </c>
      <c r="G36" t="s">
        <v>1066</v>
      </c>
      <c r="H36" t="s">
        <v>1033</v>
      </c>
      <c r="I36" t="s">
        <v>1034</v>
      </c>
      <c r="J36" t="s">
        <v>1032</v>
      </c>
      <c r="K36" t="s">
        <v>1034</v>
      </c>
      <c r="L36" t="s">
        <v>1034</v>
      </c>
      <c r="M36" t="s">
        <v>1032</v>
      </c>
      <c r="N36" t="s">
        <v>1034</v>
      </c>
      <c r="O36" t="s">
        <v>1034</v>
      </c>
      <c r="P36" t="s">
        <v>1034</v>
      </c>
      <c r="Q36" t="s">
        <v>1034</v>
      </c>
      <c r="R36" t="s">
        <v>1034</v>
      </c>
      <c r="S36" t="s">
        <v>1034</v>
      </c>
      <c r="T36" t="s">
        <v>1034</v>
      </c>
      <c r="U36" t="s">
        <v>1040</v>
      </c>
      <c r="V36" t="s">
        <v>1034</v>
      </c>
      <c r="W36" t="s">
        <v>1034</v>
      </c>
      <c r="X36" t="s">
        <v>1040</v>
      </c>
      <c r="Y36" t="s">
        <v>1034</v>
      </c>
    </row>
    <row r="37" spans="1:25" x14ac:dyDescent="0.25">
      <c r="B37" t="s">
        <v>1111</v>
      </c>
      <c r="D37" t="s">
        <v>1032</v>
      </c>
      <c r="E37" t="s">
        <v>430</v>
      </c>
      <c r="F37" t="s">
        <v>1033</v>
      </c>
      <c r="G37" t="s">
        <v>1066</v>
      </c>
      <c r="H37" t="s">
        <v>1034</v>
      </c>
      <c r="I37" t="s">
        <v>1033</v>
      </c>
      <c r="J37" t="s">
        <v>1032</v>
      </c>
      <c r="K37" t="s">
        <v>1034</v>
      </c>
      <c r="L37" t="s">
        <v>1034</v>
      </c>
      <c r="M37" t="s">
        <v>1032</v>
      </c>
      <c r="N37" t="s">
        <v>1034</v>
      </c>
      <c r="O37" t="s">
        <v>1034</v>
      </c>
      <c r="P37" t="s">
        <v>1034</v>
      </c>
      <c r="Q37" t="s">
        <v>1034</v>
      </c>
      <c r="R37" t="s">
        <v>1034</v>
      </c>
      <c r="S37" t="s">
        <v>1034</v>
      </c>
      <c r="T37" t="s">
        <v>1032</v>
      </c>
      <c r="U37" t="s">
        <v>1032</v>
      </c>
      <c r="V37" t="s">
        <v>1034</v>
      </c>
      <c r="W37" t="s">
        <v>1034</v>
      </c>
      <c r="X37" t="s">
        <v>1040</v>
      </c>
      <c r="Y37" t="s">
        <v>1034</v>
      </c>
    </row>
    <row r="38" spans="1:25" x14ac:dyDescent="0.25">
      <c r="B38" t="s">
        <v>1112</v>
      </c>
      <c r="D38" t="s">
        <v>1032</v>
      </c>
      <c r="E38" t="s">
        <v>1033</v>
      </c>
      <c r="F38" t="s">
        <v>430</v>
      </c>
      <c r="G38" t="s">
        <v>1032</v>
      </c>
      <c r="H38" t="s">
        <v>1033</v>
      </c>
      <c r="I38" t="s">
        <v>1034</v>
      </c>
      <c r="J38" t="s">
        <v>1034</v>
      </c>
      <c r="K38" t="s">
        <v>1034</v>
      </c>
      <c r="L38" t="s">
        <v>1034</v>
      </c>
      <c r="M38" t="s">
        <v>1034</v>
      </c>
      <c r="N38" t="s">
        <v>1034</v>
      </c>
      <c r="O38" t="s">
        <v>1034</v>
      </c>
      <c r="P38" t="s">
        <v>1034</v>
      </c>
      <c r="Q38" t="s">
        <v>1034</v>
      </c>
      <c r="R38" t="s">
        <v>1032</v>
      </c>
      <c r="S38" t="s">
        <v>1034</v>
      </c>
      <c r="T38" t="s">
        <v>1034</v>
      </c>
      <c r="U38" t="s">
        <v>1032</v>
      </c>
      <c r="V38" t="s">
        <v>1034</v>
      </c>
      <c r="W38" t="s">
        <v>1034</v>
      </c>
      <c r="X38" t="s">
        <v>1034</v>
      </c>
      <c r="Y38" t="s">
        <v>1032</v>
      </c>
    </row>
    <row r="39" spans="1:25" x14ac:dyDescent="0.25">
      <c r="B39" t="s">
        <v>1113</v>
      </c>
      <c r="D39" t="s">
        <v>1066</v>
      </c>
      <c r="E39" t="s">
        <v>1033</v>
      </c>
      <c r="F39" t="s">
        <v>430</v>
      </c>
      <c r="G39" t="s">
        <v>1055</v>
      </c>
      <c r="H39" t="s">
        <v>1033</v>
      </c>
      <c r="I39" t="s">
        <v>1034</v>
      </c>
      <c r="J39" t="s">
        <v>1034</v>
      </c>
      <c r="K39" t="s">
        <v>1032</v>
      </c>
      <c r="L39" t="s">
        <v>1034</v>
      </c>
      <c r="M39" t="s">
        <v>1040</v>
      </c>
      <c r="N39" t="s">
        <v>1034</v>
      </c>
      <c r="O39" t="s">
        <v>1034</v>
      </c>
      <c r="P39" t="s">
        <v>1034</v>
      </c>
      <c r="Q39" t="s">
        <v>1034</v>
      </c>
      <c r="R39" t="s">
        <v>1034</v>
      </c>
      <c r="S39" t="s">
        <v>1034</v>
      </c>
      <c r="T39" t="s">
        <v>1040</v>
      </c>
      <c r="U39" t="s">
        <v>1040</v>
      </c>
      <c r="V39" t="s">
        <v>1034</v>
      </c>
      <c r="W39" t="s">
        <v>1034</v>
      </c>
      <c r="X39" t="s">
        <v>1040</v>
      </c>
      <c r="Y39" t="s">
        <v>1032</v>
      </c>
    </row>
    <row r="40" spans="1:25" x14ac:dyDescent="0.25">
      <c r="B40" t="s">
        <v>1114</v>
      </c>
      <c r="C40" t="s">
        <v>1115</v>
      </c>
      <c r="D40" t="s">
        <v>1066</v>
      </c>
      <c r="E40" t="s">
        <v>1033</v>
      </c>
      <c r="F40" t="s">
        <v>430</v>
      </c>
      <c r="G40" t="s">
        <v>1034</v>
      </c>
      <c r="H40" t="s">
        <v>1034</v>
      </c>
      <c r="I40" t="s">
        <v>1034</v>
      </c>
      <c r="J40" t="s">
        <v>1034</v>
      </c>
      <c r="K40" t="s">
        <v>1034</v>
      </c>
      <c r="L40" t="s">
        <v>1034</v>
      </c>
      <c r="M40" t="s">
        <v>1034</v>
      </c>
      <c r="N40" t="s">
        <v>1034</v>
      </c>
      <c r="O40" t="s">
        <v>1034</v>
      </c>
      <c r="P40" t="s">
        <v>1034</v>
      </c>
      <c r="Q40" t="s">
        <v>1034</v>
      </c>
      <c r="R40" t="s">
        <v>1034</v>
      </c>
      <c r="S40" t="s">
        <v>1034</v>
      </c>
      <c r="T40" t="s">
        <v>1034</v>
      </c>
      <c r="U40" t="s">
        <v>1034</v>
      </c>
      <c r="V40" t="s">
        <v>1034</v>
      </c>
      <c r="W40" t="s">
        <v>1034</v>
      </c>
      <c r="X40" t="s">
        <v>1034</v>
      </c>
      <c r="Y40" t="s">
        <v>1034</v>
      </c>
    </row>
    <row r="41" spans="1:25" x14ac:dyDescent="0.25">
      <c r="B41" t="s">
        <v>1116</v>
      </c>
      <c r="D41" t="s">
        <v>1034</v>
      </c>
      <c r="E41" t="s">
        <v>1034</v>
      </c>
      <c r="F41" t="s">
        <v>1034</v>
      </c>
      <c r="G41" t="s">
        <v>1032</v>
      </c>
      <c r="H41" t="s">
        <v>1034</v>
      </c>
      <c r="I41" t="s">
        <v>1033</v>
      </c>
      <c r="J41" t="s">
        <v>1034</v>
      </c>
      <c r="K41" t="s">
        <v>1034</v>
      </c>
      <c r="L41" t="s">
        <v>1034</v>
      </c>
      <c r="M41" t="s">
        <v>1034</v>
      </c>
      <c r="N41" t="s">
        <v>1034</v>
      </c>
      <c r="O41" t="s">
        <v>1032</v>
      </c>
      <c r="P41" t="s">
        <v>1034</v>
      </c>
      <c r="Q41" t="s">
        <v>1034</v>
      </c>
      <c r="R41" t="s">
        <v>1034</v>
      </c>
      <c r="S41" t="s">
        <v>1034</v>
      </c>
      <c r="T41" t="s">
        <v>1034</v>
      </c>
      <c r="U41" t="s">
        <v>1032</v>
      </c>
      <c r="V41" t="s">
        <v>1034</v>
      </c>
      <c r="W41" t="s">
        <v>1034</v>
      </c>
      <c r="X41" t="s">
        <v>1032</v>
      </c>
      <c r="Y41" t="s">
        <v>1034</v>
      </c>
    </row>
    <row r="42" spans="1:25" x14ac:dyDescent="0.25">
      <c r="B42" t="s">
        <v>1117</v>
      </c>
      <c r="D42" t="s">
        <v>1118</v>
      </c>
      <c r="E42" t="s">
        <v>1119</v>
      </c>
      <c r="F42" t="s">
        <v>1041</v>
      </c>
      <c r="G42" t="s">
        <v>1118</v>
      </c>
      <c r="H42" t="s">
        <v>1033</v>
      </c>
      <c r="I42" t="s">
        <v>1034</v>
      </c>
      <c r="J42" t="s">
        <v>1034</v>
      </c>
      <c r="K42" t="s">
        <v>1034</v>
      </c>
      <c r="L42" t="s">
        <v>1034</v>
      </c>
      <c r="M42" t="s">
        <v>1034</v>
      </c>
      <c r="N42" t="s">
        <v>1034</v>
      </c>
      <c r="O42" t="s">
        <v>1034</v>
      </c>
      <c r="P42" t="s">
        <v>1034</v>
      </c>
      <c r="Q42" t="s">
        <v>1034</v>
      </c>
      <c r="R42" t="s">
        <v>1050</v>
      </c>
      <c r="S42" t="s">
        <v>1034</v>
      </c>
      <c r="T42" t="s">
        <v>1040</v>
      </c>
      <c r="U42" t="s">
        <v>1040</v>
      </c>
      <c r="V42" t="s">
        <v>1032</v>
      </c>
      <c r="W42" t="s">
        <v>1034</v>
      </c>
      <c r="X42" t="s">
        <v>1040</v>
      </c>
      <c r="Y42" t="s">
        <v>1040</v>
      </c>
    </row>
    <row r="43" spans="1:25" x14ac:dyDescent="0.25">
      <c r="A43" t="s">
        <v>1120</v>
      </c>
      <c r="B43" t="s">
        <v>1121</v>
      </c>
      <c r="D43" t="s">
        <v>1032</v>
      </c>
      <c r="E43" t="s">
        <v>1033</v>
      </c>
      <c r="F43" t="s">
        <v>430</v>
      </c>
      <c r="G43" t="s">
        <v>1034</v>
      </c>
      <c r="H43" t="s">
        <v>1034</v>
      </c>
      <c r="I43" t="s">
        <v>1034</v>
      </c>
      <c r="J43" t="s">
        <v>1034</v>
      </c>
      <c r="K43" t="s">
        <v>1034</v>
      </c>
      <c r="L43" t="s">
        <v>1034</v>
      </c>
      <c r="M43" t="s">
        <v>1034</v>
      </c>
      <c r="N43" t="s">
        <v>1034</v>
      </c>
      <c r="O43" t="s">
        <v>1034</v>
      </c>
      <c r="P43" t="s">
        <v>1034</v>
      </c>
      <c r="Q43" t="s">
        <v>1034</v>
      </c>
      <c r="R43" t="s">
        <v>1034</v>
      </c>
      <c r="S43" t="s">
        <v>1034</v>
      </c>
      <c r="T43" t="s">
        <v>1034</v>
      </c>
      <c r="U43" t="s">
        <v>1034</v>
      </c>
      <c r="V43" t="s">
        <v>1034</v>
      </c>
      <c r="W43" t="s">
        <v>1034</v>
      </c>
      <c r="X43" t="s">
        <v>1034</v>
      </c>
      <c r="Y43" t="s">
        <v>1034</v>
      </c>
    </row>
    <row r="44" spans="1:25" x14ac:dyDescent="0.25">
      <c r="B44" t="s">
        <v>1122</v>
      </c>
      <c r="D44" t="s">
        <v>1034</v>
      </c>
      <c r="E44" t="s">
        <v>1034</v>
      </c>
      <c r="F44" t="s">
        <v>1034</v>
      </c>
      <c r="G44" t="s">
        <v>1032</v>
      </c>
      <c r="H44" t="s">
        <v>1033</v>
      </c>
      <c r="I44" t="s">
        <v>1034</v>
      </c>
      <c r="J44" t="s">
        <v>1034</v>
      </c>
      <c r="K44" t="s">
        <v>1034</v>
      </c>
      <c r="L44" t="s">
        <v>1034</v>
      </c>
      <c r="M44" t="s">
        <v>1032</v>
      </c>
      <c r="N44" t="s">
        <v>1034</v>
      </c>
      <c r="O44" t="s">
        <v>1034</v>
      </c>
      <c r="P44" t="s">
        <v>1034</v>
      </c>
      <c r="Q44" t="s">
        <v>1034</v>
      </c>
      <c r="R44" t="s">
        <v>1034</v>
      </c>
      <c r="S44" t="s">
        <v>1034</v>
      </c>
      <c r="T44" t="s">
        <v>1034</v>
      </c>
      <c r="U44" t="s">
        <v>1032</v>
      </c>
      <c r="V44" t="s">
        <v>1034</v>
      </c>
      <c r="W44" t="s">
        <v>1032</v>
      </c>
      <c r="X44" t="s">
        <v>1034</v>
      </c>
      <c r="Y44" t="s">
        <v>1034</v>
      </c>
    </row>
    <row r="45" spans="1:25" x14ac:dyDescent="0.25">
      <c r="A45" t="s">
        <v>1123</v>
      </c>
      <c r="B45" t="s">
        <v>1124</v>
      </c>
      <c r="D45" t="s">
        <v>1125</v>
      </c>
      <c r="E45" t="s">
        <v>1034</v>
      </c>
      <c r="F45" t="s">
        <v>1034</v>
      </c>
      <c r="G45" t="s">
        <v>1126</v>
      </c>
      <c r="H45" t="s">
        <v>1034</v>
      </c>
      <c r="I45" t="s">
        <v>1034</v>
      </c>
      <c r="J45" t="s">
        <v>1034</v>
      </c>
      <c r="K45" t="s">
        <v>1034</v>
      </c>
      <c r="L45" t="s">
        <v>1034</v>
      </c>
      <c r="M45" t="s">
        <v>1034</v>
      </c>
      <c r="N45" t="s">
        <v>1034</v>
      </c>
      <c r="O45" t="s">
        <v>1034</v>
      </c>
      <c r="P45" t="s">
        <v>1034</v>
      </c>
      <c r="Q45" t="s">
        <v>1034</v>
      </c>
      <c r="R45" t="s">
        <v>1034</v>
      </c>
      <c r="S45" t="s">
        <v>1034</v>
      </c>
      <c r="T45" t="s">
        <v>1034</v>
      </c>
      <c r="U45" t="s">
        <v>1034</v>
      </c>
      <c r="V45" t="s">
        <v>1034</v>
      </c>
      <c r="W45" t="s">
        <v>1034</v>
      </c>
      <c r="X45" t="s">
        <v>1034</v>
      </c>
      <c r="Y45" t="s">
        <v>1034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zoomScale="85" zoomScaleNormal="85" workbookViewId="0">
      <selection activeCell="K43" sqref="K43:AA43"/>
    </sheetView>
  </sheetViews>
  <sheetFormatPr defaultRowHeight="15" x14ac:dyDescent="0.25"/>
  <cols>
    <col min="1" max="1" width="26" customWidth="1"/>
    <col min="2" max="2" width="5" customWidth="1"/>
    <col min="3" max="3" width="6.7109375" customWidth="1"/>
    <col min="8" max="10" width="5.5703125" customWidth="1"/>
    <col min="11" max="11" width="28.28515625" customWidth="1"/>
    <col min="12" max="12" width="23" customWidth="1"/>
    <col min="21" max="21" width="11.5703125" customWidth="1"/>
    <col min="23" max="23" width="10.7109375" customWidth="1"/>
    <col min="24" max="24" width="10.42578125" bestFit="1" customWidth="1"/>
  </cols>
  <sheetData>
    <row r="1" spans="1:24" x14ac:dyDescent="0.25">
      <c r="A1" t="s">
        <v>488</v>
      </c>
      <c r="B1" t="s">
        <v>959</v>
      </c>
      <c r="C1" t="s">
        <v>960</v>
      </c>
      <c r="D1" t="s">
        <v>961</v>
      </c>
      <c r="E1" t="s">
        <v>962</v>
      </c>
      <c r="F1" t="s">
        <v>963</v>
      </c>
      <c r="H1" s="63"/>
      <c r="I1" t="s">
        <v>961</v>
      </c>
      <c r="J1" t="s">
        <v>964</v>
      </c>
      <c r="K1" t="s">
        <v>963</v>
      </c>
      <c r="L1" s="63"/>
      <c r="N1" t="s">
        <v>961</v>
      </c>
      <c r="O1" t="s">
        <v>962</v>
      </c>
      <c r="R1" s="63"/>
      <c r="S1" t="s">
        <v>961</v>
      </c>
      <c r="T1" t="s">
        <v>964</v>
      </c>
      <c r="V1" s="63"/>
    </row>
    <row r="2" spans="1:24" x14ac:dyDescent="0.25">
      <c r="D2" t="s">
        <v>175</v>
      </c>
      <c r="E2" t="s">
        <v>625</v>
      </c>
      <c r="F2" t="s">
        <v>74</v>
      </c>
      <c r="G2" t="s">
        <v>965</v>
      </c>
      <c r="H2" s="63" t="s">
        <v>73</v>
      </c>
      <c r="I2" t="s">
        <v>881</v>
      </c>
      <c r="J2" t="s">
        <v>223</v>
      </c>
      <c r="K2" t="s">
        <v>221</v>
      </c>
      <c r="L2" s="63" t="s">
        <v>966</v>
      </c>
      <c r="N2" t="s">
        <v>175</v>
      </c>
      <c r="O2" t="s">
        <v>625</v>
      </c>
      <c r="P2" t="s">
        <v>74</v>
      </c>
      <c r="Q2" t="s">
        <v>965</v>
      </c>
      <c r="R2" s="63" t="s">
        <v>73</v>
      </c>
      <c r="S2" t="s">
        <v>881</v>
      </c>
      <c r="T2" t="s">
        <v>223</v>
      </c>
      <c r="U2" t="s">
        <v>221</v>
      </c>
      <c r="V2" s="63" t="s">
        <v>966</v>
      </c>
      <c r="W2" t="s">
        <v>1014</v>
      </c>
      <c r="X2" t="s">
        <v>1015</v>
      </c>
    </row>
    <row r="3" spans="1:24" x14ac:dyDescent="0.25">
      <c r="A3" t="s">
        <v>1011</v>
      </c>
      <c r="B3" t="s">
        <v>967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25">
      <c r="A4" t="s">
        <v>1012</v>
      </c>
      <c r="B4" t="s">
        <v>968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25">
      <c r="A5" t="s">
        <v>1013</v>
      </c>
      <c r="B5" t="s">
        <v>969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25">
      <c r="A6" t="s">
        <v>978</v>
      </c>
      <c r="B6" t="s">
        <v>970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25">
      <c r="A7" t="s">
        <v>979</v>
      </c>
      <c r="B7" t="s">
        <v>971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25">
      <c r="A8" t="s">
        <v>980</v>
      </c>
      <c r="B8" t="s">
        <v>971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25">
      <c r="A9" t="s">
        <v>981</v>
      </c>
      <c r="B9" t="s">
        <v>969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25">
      <c r="A10" t="s">
        <v>982</v>
      </c>
      <c r="B10" t="s">
        <v>967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25">
      <c r="A11" t="s">
        <v>983</v>
      </c>
      <c r="B11" t="s">
        <v>969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25">
      <c r="A12" t="s">
        <v>984</v>
      </c>
      <c r="B12" t="s">
        <v>969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25">
      <c r="A13" t="s">
        <v>985</v>
      </c>
      <c r="B13" t="s">
        <v>969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25">
      <c r="A14" t="s">
        <v>986</v>
      </c>
      <c r="B14" t="s">
        <v>969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25">
      <c r="A15" t="s">
        <v>1009</v>
      </c>
      <c r="B15" t="s">
        <v>972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25">
      <c r="A16" t="s">
        <v>1010</v>
      </c>
      <c r="B16" t="s">
        <v>972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25">
      <c r="A17" t="s">
        <v>987</v>
      </c>
      <c r="B17" t="s">
        <v>969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25">
      <c r="A18" t="s">
        <v>988</v>
      </c>
      <c r="B18" t="s">
        <v>972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25">
      <c r="A19" t="s">
        <v>989</v>
      </c>
      <c r="B19" t="s">
        <v>972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25">
      <c r="A20" t="s">
        <v>1008</v>
      </c>
      <c r="B20" t="s">
        <v>972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25">
      <c r="A21" t="s">
        <v>990</v>
      </c>
      <c r="B21" t="s">
        <v>972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25">
      <c r="A22" t="s">
        <v>991</v>
      </c>
      <c r="B22" t="s">
        <v>969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25">
      <c r="A23" t="s">
        <v>992</v>
      </c>
      <c r="B23" t="s">
        <v>972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25">
      <c r="A24" t="s">
        <v>993</v>
      </c>
      <c r="B24" t="s">
        <v>969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25">
      <c r="A25" t="s">
        <v>994</v>
      </c>
      <c r="B25" t="s">
        <v>969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25">
      <c r="A26" t="s">
        <v>995</v>
      </c>
      <c r="B26" t="s">
        <v>969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25">
      <c r="A27" t="s">
        <v>996</v>
      </c>
      <c r="B27" t="s">
        <v>972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25">
      <c r="A28" t="s">
        <v>974</v>
      </c>
      <c r="B28" t="s">
        <v>969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25">
      <c r="A29" t="s">
        <v>997</v>
      </c>
      <c r="B29" t="s">
        <v>477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25">
      <c r="A30" t="s">
        <v>1007</v>
      </c>
      <c r="B30" t="s">
        <v>975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25">
      <c r="A31" t="s">
        <v>998</v>
      </c>
      <c r="B31" t="s">
        <v>972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25">
      <c r="A32" t="s">
        <v>1006</v>
      </c>
      <c r="B32" t="s">
        <v>975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25">
      <c r="A33" t="s">
        <v>1005</v>
      </c>
      <c r="B33" t="s">
        <v>975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25">
      <c r="A34" t="s">
        <v>999</v>
      </c>
      <c r="B34" t="s">
        <v>976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25">
      <c r="A35" t="s">
        <v>1000</v>
      </c>
      <c r="B35" t="s">
        <v>976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25">
      <c r="A36" t="s">
        <v>1001</v>
      </c>
      <c r="B36" t="s">
        <v>976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25">
      <c r="A37" t="s">
        <v>1002</v>
      </c>
      <c r="B37" t="s">
        <v>977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25">
      <c r="A38" t="s">
        <v>1003</v>
      </c>
      <c r="B38" t="s">
        <v>968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25">
      <c r="A39" t="s">
        <v>1004</v>
      </c>
      <c r="B39" t="s">
        <v>977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25">
      <c r="N40" t="s">
        <v>166</v>
      </c>
      <c r="O40" t="s">
        <v>163</v>
      </c>
      <c r="P40" t="s">
        <v>164</v>
      </c>
      <c r="Q40" t="s">
        <v>163</v>
      </c>
      <c r="R40" t="s">
        <v>216</v>
      </c>
      <c r="S40" t="s">
        <v>256</v>
      </c>
      <c r="T40" t="s">
        <v>256</v>
      </c>
      <c r="U40" t="s">
        <v>255</v>
      </c>
      <c r="V40" t="s">
        <v>300</v>
      </c>
    </row>
    <row r="43" spans="1:27" x14ac:dyDescent="0.25">
      <c r="K43" t="s">
        <v>219</v>
      </c>
      <c r="L43" s="46" t="s">
        <v>257</v>
      </c>
      <c r="M43" s="46" t="s">
        <v>61</v>
      </c>
      <c r="N43" s="31" t="s">
        <v>73</v>
      </c>
      <c r="O43" s="31" t="s">
        <v>173</v>
      </c>
      <c r="P43" s="31" t="s">
        <v>174</v>
      </c>
      <c r="Q43" s="31" t="s">
        <v>175</v>
      </c>
      <c r="R43" s="31" t="s">
        <v>176</v>
      </c>
      <c r="S43" s="31" t="s">
        <v>177</v>
      </c>
      <c r="T43" s="35" t="s">
        <v>178</v>
      </c>
      <c r="U43" s="32" t="s">
        <v>168</v>
      </c>
      <c r="V43" s="32" t="s">
        <v>169</v>
      </c>
      <c r="W43" s="32" t="s">
        <v>64</v>
      </c>
      <c r="X43" s="32" t="s">
        <v>170</v>
      </c>
      <c r="Y43" s="32" t="s">
        <v>68</v>
      </c>
      <c r="Z43" s="32" t="s">
        <v>171</v>
      </c>
      <c r="AA43" s="35" t="s">
        <v>172</v>
      </c>
    </row>
    <row r="44" spans="1:27" x14ac:dyDescent="0.25">
      <c r="K44" t="s">
        <v>1011</v>
      </c>
      <c r="L44" t="s">
        <v>1159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25">
      <c r="K45" t="s">
        <v>1012</v>
      </c>
      <c r="L45" t="s">
        <v>1160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25">
      <c r="K46" t="s">
        <v>1013</v>
      </c>
      <c r="L46" t="s">
        <v>1161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25">
      <c r="K47" t="s">
        <v>978</v>
      </c>
      <c r="L47" t="s">
        <v>1162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25">
      <c r="K48" t="s">
        <v>979</v>
      </c>
      <c r="L48" t="s">
        <v>919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25">
      <c r="K49" t="s">
        <v>980</v>
      </c>
      <c r="L49" t="s">
        <v>1163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25">
      <c r="K50" t="s">
        <v>981</v>
      </c>
      <c r="L50" t="s">
        <v>1164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25">
      <c r="K51" t="s">
        <v>982</v>
      </c>
      <c r="L51" t="s">
        <v>1165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25">
      <c r="K52" t="s">
        <v>983</v>
      </c>
      <c r="L52" t="s">
        <v>1166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25">
      <c r="K53" t="s">
        <v>984</v>
      </c>
      <c r="L53" t="s">
        <v>1167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25">
      <c r="K54" t="s">
        <v>985</v>
      </c>
      <c r="L54" t="s">
        <v>705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25">
      <c r="K55" t="s">
        <v>986</v>
      </c>
      <c r="L55" t="s">
        <v>1168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25">
      <c r="K56" t="s">
        <v>1009</v>
      </c>
      <c r="L56" t="s">
        <v>1169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25">
      <c r="K57" t="s">
        <v>1010</v>
      </c>
      <c r="L57" t="s">
        <v>1170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25">
      <c r="K58" t="s">
        <v>987</v>
      </c>
      <c r="L58" t="s">
        <v>1171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25">
      <c r="K59" t="s">
        <v>988</v>
      </c>
      <c r="L59" t="s">
        <v>1172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25">
      <c r="K60" t="s">
        <v>989</v>
      </c>
      <c r="L60" t="s">
        <v>1173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25">
      <c r="K61" t="s">
        <v>1008</v>
      </c>
      <c r="L61" t="s">
        <v>1174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25">
      <c r="K62" t="s">
        <v>990</v>
      </c>
      <c r="L62" t="s">
        <v>1175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25">
      <c r="K63" t="s">
        <v>991</v>
      </c>
      <c r="L63" t="s">
        <v>1176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25">
      <c r="K64" t="s">
        <v>992</v>
      </c>
      <c r="L64" t="s">
        <v>1177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25">
      <c r="K65" t="s">
        <v>993</v>
      </c>
      <c r="L65" t="s">
        <v>1178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25">
      <c r="K66" t="s">
        <v>994</v>
      </c>
      <c r="L66" t="s">
        <v>1179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25">
      <c r="K67" t="s">
        <v>995</v>
      </c>
      <c r="L67" t="s">
        <v>1180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25">
      <c r="K68" t="s">
        <v>996</v>
      </c>
      <c r="L68" t="s">
        <v>1181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25">
      <c r="K69" t="s">
        <v>974</v>
      </c>
      <c r="L69" t="s">
        <v>1182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25">
      <c r="K70" t="s">
        <v>997</v>
      </c>
      <c r="L70" t="s">
        <v>673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25">
      <c r="K71" t="s">
        <v>1007</v>
      </c>
      <c r="L71" t="s">
        <v>1183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25">
      <c r="K72" t="s">
        <v>998</v>
      </c>
      <c r="L72" t="s">
        <v>1184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25">
      <c r="K73" t="s">
        <v>1006</v>
      </c>
      <c r="L73" t="s">
        <v>1185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25">
      <c r="K74" t="s">
        <v>1005</v>
      </c>
      <c r="L74" t="s">
        <v>1186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25">
      <c r="K75" t="s">
        <v>999</v>
      </c>
      <c r="L75" t="s">
        <v>1187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25">
      <c r="K76" t="s">
        <v>1000</v>
      </c>
      <c r="L76" t="s">
        <v>1188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25">
      <c r="K77" t="s">
        <v>1001</v>
      </c>
      <c r="L77" t="s">
        <v>1189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25">
      <c r="K78" t="s">
        <v>1002</v>
      </c>
      <c r="L78" t="s">
        <v>1190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25">
      <c r="K79" t="s">
        <v>1003</v>
      </c>
      <c r="L79" t="s">
        <v>1191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25">
      <c r="K80" t="s">
        <v>1004</v>
      </c>
      <c r="L80" t="s">
        <v>1192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5585-69DB-4A1D-90E7-223905E7E515}">
  <dimension ref="A1:U106"/>
  <sheetViews>
    <sheetView tabSelected="1" topLeftCell="A66" workbookViewId="0">
      <selection activeCell="A74" sqref="A74:A106"/>
    </sheetView>
  </sheetViews>
  <sheetFormatPr defaultRowHeight="15" x14ac:dyDescent="0.25"/>
  <cols>
    <col min="1" max="1" width="26.5703125" customWidth="1"/>
    <col min="2" max="2" width="26.28515625" customWidth="1"/>
    <col min="3" max="3" width="26.5703125" customWidth="1"/>
    <col min="8" max="8" width="11.28515625" customWidth="1"/>
    <col min="9" max="9" width="15.28515625" customWidth="1"/>
    <col min="10" max="10" width="20.85546875" customWidth="1"/>
    <col min="18" max="18" width="14.85546875" customWidth="1"/>
  </cols>
  <sheetData>
    <row r="1" spans="1:21" x14ac:dyDescent="0.25">
      <c r="A1" t="s">
        <v>2564</v>
      </c>
      <c r="B1" t="s">
        <v>2565</v>
      </c>
      <c r="C1" t="s">
        <v>488</v>
      </c>
      <c r="D1" t="s">
        <v>61</v>
      </c>
      <c r="E1" t="s">
        <v>73</v>
      </c>
      <c r="F1" t="s">
        <v>175</v>
      </c>
      <c r="G1" t="s">
        <v>507</v>
      </c>
      <c r="H1" t="s">
        <v>2566</v>
      </c>
      <c r="I1" t="s">
        <v>305</v>
      </c>
      <c r="J1" t="s">
        <v>2567</v>
      </c>
      <c r="K1" t="s">
        <v>70</v>
      </c>
      <c r="L1" t="s">
        <v>407</v>
      </c>
      <c r="M1" t="s">
        <v>2411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70</v>
      </c>
    </row>
    <row r="2" spans="1:21" x14ac:dyDescent="0.25">
      <c r="B2" t="s">
        <v>512</v>
      </c>
      <c r="C2" t="s">
        <v>2575</v>
      </c>
      <c r="D2">
        <v>33</v>
      </c>
      <c r="E2">
        <v>96</v>
      </c>
      <c r="F2">
        <v>4</v>
      </c>
      <c r="G2">
        <v>0</v>
      </c>
      <c r="H2">
        <v>0</v>
      </c>
      <c r="I2">
        <v>0</v>
      </c>
      <c r="J2">
        <v>0</v>
      </c>
      <c r="K2">
        <v>100</v>
      </c>
      <c r="L2">
        <v>96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</row>
    <row r="3" spans="1:21" x14ac:dyDescent="0.25">
      <c r="B3" t="s">
        <v>542</v>
      </c>
      <c r="C3" t="s">
        <v>2576</v>
      </c>
      <c r="D3">
        <v>35</v>
      </c>
      <c r="E3">
        <v>91</v>
      </c>
      <c r="F3">
        <v>9</v>
      </c>
      <c r="G3">
        <v>0</v>
      </c>
      <c r="H3">
        <v>0</v>
      </c>
      <c r="I3">
        <v>0</v>
      </c>
      <c r="J3">
        <v>0</v>
      </c>
      <c r="K3">
        <v>100</v>
      </c>
      <c r="L3">
        <v>91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</v>
      </c>
    </row>
    <row r="4" spans="1:21" x14ac:dyDescent="0.25">
      <c r="B4" t="s">
        <v>582</v>
      </c>
      <c r="C4" t="s">
        <v>2577</v>
      </c>
      <c r="D4">
        <v>32</v>
      </c>
      <c r="E4">
        <v>91</v>
      </c>
      <c r="F4">
        <v>9</v>
      </c>
      <c r="G4">
        <v>0</v>
      </c>
      <c r="H4">
        <v>0</v>
      </c>
      <c r="I4">
        <v>0</v>
      </c>
      <c r="J4">
        <v>0</v>
      </c>
      <c r="K4">
        <v>100</v>
      </c>
      <c r="L4">
        <v>91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</v>
      </c>
    </row>
    <row r="5" spans="1:21" x14ac:dyDescent="0.25">
      <c r="B5" t="s">
        <v>2578</v>
      </c>
      <c r="C5" t="s">
        <v>2579</v>
      </c>
      <c r="D5">
        <v>34</v>
      </c>
      <c r="E5">
        <v>88</v>
      </c>
      <c r="F5">
        <v>9</v>
      </c>
      <c r="G5">
        <v>0</v>
      </c>
      <c r="H5">
        <v>0</v>
      </c>
      <c r="I5">
        <v>3</v>
      </c>
      <c r="J5">
        <v>0</v>
      </c>
      <c r="K5">
        <v>100</v>
      </c>
      <c r="L5">
        <v>88</v>
      </c>
      <c r="M5">
        <v>9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</row>
    <row r="6" spans="1:21" x14ac:dyDescent="0.25">
      <c r="B6" t="s">
        <v>1616</v>
      </c>
      <c r="C6" t="s">
        <v>2262</v>
      </c>
      <c r="D6">
        <v>36</v>
      </c>
      <c r="E6">
        <v>61</v>
      </c>
      <c r="F6">
        <v>0</v>
      </c>
      <c r="G6">
        <v>0</v>
      </c>
      <c r="H6">
        <v>0</v>
      </c>
      <c r="I6">
        <v>39</v>
      </c>
      <c r="J6">
        <v>0</v>
      </c>
      <c r="K6">
        <v>100</v>
      </c>
      <c r="L6">
        <v>61</v>
      </c>
      <c r="M6">
        <v>0</v>
      </c>
      <c r="N6">
        <v>39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</row>
    <row r="7" spans="1:21" x14ac:dyDescent="0.25">
      <c r="B7" t="s">
        <v>546</v>
      </c>
      <c r="C7" t="s">
        <v>2254</v>
      </c>
      <c r="D7">
        <v>30</v>
      </c>
      <c r="E7">
        <v>0</v>
      </c>
      <c r="F7">
        <v>100</v>
      </c>
      <c r="G7">
        <v>0</v>
      </c>
      <c r="H7">
        <v>0</v>
      </c>
      <c r="I7">
        <v>0</v>
      </c>
      <c r="J7">
        <v>0</v>
      </c>
      <c r="K7">
        <v>100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100</v>
      </c>
      <c r="U7">
        <v>100</v>
      </c>
    </row>
    <row r="8" spans="1:21" x14ac:dyDescent="0.25">
      <c r="B8" t="s">
        <v>2580</v>
      </c>
      <c r="C8" t="s">
        <v>2581</v>
      </c>
      <c r="D8">
        <v>31</v>
      </c>
      <c r="E8">
        <v>0</v>
      </c>
      <c r="F8">
        <v>100</v>
      </c>
      <c r="G8">
        <v>0</v>
      </c>
      <c r="H8">
        <v>0</v>
      </c>
      <c r="I8">
        <v>0</v>
      </c>
      <c r="J8">
        <v>0</v>
      </c>
      <c r="K8">
        <v>100</v>
      </c>
      <c r="L8">
        <v>0</v>
      </c>
      <c r="M8">
        <v>52</v>
      </c>
      <c r="N8">
        <v>0</v>
      </c>
      <c r="O8">
        <v>0</v>
      </c>
      <c r="P8">
        <v>0</v>
      </c>
      <c r="Q8">
        <v>48</v>
      </c>
      <c r="R8">
        <v>0</v>
      </c>
      <c r="S8">
        <v>0</v>
      </c>
      <c r="T8">
        <v>0</v>
      </c>
      <c r="U8">
        <v>100</v>
      </c>
    </row>
    <row r="9" spans="1:21" x14ac:dyDescent="0.25">
      <c r="B9" t="s">
        <v>535</v>
      </c>
      <c r="C9" t="s">
        <v>2582</v>
      </c>
      <c r="D9">
        <v>34</v>
      </c>
      <c r="E9">
        <v>0</v>
      </c>
      <c r="F9">
        <v>100</v>
      </c>
      <c r="G9">
        <v>0</v>
      </c>
      <c r="H9">
        <v>0</v>
      </c>
      <c r="I9">
        <v>0</v>
      </c>
      <c r="J9">
        <v>0</v>
      </c>
      <c r="K9">
        <v>100</v>
      </c>
      <c r="L9">
        <v>0</v>
      </c>
      <c r="M9">
        <v>0</v>
      </c>
      <c r="N9">
        <v>0</v>
      </c>
      <c r="O9">
        <v>0</v>
      </c>
      <c r="P9">
        <v>0</v>
      </c>
      <c r="Q9">
        <v>100</v>
      </c>
      <c r="R9">
        <v>0</v>
      </c>
      <c r="S9">
        <v>0</v>
      </c>
      <c r="T9">
        <v>0</v>
      </c>
      <c r="U9">
        <v>100</v>
      </c>
    </row>
    <row r="10" spans="1:21" x14ac:dyDescent="0.25">
      <c r="B10" t="s">
        <v>2583</v>
      </c>
      <c r="C10" t="s">
        <v>2583</v>
      </c>
      <c r="D10">
        <v>38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100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100</v>
      </c>
      <c r="U10">
        <v>100</v>
      </c>
    </row>
    <row r="11" spans="1:21" x14ac:dyDescent="0.25">
      <c r="B11" t="s">
        <v>586</v>
      </c>
      <c r="C11" t="s">
        <v>2584</v>
      </c>
      <c r="D11">
        <v>103</v>
      </c>
      <c r="E11">
        <v>3</v>
      </c>
      <c r="F11">
        <v>94</v>
      </c>
      <c r="G11">
        <v>3</v>
      </c>
      <c r="H11">
        <v>0</v>
      </c>
      <c r="I11">
        <v>0</v>
      </c>
      <c r="J11">
        <v>0</v>
      </c>
      <c r="K11">
        <v>100</v>
      </c>
      <c r="L11">
        <v>3</v>
      </c>
      <c r="M11">
        <v>0</v>
      </c>
      <c r="N11">
        <v>0</v>
      </c>
      <c r="O11">
        <v>3</v>
      </c>
      <c r="P11">
        <v>0</v>
      </c>
      <c r="Q11">
        <v>94</v>
      </c>
      <c r="R11">
        <v>0</v>
      </c>
      <c r="S11">
        <v>0</v>
      </c>
      <c r="T11">
        <v>0</v>
      </c>
      <c r="U11">
        <v>100</v>
      </c>
    </row>
    <row r="12" spans="1:21" x14ac:dyDescent="0.25">
      <c r="B12" t="s">
        <v>2585</v>
      </c>
      <c r="C12" t="s">
        <v>2586</v>
      </c>
      <c r="D12">
        <v>37</v>
      </c>
      <c r="E12">
        <v>7</v>
      </c>
      <c r="F12">
        <v>93</v>
      </c>
      <c r="G12">
        <v>0</v>
      </c>
      <c r="H12">
        <v>0</v>
      </c>
      <c r="I12">
        <v>0</v>
      </c>
      <c r="J12">
        <v>0</v>
      </c>
      <c r="K12">
        <v>100</v>
      </c>
      <c r="L12">
        <v>7</v>
      </c>
      <c r="M12">
        <v>82</v>
      </c>
      <c r="N12">
        <v>0</v>
      </c>
      <c r="O12">
        <v>0</v>
      </c>
      <c r="P12">
        <v>0</v>
      </c>
      <c r="Q12">
        <v>11</v>
      </c>
      <c r="R12">
        <v>0</v>
      </c>
      <c r="S12">
        <v>0</v>
      </c>
      <c r="T12">
        <v>0</v>
      </c>
      <c r="U12">
        <v>100</v>
      </c>
    </row>
    <row r="13" spans="1:21" x14ac:dyDescent="0.25">
      <c r="B13" t="s">
        <v>2587</v>
      </c>
      <c r="C13" t="s">
        <v>2588</v>
      </c>
      <c r="D13">
        <v>43</v>
      </c>
      <c r="E13">
        <v>0</v>
      </c>
      <c r="F13">
        <v>74</v>
      </c>
      <c r="G13">
        <v>0</v>
      </c>
      <c r="H13">
        <v>0</v>
      </c>
      <c r="I13">
        <v>0</v>
      </c>
      <c r="J13">
        <v>26</v>
      </c>
      <c r="K13">
        <v>100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100</v>
      </c>
      <c r="U13">
        <v>100</v>
      </c>
    </row>
    <row r="14" spans="1:21" x14ac:dyDescent="0.25">
      <c r="B14" t="s">
        <v>540</v>
      </c>
      <c r="C14" t="s">
        <v>2589</v>
      </c>
      <c r="D14">
        <v>33</v>
      </c>
      <c r="E14">
        <v>0</v>
      </c>
      <c r="F14">
        <v>60</v>
      </c>
      <c r="G14">
        <v>13</v>
      </c>
      <c r="H14">
        <v>0</v>
      </c>
      <c r="I14">
        <v>27</v>
      </c>
      <c r="J14">
        <v>0</v>
      </c>
      <c r="K14">
        <v>100</v>
      </c>
      <c r="L14">
        <v>0</v>
      </c>
      <c r="M14">
        <v>24</v>
      </c>
      <c r="N14">
        <v>27</v>
      </c>
      <c r="O14">
        <v>13</v>
      </c>
      <c r="P14">
        <v>0</v>
      </c>
      <c r="Q14">
        <v>36</v>
      </c>
      <c r="R14">
        <v>0</v>
      </c>
      <c r="S14">
        <v>0</v>
      </c>
      <c r="T14">
        <v>0</v>
      </c>
      <c r="U14">
        <v>100</v>
      </c>
    </row>
    <row r="15" spans="1:21" x14ac:dyDescent="0.25">
      <c r="B15" t="s">
        <v>544</v>
      </c>
      <c r="C15" t="s">
        <v>2590</v>
      </c>
      <c r="D15">
        <v>46</v>
      </c>
      <c r="E15">
        <v>0</v>
      </c>
      <c r="F15">
        <v>0</v>
      </c>
      <c r="G15">
        <v>83</v>
      </c>
      <c r="H15">
        <v>0</v>
      </c>
      <c r="I15">
        <v>17</v>
      </c>
      <c r="J15">
        <v>0</v>
      </c>
      <c r="K15">
        <v>100</v>
      </c>
      <c r="L15">
        <v>0</v>
      </c>
      <c r="M15">
        <v>0</v>
      </c>
      <c r="N15">
        <v>17</v>
      </c>
      <c r="O15">
        <v>83</v>
      </c>
      <c r="P15">
        <v>0</v>
      </c>
      <c r="Q15">
        <v>0</v>
      </c>
      <c r="R15">
        <v>0</v>
      </c>
      <c r="S15">
        <v>0</v>
      </c>
      <c r="T15">
        <v>0</v>
      </c>
      <c r="U15">
        <v>100</v>
      </c>
    </row>
    <row r="16" spans="1:21" x14ac:dyDescent="0.25">
      <c r="B16" t="s">
        <v>2591</v>
      </c>
      <c r="C16" t="s">
        <v>2592</v>
      </c>
      <c r="D16">
        <v>66</v>
      </c>
      <c r="E16">
        <v>0</v>
      </c>
      <c r="F16">
        <v>0</v>
      </c>
      <c r="G16">
        <v>74</v>
      </c>
      <c r="H16">
        <v>0</v>
      </c>
      <c r="I16">
        <v>26</v>
      </c>
      <c r="J16">
        <v>0</v>
      </c>
      <c r="K16">
        <v>100</v>
      </c>
      <c r="L16">
        <v>0</v>
      </c>
      <c r="M16">
        <v>0</v>
      </c>
      <c r="N16">
        <v>26</v>
      </c>
      <c r="O16">
        <v>74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</row>
    <row r="17" spans="2:21" x14ac:dyDescent="0.25">
      <c r="B17" t="s">
        <v>2593</v>
      </c>
      <c r="C17" t="s">
        <v>2594</v>
      </c>
      <c r="D17">
        <v>30</v>
      </c>
      <c r="E17">
        <v>0</v>
      </c>
      <c r="F17">
        <v>0</v>
      </c>
      <c r="G17">
        <v>65</v>
      </c>
      <c r="H17">
        <v>0</v>
      </c>
      <c r="I17">
        <v>35</v>
      </c>
      <c r="J17">
        <v>0</v>
      </c>
      <c r="K17">
        <v>100</v>
      </c>
      <c r="L17">
        <v>0</v>
      </c>
      <c r="M17">
        <v>0</v>
      </c>
      <c r="N17">
        <v>35</v>
      </c>
      <c r="O17">
        <v>65</v>
      </c>
      <c r="P17">
        <v>0</v>
      </c>
      <c r="Q17">
        <v>0</v>
      </c>
      <c r="R17">
        <v>0</v>
      </c>
      <c r="S17">
        <v>0</v>
      </c>
      <c r="T17">
        <v>0</v>
      </c>
      <c r="U17">
        <v>100</v>
      </c>
    </row>
    <row r="18" spans="2:21" x14ac:dyDescent="0.25">
      <c r="B18" t="s">
        <v>537</v>
      </c>
      <c r="C18" t="s">
        <v>2595</v>
      </c>
      <c r="D18">
        <v>34</v>
      </c>
      <c r="E18">
        <v>0</v>
      </c>
      <c r="F18">
        <v>0</v>
      </c>
      <c r="G18">
        <v>50</v>
      </c>
      <c r="H18">
        <v>0</v>
      </c>
      <c r="I18">
        <v>50</v>
      </c>
      <c r="J18">
        <v>0</v>
      </c>
      <c r="K18">
        <v>100</v>
      </c>
      <c r="N18">
        <v>50</v>
      </c>
      <c r="O18">
        <v>50</v>
      </c>
      <c r="U18">
        <v>100</v>
      </c>
    </row>
    <row r="19" spans="2:21" x14ac:dyDescent="0.25">
      <c r="B19" t="s">
        <v>2596</v>
      </c>
      <c r="C19" t="s">
        <v>2597</v>
      </c>
      <c r="D19">
        <v>31</v>
      </c>
      <c r="E19">
        <v>0</v>
      </c>
      <c r="F19">
        <v>0</v>
      </c>
      <c r="G19">
        <v>0</v>
      </c>
      <c r="H19">
        <v>100</v>
      </c>
      <c r="I19">
        <v>0</v>
      </c>
      <c r="J19">
        <v>0</v>
      </c>
      <c r="K19">
        <v>100</v>
      </c>
      <c r="L19">
        <v>0</v>
      </c>
      <c r="M19">
        <v>0</v>
      </c>
      <c r="N19">
        <v>0</v>
      </c>
      <c r="O19">
        <v>68</v>
      </c>
      <c r="P19">
        <v>32</v>
      </c>
      <c r="Q19">
        <v>0</v>
      </c>
      <c r="R19">
        <v>0</v>
      </c>
      <c r="S19">
        <v>0</v>
      </c>
      <c r="T19">
        <v>0</v>
      </c>
      <c r="U19">
        <v>100</v>
      </c>
    </row>
    <row r="20" spans="2:21" x14ac:dyDescent="0.25">
      <c r="B20" t="s">
        <v>2598</v>
      </c>
      <c r="C20" t="s">
        <v>2599</v>
      </c>
      <c r="D20">
        <v>34</v>
      </c>
      <c r="E20">
        <v>0</v>
      </c>
      <c r="F20">
        <v>0</v>
      </c>
      <c r="G20">
        <v>0</v>
      </c>
      <c r="H20">
        <v>100</v>
      </c>
      <c r="I20">
        <v>0</v>
      </c>
      <c r="J20">
        <v>0</v>
      </c>
      <c r="K20">
        <v>100</v>
      </c>
      <c r="L20">
        <v>0</v>
      </c>
      <c r="M20">
        <v>0</v>
      </c>
      <c r="N20">
        <v>0</v>
      </c>
      <c r="O20">
        <v>8</v>
      </c>
      <c r="P20">
        <v>92</v>
      </c>
      <c r="Q20">
        <v>0</v>
      </c>
      <c r="R20">
        <v>0</v>
      </c>
      <c r="S20">
        <v>0</v>
      </c>
      <c r="T20">
        <v>0</v>
      </c>
      <c r="U20">
        <v>100</v>
      </c>
    </row>
    <row r="21" spans="2:21" x14ac:dyDescent="0.25">
      <c r="B21" t="s">
        <v>1282</v>
      </c>
      <c r="C21" t="s">
        <v>2600</v>
      </c>
      <c r="D21">
        <v>60</v>
      </c>
      <c r="E21">
        <v>0</v>
      </c>
      <c r="F21">
        <v>0</v>
      </c>
      <c r="G21">
        <v>0</v>
      </c>
      <c r="H21">
        <v>100</v>
      </c>
      <c r="I21">
        <v>0</v>
      </c>
      <c r="J21">
        <v>0</v>
      </c>
      <c r="K21">
        <v>100</v>
      </c>
      <c r="L21">
        <v>0</v>
      </c>
      <c r="M21">
        <v>0</v>
      </c>
      <c r="N21">
        <v>0</v>
      </c>
      <c r="O21">
        <v>100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</row>
    <row r="22" spans="2:21" x14ac:dyDescent="0.25">
      <c r="B22" t="s">
        <v>2441</v>
      </c>
      <c r="C22" t="s">
        <v>2601</v>
      </c>
      <c r="D22">
        <v>33</v>
      </c>
      <c r="E22">
        <v>0</v>
      </c>
      <c r="F22">
        <v>34</v>
      </c>
      <c r="G22">
        <v>0</v>
      </c>
      <c r="H22">
        <v>66</v>
      </c>
      <c r="I22">
        <v>0</v>
      </c>
      <c r="J22">
        <v>0</v>
      </c>
      <c r="K22">
        <v>100</v>
      </c>
      <c r="L22">
        <v>0</v>
      </c>
      <c r="M22">
        <v>0</v>
      </c>
      <c r="N22">
        <v>0</v>
      </c>
      <c r="O22">
        <v>36</v>
      </c>
      <c r="P22">
        <v>30</v>
      </c>
      <c r="Q22">
        <v>34</v>
      </c>
      <c r="R22">
        <v>0</v>
      </c>
      <c r="S22">
        <v>0</v>
      </c>
      <c r="T22">
        <v>0</v>
      </c>
      <c r="U22">
        <v>100</v>
      </c>
    </row>
    <row r="23" spans="2:21" x14ac:dyDescent="0.25">
      <c r="B23" t="s">
        <v>2226</v>
      </c>
      <c r="C23" t="s">
        <v>2602</v>
      </c>
      <c r="D23">
        <v>36</v>
      </c>
      <c r="E23">
        <v>0</v>
      </c>
      <c r="F23">
        <v>3</v>
      </c>
      <c r="G23">
        <v>0</v>
      </c>
      <c r="H23">
        <v>0</v>
      </c>
      <c r="I23">
        <v>97</v>
      </c>
      <c r="J23">
        <v>0</v>
      </c>
      <c r="K23">
        <v>100</v>
      </c>
      <c r="L23">
        <v>0</v>
      </c>
      <c r="M23">
        <v>0</v>
      </c>
      <c r="N23">
        <v>97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100</v>
      </c>
    </row>
    <row r="24" spans="2:21" x14ac:dyDescent="0.25">
      <c r="B24" t="s">
        <v>2603</v>
      </c>
      <c r="C24" t="s">
        <v>2604</v>
      </c>
      <c r="D24">
        <v>64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100</v>
      </c>
      <c r="L24">
        <v>0</v>
      </c>
      <c r="M24">
        <v>0</v>
      </c>
      <c r="N24">
        <v>100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100</v>
      </c>
    </row>
    <row r="25" spans="2:21" x14ac:dyDescent="0.25">
      <c r="B25" t="s">
        <v>2605</v>
      </c>
      <c r="C25" t="s">
        <v>2605</v>
      </c>
      <c r="D25">
        <v>32</v>
      </c>
      <c r="E25">
        <v>18</v>
      </c>
      <c r="F25">
        <v>0</v>
      </c>
      <c r="G25">
        <v>0</v>
      </c>
      <c r="H25">
        <v>0</v>
      </c>
      <c r="I25">
        <v>82</v>
      </c>
      <c r="J25">
        <v>0</v>
      </c>
      <c r="K25">
        <v>100</v>
      </c>
      <c r="L25">
        <v>18</v>
      </c>
      <c r="M25">
        <v>0</v>
      </c>
      <c r="N25">
        <v>82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100</v>
      </c>
    </row>
    <row r="26" spans="2:21" x14ac:dyDescent="0.25">
      <c r="B26" t="s">
        <v>669</v>
      </c>
      <c r="C26" t="s">
        <v>2129</v>
      </c>
      <c r="D26">
        <v>43</v>
      </c>
      <c r="E26">
        <v>0</v>
      </c>
      <c r="F26">
        <v>2</v>
      </c>
      <c r="G26">
        <v>14</v>
      </c>
      <c r="H26">
        <v>26</v>
      </c>
      <c r="I26">
        <v>58</v>
      </c>
      <c r="J26">
        <v>0</v>
      </c>
      <c r="K26">
        <v>100</v>
      </c>
      <c r="L26">
        <v>0</v>
      </c>
      <c r="M26">
        <v>0</v>
      </c>
      <c r="N26">
        <v>58</v>
      </c>
      <c r="O26">
        <v>40</v>
      </c>
      <c r="P26">
        <v>0</v>
      </c>
      <c r="Q26">
        <v>2</v>
      </c>
      <c r="R26">
        <v>0</v>
      </c>
      <c r="S26">
        <v>0</v>
      </c>
      <c r="T26">
        <v>0</v>
      </c>
      <c r="U26">
        <v>100</v>
      </c>
    </row>
    <row r="27" spans="2:21" x14ac:dyDescent="0.25">
      <c r="B27" t="s">
        <v>2304</v>
      </c>
      <c r="C27" t="s">
        <v>2606</v>
      </c>
      <c r="D27">
        <v>48</v>
      </c>
      <c r="E27">
        <v>19</v>
      </c>
      <c r="F27">
        <v>0</v>
      </c>
      <c r="G27">
        <v>19</v>
      </c>
      <c r="H27">
        <v>0</v>
      </c>
      <c r="I27">
        <v>62</v>
      </c>
      <c r="J27">
        <v>0</v>
      </c>
      <c r="K27">
        <v>100</v>
      </c>
      <c r="L27">
        <v>19</v>
      </c>
      <c r="M27">
        <v>0</v>
      </c>
      <c r="N27">
        <v>62</v>
      </c>
      <c r="O27">
        <v>19</v>
      </c>
      <c r="P27">
        <v>0</v>
      </c>
      <c r="Q27">
        <v>0</v>
      </c>
      <c r="R27">
        <v>0</v>
      </c>
      <c r="S27">
        <v>0</v>
      </c>
      <c r="T27">
        <v>0</v>
      </c>
      <c r="U27">
        <v>100</v>
      </c>
    </row>
    <row r="28" spans="2:21" x14ac:dyDescent="0.25">
      <c r="B28" t="s">
        <v>580</v>
      </c>
      <c r="C28" t="s">
        <v>2607</v>
      </c>
      <c r="D28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100</v>
      </c>
      <c r="K28">
        <v>100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100</v>
      </c>
      <c r="S28">
        <v>0</v>
      </c>
      <c r="T28">
        <v>0</v>
      </c>
      <c r="U28">
        <v>100</v>
      </c>
    </row>
    <row r="29" spans="2:21" x14ac:dyDescent="0.25">
      <c r="B29" t="s">
        <v>564</v>
      </c>
      <c r="C29" t="s">
        <v>2260</v>
      </c>
      <c r="D29">
        <v>38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100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100</v>
      </c>
      <c r="S29">
        <v>0</v>
      </c>
      <c r="T29">
        <v>0</v>
      </c>
      <c r="U29">
        <v>100</v>
      </c>
    </row>
    <row r="30" spans="2:21" x14ac:dyDescent="0.25">
      <c r="B30" t="s">
        <v>2608</v>
      </c>
      <c r="C30" t="s">
        <v>2609</v>
      </c>
      <c r="D30">
        <v>37</v>
      </c>
      <c r="E30">
        <v>0</v>
      </c>
      <c r="F30">
        <v>0</v>
      </c>
      <c r="G30">
        <v>0</v>
      </c>
      <c r="H30">
        <v>0</v>
      </c>
      <c r="I30">
        <v>0</v>
      </c>
      <c r="J30">
        <v>100</v>
      </c>
      <c r="K30">
        <v>100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100</v>
      </c>
      <c r="U30">
        <v>100</v>
      </c>
    </row>
    <row r="31" spans="2:21" x14ac:dyDescent="0.25">
      <c r="B31" t="s">
        <v>572</v>
      </c>
      <c r="C31" t="s">
        <v>2610</v>
      </c>
      <c r="D31">
        <v>69</v>
      </c>
      <c r="E31">
        <v>0</v>
      </c>
      <c r="F31">
        <v>4</v>
      </c>
      <c r="G31">
        <v>0</v>
      </c>
      <c r="H31">
        <v>0</v>
      </c>
      <c r="I31">
        <v>0</v>
      </c>
      <c r="J31">
        <v>96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4</v>
      </c>
      <c r="R31">
        <v>3</v>
      </c>
      <c r="S31">
        <v>93</v>
      </c>
      <c r="T31">
        <v>0</v>
      </c>
      <c r="U31">
        <v>100</v>
      </c>
    </row>
    <row r="32" spans="2:21" x14ac:dyDescent="0.25">
      <c r="B32" t="s">
        <v>2235</v>
      </c>
      <c r="C32" t="s">
        <v>2259</v>
      </c>
      <c r="D32">
        <v>58</v>
      </c>
      <c r="E32">
        <v>0</v>
      </c>
      <c r="F32">
        <v>0</v>
      </c>
      <c r="G32">
        <v>29</v>
      </c>
      <c r="H32">
        <v>0</v>
      </c>
      <c r="I32">
        <v>7</v>
      </c>
      <c r="J32">
        <v>64</v>
      </c>
      <c r="K32">
        <v>100</v>
      </c>
      <c r="L32">
        <v>0</v>
      </c>
      <c r="M32">
        <v>0</v>
      </c>
      <c r="N32">
        <v>7</v>
      </c>
      <c r="O32">
        <v>29</v>
      </c>
      <c r="P32">
        <v>0</v>
      </c>
      <c r="Q32">
        <v>0</v>
      </c>
      <c r="R32">
        <v>64</v>
      </c>
      <c r="S32">
        <v>0</v>
      </c>
      <c r="T32">
        <v>0</v>
      </c>
      <c r="U32">
        <v>100</v>
      </c>
    </row>
    <row r="33" spans="2:21" x14ac:dyDescent="0.25">
      <c r="B33" t="s">
        <v>529</v>
      </c>
      <c r="C33" t="s">
        <v>2611</v>
      </c>
      <c r="D33">
        <v>32</v>
      </c>
      <c r="E33">
        <v>0</v>
      </c>
      <c r="F33">
        <v>0</v>
      </c>
      <c r="G33">
        <v>0</v>
      </c>
      <c r="H33">
        <v>0</v>
      </c>
      <c r="I33">
        <v>41</v>
      </c>
      <c r="J33">
        <v>59</v>
      </c>
      <c r="K33">
        <v>100</v>
      </c>
      <c r="L33">
        <v>0</v>
      </c>
      <c r="M33">
        <v>0</v>
      </c>
      <c r="N33">
        <v>41</v>
      </c>
      <c r="O33">
        <v>0</v>
      </c>
      <c r="P33">
        <v>0</v>
      </c>
      <c r="Q33">
        <v>0</v>
      </c>
      <c r="R33">
        <v>0</v>
      </c>
      <c r="S33">
        <v>59</v>
      </c>
      <c r="T33">
        <v>0</v>
      </c>
      <c r="U33">
        <v>100</v>
      </c>
    </row>
    <row r="34" spans="2:21" x14ac:dyDescent="0.25">
      <c r="B34" t="s">
        <v>2612</v>
      </c>
      <c r="C34" t="s">
        <v>2613</v>
      </c>
      <c r="D34">
        <v>44</v>
      </c>
      <c r="E34">
        <v>0</v>
      </c>
      <c r="F34">
        <v>43</v>
      </c>
      <c r="G34">
        <v>0</v>
      </c>
      <c r="H34">
        <v>0</v>
      </c>
      <c r="I34">
        <v>0</v>
      </c>
      <c r="J34">
        <v>57</v>
      </c>
      <c r="K34">
        <v>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57</v>
      </c>
      <c r="T34">
        <v>43</v>
      </c>
      <c r="U34">
        <v>100</v>
      </c>
    </row>
    <row r="35" spans="2:21" x14ac:dyDescent="0.25">
      <c r="E35" t="s">
        <v>216</v>
      </c>
      <c r="F35" t="s">
        <v>166</v>
      </c>
      <c r="G35" t="s">
        <v>163</v>
      </c>
      <c r="H35" t="s">
        <v>163</v>
      </c>
      <c r="I35" t="s">
        <v>164</v>
      </c>
      <c r="J35" t="s">
        <v>588</v>
      </c>
      <c r="L35" t="s">
        <v>256</v>
      </c>
      <c r="M35" t="s">
        <v>299</v>
      </c>
      <c r="N35" t="s">
        <v>255</v>
      </c>
      <c r="O35" t="s">
        <v>255</v>
      </c>
      <c r="P35" t="s">
        <v>300</v>
      </c>
      <c r="Q35" t="s">
        <v>255</v>
      </c>
      <c r="R35" t="s">
        <v>161</v>
      </c>
      <c r="S35" t="s">
        <v>255</v>
      </c>
      <c r="T35" t="s">
        <v>255</v>
      </c>
    </row>
    <row r="37" spans="2:21" x14ac:dyDescent="0.25">
      <c r="B37" t="s">
        <v>219</v>
      </c>
      <c r="C37" s="46" t="s">
        <v>2564</v>
      </c>
      <c r="D37" s="46" t="s">
        <v>61</v>
      </c>
      <c r="E37" s="31" t="s">
        <v>73</v>
      </c>
      <c r="F37" s="31" t="s">
        <v>173</v>
      </c>
      <c r="G37" s="31" t="s">
        <v>174</v>
      </c>
      <c r="H37" s="31" t="s">
        <v>175</v>
      </c>
      <c r="I37" s="31" t="s">
        <v>176</v>
      </c>
      <c r="J37" s="31" t="s">
        <v>177</v>
      </c>
      <c r="K37" s="35" t="s">
        <v>178</v>
      </c>
      <c r="L37" s="32" t="s">
        <v>168</v>
      </c>
      <c r="M37" s="32" t="s">
        <v>169</v>
      </c>
      <c r="N37" s="32" t="s">
        <v>64</v>
      </c>
      <c r="O37" s="32" t="s">
        <v>170</v>
      </c>
      <c r="P37" s="32" t="s">
        <v>68</v>
      </c>
      <c r="Q37" s="32" t="s">
        <v>171</v>
      </c>
      <c r="R37" s="35" t="s">
        <v>172</v>
      </c>
    </row>
    <row r="38" spans="2:21" x14ac:dyDescent="0.25">
      <c r="B38" t="s">
        <v>512</v>
      </c>
      <c r="C38" t="str">
        <f>VLOOKUP(B38,[2]List1!$A:$D,4,FALSE)</f>
        <v>Terpsiphone paradisi</v>
      </c>
      <c r="D38">
        <v>33</v>
      </c>
      <c r="E38">
        <v>96</v>
      </c>
      <c r="F38">
        <f>G2+H2</f>
        <v>0</v>
      </c>
      <c r="G38">
        <v>0</v>
      </c>
      <c r="H38">
        <v>4</v>
      </c>
      <c r="I38">
        <v>0</v>
      </c>
      <c r="J38">
        <v>0</v>
      </c>
      <c r="K38">
        <f>SUM(E38:J38)</f>
        <v>100</v>
      </c>
      <c r="L38">
        <v>96</v>
      </c>
      <c r="M38">
        <f>N2+O2+Q2+S2+T2</f>
        <v>0</v>
      </c>
      <c r="N38">
        <v>0</v>
      </c>
      <c r="O38">
        <v>4</v>
      </c>
      <c r="P38">
        <f>P2+R2</f>
        <v>0</v>
      </c>
      <c r="Q38">
        <v>0</v>
      </c>
      <c r="R38">
        <f>SUM(L38:Q38)</f>
        <v>100</v>
      </c>
    </row>
    <row r="39" spans="2:21" x14ac:dyDescent="0.25">
      <c r="B39" t="s">
        <v>542</v>
      </c>
      <c r="C39" t="str">
        <f>VLOOKUP(B39,[2]List1!$A:$D,4,FALSE)</f>
        <v>Merops orientalis</v>
      </c>
      <c r="D39">
        <v>35</v>
      </c>
      <c r="E39">
        <v>91</v>
      </c>
      <c r="F39">
        <f t="shared" ref="F39:F70" si="0">G3+H3</f>
        <v>0</v>
      </c>
      <c r="G39">
        <v>0</v>
      </c>
      <c r="H39">
        <v>9</v>
      </c>
      <c r="I39">
        <v>0</v>
      </c>
      <c r="J39">
        <v>0</v>
      </c>
      <c r="K39">
        <f t="shared" ref="K39:K69" si="1">SUM(E39:J39)</f>
        <v>100</v>
      </c>
      <c r="L39">
        <v>91</v>
      </c>
      <c r="M39">
        <f t="shared" ref="M39:M70" si="2">N3+O3+Q3+S3+T3</f>
        <v>0</v>
      </c>
      <c r="N39">
        <v>0</v>
      </c>
      <c r="O39">
        <v>9</v>
      </c>
      <c r="P39">
        <f t="shared" ref="P39:P70" si="3">P3+R3</f>
        <v>0</v>
      </c>
      <c r="Q39">
        <v>0</v>
      </c>
      <c r="R39">
        <f t="shared" ref="R39:R70" si="4">SUM(L39:Q39)</f>
        <v>100</v>
      </c>
    </row>
    <row r="40" spans="2:21" x14ac:dyDescent="0.25">
      <c r="B40" t="s">
        <v>582</v>
      </c>
      <c r="C40" t="str">
        <f>VLOOKUP(B40,[2]List1!$A:$D,4,FALSE)</f>
        <v>Dicrurus caerulescens</v>
      </c>
      <c r="D40">
        <v>32</v>
      </c>
      <c r="E40">
        <v>91</v>
      </c>
      <c r="F40">
        <f t="shared" si="0"/>
        <v>0</v>
      </c>
      <c r="G40">
        <v>0</v>
      </c>
      <c r="H40">
        <v>9</v>
      </c>
      <c r="I40">
        <v>0</v>
      </c>
      <c r="J40">
        <v>0</v>
      </c>
      <c r="K40">
        <f t="shared" si="1"/>
        <v>100</v>
      </c>
      <c r="L40">
        <v>91</v>
      </c>
      <c r="M40">
        <f t="shared" si="2"/>
        <v>0</v>
      </c>
      <c r="N40">
        <v>0</v>
      </c>
      <c r="O40">
        <v>9</v>
      </c>
      <c r="P40">
        <f t="shared" si="3"/>
        <v>0</v>
      </c>
      <c r="Q40">
        <v>0</v>
      </c>
      <c r="R40">
        <f t="shared" si="4"/>
        <v>100</v>
      </c>
    </row>
    <row r="41" spans="2:21" x14ac:dyDescent="0.25">
      <c r="B41" t="s">
        <v>2578</v>
      </c>
      <c r="C41" t="s">
        <v>2578</v>
      </c>
      <c r="D41">
        <v>34</v>
      </c>
      <c r="E41">
        <v>88</v>
      </c>
      <c r="F41">
        <f t="shared" si="0"/>
        <v>0</v>
      </c>
      <c r="G41">
        <v>0</v>
      </c>
      <c r="H41">
        <v>9</v>
      </c>
      <c r="I41">
        <v>3</v>
      </c>
      <c r="J41">
        <v>0</v>
      </c>
      <c r="K41">
        <f t="shared" si="1"/>
        <v>100</v>
      </c>
      <c r="L41">
        <v>88</v>
      </c>
      <c r="M41">
        <f t="shared" si="2"/>
        <v>3</v>
      </c>
      <c r="N41">
        <v>0</v>
      </c>
      <c r="O41">
        <v>9</v>
      </c>
      <c r="P41">
        <f t="shared" si="3"/>
        <v>0</v>
      </c>
      <c r="Q41">
        <v>0</v>
      </c>
      <c r="R41">
        <f t="shared" si="4"/>
        <v>100</v>
      </c>
    </row>
    <row r="42" spans="2:21" x14ac:dyDescent="0.25">
      <c r="B42" t="s">
        <v>1616</v>
      </c>
      <c r="C42" t="str">
        <f>VLOOKUP(B42,[2]List1!$A:$D,4,FALSE)</f>
        <v>Pericrocotus flammeus</v>
      </c>
      <c r="D42">
        <v>36</v>
      </c>
      <c r="E42">
        <v>61</v>
      </c>
      <c r="F42">
        <f t="shared" si="0"/>
        <v>0</v>
      </c>
      <c r="G42">
        <v>0</v>
      </c>
      <c r="H42">
        <v>0</v>
      </c>
      <c r="I42">
        <v>39</v>
      </c>
      <c r="J42">
        <v>0</v>
      </c>
      <c r="K42">
        <f t="shared" si="1"/>
        <v>100</v>
      </c>
      <c r="L42">
        <v>61</v>
      </c>
      <c r="M42">
        <f t="shared" si="2"/>
        <v>39</v>
      </c>
      <c r="N42">
        <v>0</v>
      </c>
      <c r="O42">
        <v>0</v>
      </c>
      <c r="P42">
        <f t="shared" si="3"/>
        <v>0</v>
      </c>
      <c r="Q42">
        <v>0</v>
      </c>
      <c r="R42">
        <f t="shared" si="4"/>
        <v>100</v>
      </c>
    </row>
    <row r="43" spans="2:21" x14ac:dyDescent="0.25">
      <c r="B43" t="s">
        <v>546</v>
      </c>
      <c r="C43" t="str">
        <f>VLOOKUP(B43,[2]List1!$A:$D,4,FALSE)</f>
        <v>Gallus sonneratii</v>
      </c>
      <c r="D43">
        <v>30</v>
      </c>
      <c r="E43">
        <v>0</v>
      </c>
      <c r="F43">
        <f t="shared" si="0"/>
        <v>0</v>
      </c>
      <c r="G43">
        <v>0</v>
      </c>
      <c r="H43">
        <v>100</v>
      </c>
      <c r="I43">
        <v>0</v>
      </c>
      <c r="J43">
        <v>0</v>
      </c>
      <c r="K43">
        <f t="shared" si="1"/>
        <v>100</v>
      </c>
      <c r="L43">
        <v>0</v>
      </c>
      <c r="M43">
        <f t="shared" si="2"/>
        <v>100</v>
      </c>
      <c r="N43">
        <v>0</v>
      </c>
      <c r="O43">
        <v>0</v>
      </c>
      <c r="P43">
        <f t="shared" si="3"/>
        <v>0</v>
      </c>
      <c r="Q43">
        <v>0</v>
      </c>
      <c r="R43">
        <f t="shared" si="4"/>
        <v>100</v>
      </c>
    </row>
    <row r="44" spans="2:21" x14ac:dyDescent="0.25">
      <c r="B44" t="s">
        <v>2580</v>
      </c>
      <c r="C44" t="s">
        <v>2614</v>
      </c>
      <c r="D44">
        <v>31</v>
      </c>
      <c r="E44">
        <v>0</v>
      </c>
      <c r="F44">
        <f t="shared" si="0"/>
        <v>0</v>
      </c>
      <c r="G44">
        <v>0</v>
      </c>
      <c r="H44">
        <v>100</v>
      </c>
      <c r="I44">
        <v>0</v>
      </c>
      <c r="J44">
        <v>0</v>
      </c>
      <c r="K44">
        <f t="shared" si="1"/>
        <v>100</v>
      </c>
      <c r="L44">
        <v>0</v>
      </c>
      <c r="M44">
        <f t="shared" si="2"/>
        <v>48</v>
      </c>
      <c r="N44">
        <v>0</v>
      </c>
      <c r="O44">
        <v>52</v>
      </c>
      <c r="P44">
        <f t="shared" si="3"/>
        <v>0</v>
      </c>
      <c r="Q44">
        <v>0</v>
      </c>
      <c r="R44">
        <f t="shared" si="4"/>
        <v>100</v>
      </c>
    </row>
    <row r="45" spans="2:21" x14ac:dyDescent="0.25">
      <c r="B45" t="s">
        <v>535</v>
      </c>
      <c r="C45" t="str">
        <f>VLOOKUP(B45,[2]List1!$A:$D,4,FALSE)</f>
        <v>Upupa epops</v>
      </c>
      <c r="D45">
        <v>34</v>
      </c>
      <c r="E45">
        <v>0</v>
      </c>
      <c r="F45">
        <f t="shared" si="0"/>
        <v>0</v>
      </c>
      <c r="G45">
        <v>0</v>
      </c>
      <c r="H45">
        <v>100</v>
      </c>
      <c r="I45">
        <v>0</v>
      </c>
      <c r="J45">
        <v>0</v>
      </c>
      <c r="K45">
        <f t="shared" si="1"/>
        <v>100</v>
      </c>
      <c r="L45">
        <v>0</v>
      </c>
      <c r="M45">
        <f t="shared" si="2"/>
        <v>100</v>
      </c>
      <c r="N45">
        <v>0</v>
      </c>
      <c r="O45">
        <v>0</v>
      </c>
      <c r="P45">
        <f t="shared" si="3"/>
        <v>0</v>
      </c>
      <c r="Q45">
        <v>0</v>
      </c>
      <c r="R45">
        <f t="shared" si="4"/>
        <v>100</v>
      </c>
    </row>
    <row r="46" spans="2:21" x14ac:dyDescent="0.25">
      <c r="B46" t="s">
        <v>2583</v>
      </c>
      <c r="C46" t="s">
        <v>2615</v>
      </c>
      <c r="D46">
        <v>38</v>
      </c>
      <c r="E46">
        <v>0</v>
      </c>
      <c r="F46">
        <f t="shared" si="0"/>
        <v>0</v>
      </c>
      <c r="G46">
        <v>0</v>
      </c>
      <c r="H46">
        <v>100</v>
      </c>
      <c r="I46">
        <v>0</v>
      </c>
      <c r="J46">
        <v>0</v>
      </c>
      <c r="K46">
        <f t="shared" si="1"/>
        <v>100</v>
      </c>
      <c r="L46">
        <v>0</v>
      </c>
      <c r="M46">
        <f t="shared" si="2"/>
        <v>100</v>
      </c>
      <c r="N46">
        <v>0</v>
      </c>
      <c r="O46">
        <v>0</v>
      </c>
      <c r="P46">
        <f t="shared" si="3"/>
        <v>0</v>
      </c>
      <c r="Q46">
        <v>0</v>
      </c>
      <c r="R46">
        <f t="shared" si="4"/>
        <v>100</v>
      </c>
    </row>
    <row r="47" spans="2:21" x14ac:dyDescent="0.25">
      <c r="B47" t="s">
        <v>586</v>
      </c>
      <c r="C47" t="str">
        <f>VLOOKUP(B47,[2]List1!$A:$D,4,FALSE)</f>
        <v>Argya affinis</v>
      </c>
      <c r="D47">
        <v>103</v>
      </c>
      <c r="E47">
        <v>3</v>
      </c>
      <c r="F47">
        <f t="shared" si="0"/>
        <v>3</v>
      </c>
      <c r="G47">
        <v>0</v>
      </c>
      <c r="H47">
        <v>94</v>
      </c>
      <c r="I47">
        <v>0</v>
      </c>
      <c r="J47">
        <v>0</v>
      </c>
      <c r="K47">
        <f t="shared" si="1"/>
        <v>100</v>
      </c>
      <c r="L47">
        <v>3</v>
      </c>
      <c r="M47">
        <f t="shared" si="2"/>
        <v>97</v>
      </c>
      <c r="N47">
        <v>0</v>
      </c>
      <c r="O47">
        <v>0</v>
      </c>
      <c r="P47">
        <f t="shared" si="3"/>
        <v>0</v>
      </c>
      <c r="Q47">
        <v>0</v>
      </c>
      <c r="R47">
        <f t="shared" si="4"/>
        <v>100</v>
      </c>
    </row>
    <row r="48" spans="2:21" x14ac:dyDescent="0.25">
      <c r="B48" t="s">
        <v>2585</v>
      </c>
      <c r="C48" t="s">
        <v>2585</v>
      </c>
      <c r="D48">
        <v>37</v>
      </c>
      <c r="E48">
        <v>7</v>
      </c>
      <c r="F48">
        <f t="shared" si="0"/>
        <v>0</v>
      </c>
      <c r="G48">
        <v>0</v>
      </c>
      <c r="H48">
        <v>93</v>
      </c>
      <c r="I48">
        <v>0</v>
      </c>
      <c r="J48">
        <v>0</v>
      </c>
      <c r="K48">
        <f t="shared" si="1"/>
        <v>100</v>
      </c>
      <c r="L48">
        <v>7</v>
      </c>
      <c r="M48">
        <f t="shared" si="2"/>
        <v>11</v>
      </c>
      <c r="N48">
        <v>0</v>
      </c>
      <c r="O48">
        <v>82</v>
      </c>
      <c r="P48">
        <f t="shared" si="3"/>
        <v>0</v>
      </c>
      <c r="Q48">
        <v>0</v>
      </c>
      <c r="R48">
        <f t="shared" si="4"/>
        <v>100</v>
      </c>
    </row>
    <row r="49" spans="2:18" x14ac:dyDescent="0.25">
      <c r="B49" t="s">
        <v>2587</v>
      </c>
      <c r="C49" t="s">
        <v>2616</v>
      </c>
      <c r="D49">
        <v>43</v>
      </c>
      <c r="E49">
        <v>0</v>
      </c>
      <c r="F49">
        <f t="shared" si="0"/>
        <v>0</v>
      </c>
      <c r="G49">
        <v>26</v>
      </c>
      <c r="H49">
        <v>74</v>
      </c>
      <c r="I49">
        <v>0</v>
      </c>
      <c r="J49">
        <v>0</v>
      </c>
      <c r="K49">
        <f t="shared" si="1"/>
        <v>100</v>
      </c>
      <c r="L49">
        <v>0</v>
      </c>
      <c r="M49">
        <f t="shared" si="2"/>
        <v>100</v>
      </c>
      <c r="N49">
        <v>0</v>
      </c>
      <c r="O49">
        <v>0</v>
      </c>
      <c r="P49">
        <f t="shared" si="3"/>
        <v>0</v>
      </c>
      <c r="Q49">
        <v>0</v>
      </c>
      <c r="R49">
        <f t="shared" si="4"/>
        <v>100</v>
      </c>
    </row>
    <row r="50" spans="2:18" x14ac:dyDescent="0.25">
      <c r="B50" t="s">
        <v>540</v>
      </c>
      <c r="C50" t="str">
        <f>VLOOKUP(B50,[2]List1!$A:$D,4,FALSE)</f>
        <v>Orthotomus sutorius</v>
      </c>
      <c r="D50">
        <v>33</v>
      </c>
      <c r="E50">
        <v>0</v>
      </c>
      <c r="F50">
        <f t="shared" si="0"/>
        <v>13</v>
      </c>
      <c r="G50">
        <v>0</v>
      </c>
      <c r="H50">
        <v>60</v>
      </c>
      <c r="I50">
        <v>27</v>
      </c>
      <c r="J50">
        <v>0</v>
      </c>
      <c r="K50">
        <f t="shared" si="1"/>
        <v>100</v>
      </c>
      <c r="L50">
        <v>0</v>
      </c>
      <c r="M50">
        <f t="shared" si="2"/>
        <v>76</v>
      </c>
      <c r="N50">
        <v>0</v>
      </c>
      <c r="O50">
        <v>24</v>
      </c>
      <c r="P50">
        <f t="shared" si="3"/>
        <v>0</v>
      </c>
      <c r="Q50">
        <v>0</v>
      </c>
      <c r="R50">
        <f t="shared" si="4"/>
        <v>100</v>
      </c>
    </row>
    <row r="51" spans="2:18" x14ac:dyDescent="0.25">
      <c r="B51" t="s">
        <v>544</v>
      </c>
      <c r="C51" t="str">
        <f>VLOOKUP(B51,[2]List1!$A:$D,4,FALSE)</f>
        <v>Phylloscopus trochiloides</v>
      </c>
      <c r="D51">
        <v>46</v>
      </c>
      <c r="E51">
        <v>0</v>
      </c>
      <c r="F51">
        <f t="shared" si="0"/>
        <v>83</v>
      </c>
      <c r="G51">
        <v>0</v>
      </c>
      <c r="H51">
        <v>0</v>
      </c>
      <c r="I51">
        <v>17</v>
      </c>
      <c r="J51">
        <v>0</v>
      </c>
      <c r="K51">
        <f t="shared" si="1"/>
        <v>100</v>
      </c>
      <c r="L51">
        <v>0</v>
      </c>
      <c r="M51">
        <f t="shared" si="2"/>
        <v>100</v>
      </c>
      <c r="N51">
        <v>0</v>
      </c>
      <c r="O51">
        <v>0</v>
      </c>
      <c r="P51">
        <f t="shared" si="3"/>
        <v>0</v>
      </c>
      <c r="Q51">
        <v>0</v>
      </c>
      <c r="R51">
        <f t="shared" si="4"/>
        <v>100</v>
      </c>
    </row>
    <row r="52" spans="2:18" x14ac:dyDescent="0.25">
      <c r="B52" t="s">
        <v>2591</v>
      </c>
      <c r="C52" t="s">
        <v>2617</v>
      </c>
      <c r="D52">
        <v>66</v>
      </c>
      <c r="E52">
        <v>0</v>
      </c>
      <c r="F52">
        <f t="shared" si="0"/>
        <v>74</v>
      </c>
      <c r="G52">
        <v>0</v>
      </c>
      <c r="H52">
        <v>0</v>
      </c>
      <c r="I52">
        <v>26</v>
      </c>
      <c r="J52">
        <v>0</v>
      </c>
      <c r="K52">
        <f t="shared" si="1"/>
        <v>100</v>
      </c>
      <c r="L52">
        <v>0</v>
      </c>
      <c r="M52">
        <f t="shared" si="2"/>
        <v>100</v>
      </c>
      <c r="N52">
        <v>0</v>
      </c>
      <c r="O52">
        <v>0</v>
      </c>
      <c r="P52">
        <f t="shared" si="3"/>
        <v>0</v>
      </c>
      <c r="Q52">
        <v>0</v>
      </c>
      <c r="R52">
        <f t="shared" si="4"/>
        <v>100</v>
      </c>
    </row>
    <row r="53" spans="2:18" x14ac:dyDescent="0.25">
      <c r="B53" t="s">
        <v>2593</v>
      </c>
      <c r="C53" t="s">
        <v>2618</v>
      </c>
      <c r="D53">
        <v>30</v>
      </c>
      <c r="E53">
        <v>0</v>
      </c>
      <c r="F53">
        <f t="shared" si="0"/>
        <v>65</v>
      </c>
      <c r="G53">
        <v>0</v>
      </c>
      <c r="H53">
        <v>0</v>
      </c>
      <c r="I53">
        <v>35</v>
      </c>
      <c r="J53">
        <v>0</v>
      </c>
      <c r="K53">
        <f t="shared" si="1"/>
        <v>100</v>
      </c>
      <c r="L53">
        <v>0</v>
      </c>
      <c r="M53">
        <f t="shared" si="2"/>
        <v>100</v>
      </c>
      <c r="N53">
        <v>0</v>
      </c>
      <c r="O53">
        <v>0</v>
      </c>
      <c r="P53">
        <f t="shared" si="3"/>
        <v>0</v>
      </c>
      <c r="Q53">
        <v>0</v>
      </c>
      <c r="R53">
        <f t="shared" si="4"/>
        <v>100</v>
      </c>
    </row>
    <row r="54" spans="2:18" x14ac:dyDescent="0.25">
      <c r="B54" t="s">
        <v>537</v>
      </c>
      <c r="C54" t="str">
        <f>VLOOKUP(B54,[2]List1!$A:$D,4,FALSE)</f>
        <v>Aegithina tiphia</v>
      </c>
      <c r="D54">
        <v>34</v>
      </c>
      <c r="E54">
        <v>0</v>
      </c>
      <c r="F54">
        <f t="shared" si="0"/>
        <v>50</v>
      </c>
      <c r="G54">
        <v>0</v>
      </c>
      <c r="H54">
        <v>0</v>
      </c>
      <c r="I54">
        <v>50</v>
      </c>
      <c r="J54">
        <v>0</v>
      </c>
      <c r="K54">
        <f t="shared" si="1"/>
        <v>100</v>
      </c>
      <c r="M54">
        <f t="shared" si="2"/>
        <v>100</v>
      </c>
      <c r="N54">
        <v>0</v>
      </c>
      <c r="P54">
        <f t="shared" si="3"/>
        <v>0</v>
      </c>
      <c r="Q54">
        <v>0</v>
      </c>
      <c r="R54">
        <f t="shared" si="4"/>
        <v>100</v>
      </c>
    </row>
    <row r="55" spans="2:18" x14ac:dyDescent="0.25">
      <c r="B55" t="s">
        <v>2596</v>
      </c>
      <c r="C55" t="s">
        <v>2619</v>
      </c>
      <c r="D55">
        <v>31</v>
      </c>
      <c r="E55">
        <v>0</v>
      </c>
      <c r="F55">
        <f t="shared" si="0"/>
        <v>100</v>
      </c>
      <c r="G55">
        <v>0</v>
      </c>
      <c r="H55">
        <v>0</v>
      </c>
      <c r="I55">
        <v>0</v>
      </c>
      <c r="J55">
        <v>0</v>
      </c>
      <c r="K55">
        <f t="shared" si="1"/>
        <v>100</v>
      </c>
      <c r="L55">
        <v>0</v>
      </c>
      <c r="M55">
        <f t="shared" si="2"/>
        <v>68</v>
      </c>
      <c r="N55">
        <v>0</v>
      </c>
      <c r="O55">
        <v>0</v>
      </c>
      <c r="P55">
        <f t="shared" si="3"/>
        <v>32</v>
      </c>
      <c r="Q55">
        <v>0</v>
      </c>
      <c r="R55">
        <f t="shared" si="4"/>
        <v>100</v>
      </c>
    </row>
    <row r="56" spans="2:18" x14ac:dyDescent="0.25">
      <c r="B56" t="s">
        <v>2598</v>
      </c>
      <c r="C56" t="s">
        <v>2598</v>
      </c>
      <c r="D56">
        <v>34</v>
      </c>
      <c r="E56">
        <v>0</v>
      </c>
      <c r="F56">
        <f t="shared" si="0"/>
        <v>100</v>
      </c>
      <c r="G56">
        <v>0</v>
      </c>
      <c r="H56">
        <v>0</v>
      </c>
      <c r="I56">
        <v>0</v>
      </c>
      <c r="J56">
        <v>0</v>
      </c>
      <c r="K56">
        <f t="shared" si="1"/>
        <v>100</v>
      </c>
      <c r="L56">
        <v>0</v>
      </c>
      <c r="M56">
        <f t="shared" si="2"/>
        <v>8</v>
      </c>
      <c r="N56">
        <v>0</v>
      </c>
      <c r="O56">
        <v>0</v>
      </c>
      <c r="P56">
        <f t="shared" si="3"/>
        <v>92</v>
      </c>
      <c r="Q56">
        <v>0</v>
      </c>
      <c r="R56">
        <f t="shared" si="4"/>
        <v>100</v>
      </c>
    </row>
    <row r="57" spans="2:18" x14ac:dyDescent="0.25">
      <c r="B57" t="s">
        <v>1282</v>
      </c>
      <c r="C57" t="str">
        <f>VLOOKUP(B57,[2]List1!$A:$D,4,FALSE)</f>
        <v>Sitta castanea</v>
      </c>
      <c r="D57">
        <v>60</v>
      </c>
      <c r="E57">
        <v>0</v>
      </c>
      <c r="F57">
        <f t="shared" si="0"/>
        <v>100</v>
      </c>
      <c r="G57">
        <v>0</v>
      </c>
      <c r="H57">
        <v>0</v>
      </c>
      <c r="I57">
        <v>0</v>
      </c>
      <c r="J57">
        <v>0</v>
      </c>
      <c r="K57">
        <f t="shared" si="1"/>
        <v>100</v>
      </c>
      <c r="L57">
        <v>0</v>
      </c>
      <c r="M57">
        <f t="shared" si="2"/>
        <v>100</v>
      </c>
      <c r="N57">
        <v>0</v>
      </c>
      <c r="O57">
        <v>0</v>
      </c>
      <c r="P57">
        <f t="shared" si="3"/>
        <v>0</v>
      </c>
      <c r="Q57">
        <v>0</v>
      </c>
      <c r="R57">
        <f t="shared" si="4"/>
        <v>100</v>
      </c>
    </row>
    <row r="58" spans="2:18" x14ac:dyDescent="0.25">
      <c r="B58" t="s">
        <v>2441</v>
      </c>
      <c r="C58" t="str">
        <f>VLOOKUP(B58,[2]List1!$A:$D,4,FALSE)</f>
        <v>Picus chlorolophus</v>
      </c>
      <c r="D58">
        <v>33</v>
      </c>
      <c r="E58">
        <v>0</v>
      </c>
      <c r="F58">
        <f t="shared" si="0"/>
        <v>66</v>
      </c>
      <c r="G58">
        <v>0</v>
      </c>
      <c r="H58">
        <v>34</v>
      </c>
      <c r="I58">
        <v>0</v>
      </c>
      <c r="J58">
        <v>0</v>
      </c>
      <c r="K58">
        <f t="shared" si="1"/>
        <v>100</v>
      </c>
      <c r="L58">
        <v>0</v>
      </c>
      <c r="M58">
        <f t="shared" si="2"/>
        <v>70</v>
      </c>
      <c r="N58">
        <v>0</v>
      </c>
      <c r="O58">
        <v>0</v>
      </c>
      <c r="P58">
        <f t="shared" si="3"/>
        <v>30</v>
      </c>
      <c r="Q58">
        <v>0</v>
      </c>
      <c r="R58">
        <f t="shared" si="4"/>
        <v>100</v>
      </c>
    </row>
    <row r="59" spans="2:18" x14ac:dyDescent="0.25">
      <c r="B59" t="s">
        <v>2226</v>
      </c>
      <c r="C59" t="str">
        <f>VLOOKUP(B59,[2]List1!$A:$D,4,FALSE)</f>
        <v>Acrocephalus dumetorum</v>
      </c>
      <c r="D59">
        <v>36</v>
      </c>
      <c r="E59">
        <v>0</v>
      </c>
      <c r="F59">
        <f t="shared" si="0"/>
        <v>0</v>
      </c>
      <c r="G59">
        <v>0</v>
      </c>
      <c r="H59">
        <v>3</v>
      </c>
      <c r="I59">
        <v>97</v>
      </c>
      <c r="J59">
        <v>0</v>
      </c>
      <c r="K59">
        <f t="shared" si="1"/>
        <v>100</v>
      </c>
      <c r="L59">
        <v>0</v>
      </c>
      <c r="M59">
        <f t="shared" si="2"/>
        <v>100</v>
      </c>
      <c r="N59">
        <v>0</v>
      </c>
      <c r="O59">
        <v>0</v>
      </c>
      <c r="P59">
        <f t="shared" si="3"/>
        <v>0</v>
      </c>
      <c r="Q59">
        <v>0</v>
      </c>
      <c r="R59">
        <f t="shared" si="4"/>
        <v>100</v>
      </c>
    </row>
    <row r="60" spans="2:18" x14ac:dyDescent="0.25">
      <c r="B60" t="s">
        <v>2603</v>
      </c>
      <c r="C60" t="s">
        <v>2603</v>
      </c>
      <c r="D60">
        <v>64</v>
      </c>
      <c r="E60">
        <v>0</v>
      </c>
      <c r="F60">
        <f t="shared" si="0"/>
        <v>0</v>
      </c>
      <c r="G60">
        <v>0</v>
      </c>
      <c r="H60">
        <v>0</v>
      </c>
      <c r="I60">
        <v>100</v>
      </c>
      <c r="J60">
        <v>0</v>
      </c>
      <c r="K60">
        <f t="shared" si="1"/>
        <v>100</v>
      </c>
      <c r="L60">
        <v>0</v>
      </c>
      <c r="M60">
        <f t="shared" si="2"/>
        <v>100</v>
      </c>
      <c r="N60">
        <v>0</v>
      </c>
      <c r="O60">
        <v>0</v>
      </c>
      <c r="P60">
        <f t="shared" si="3"/>
        <v>0</v>
      </c>
      <c r="Q60">
        <v>0</v>
      </c>
      <c r="R60">
        <f t="shared" si="4"/>
        <v>100</v>
      </c>
    </row>
    <row r="61" spans="2:18" x14ac:dyDescent="0.25">
      <c r="B61" t="s">
        <v>2605</v>
      </c>
      <c r="C61" t="s">
        <v>519</v>
      </c>
      <c r="D61">
        <v>32</v>
      </c>
      <c r="E61">
        <v>18</v>
      </c>
      <c r="F61">
        <f t="shared" si="0"/>
        <v>0</v>
      </c>
      <c r="G61">
        <v>0</v>
      </c>
      <c r="H61">
        <v>0</v>
      </c>
      <c r="I61">
        <v>82</v>
      </c>
      <c r="J61">
        <v>0</v>
      </c>
      <c r="K61">
        <f t="shared" si="1"/>
        <v>100</v>
      </c>
      <c r="L61">
        <v>18</v>
      </c>
      <c r="M61">
        <f t="shared" si="2"/>
        <v>82</v>
      </c>
      <c r="N61">
        <v>0</v>
      </c>
      <c r="O61">
        <v>0</v>
      </c>
      <c r="P61">
        <f t="shared" si="3"/>
        <v>0</v>
      </c>
      <c r="Q61">
        <v>0</v>
      </c>
      <c r="R61">
        <f t="shared" si="4"/>
        <v>100</v>
      </c>
    </row>
    <row r="62" spans="2:18" x14ac:dyDescent="0.25">
      <c r="B62" t="s">
        <v>669</v>
      </c>
      <c r="C62" t="str">
        <f>VLOOKUP(B62,[2]List1!$A:$D,4,FALSE)</f>
        <v>Parus major</v>
      </c>
      <c r="D62">
        <v>43</v>
      </c>
      <c r="E62">
        <v>0</v>
      </c>
      <c r="F62">
        <f t="shared" si="0"/>
        <v>40</v>
      </c>
      <c r="G62">
        <v>0</v>
      </c>
      <c r="H62">
        <v>2</v>
      </c>
      <c r="I62">
        <v>58</v>
      </c>
      <c r="J62">
        <v>0</v>
      </c>
      <c r="K62">
        <f t="shared" si="1"/>
        <v>100</v>
      </c>
      <c r="L62">
        <v>0</v>
      </c>
      <c r="M62">
        <f t="shared" si="2"/>
        <v>100</v>
      </c>
      <c r="N62">
        <v>0</v>
      </c>
      <c r="O62">
        <v>0</v>
      </c>
      <c r="P62">
        <f t="shared" si="3"/>
        <v>0</v>
      </c>
      <c r="Q62">
        <v>0</v>
      </c>
      <c r="R62">
        <f t="shared" si="4"/>
        <v>100</v>
      </c>
    </row>
    <row r="63" spans="2:18" x14ac:dyDescent="0.25">
      <c r="B63" t="s">
        <v>2304</v>
      </c>
      <c r="C63" t="s">
        <v>2304</v>
      </c>
      <c r="D63">
        <v>48</v>
      </c>
      <c r="E63">
        <v>19</v>
      </c>
      <c r="F63">
        <f t="shared" si="0"/>
        <v>19</v>
      </c>
      <c r="G63">
        <v>0</v>
      </c>
      <c r="H63">
        <v>0</v>
      </c>
      <c r="I63">
        <v>62</v>
      </c>
      <c r="J63">
        <v>0</v>
      </c>
      <c r="K63">
        <f t="shared" si="1"/>
        <v>100</v>
      </c>
      <c r="L63">
        <v>19</v>
      </c>
      <c r="M63">
        <f t="shared" si="2"/>
        <v>81</v>
      </c>
      <c r="N63">
        <v>0</v>
      </c>
      <c r="O63">
        <v>0</v>
      </c>
      <c r="P63">
        <f t="shared" si="3"/>
        <v>0</v>
      </c>
      <c r="Q63">
        <v>0</v>
      </c>
      <c r="R63">
        <f t="shared" si="4"/>
        <v>100</v>
      </c>
    </row>
    <row r="64" spans="2:18" x14ac:dyDescent="0.25">
      <c r="B64" t="s">
        <v>580</v>
      </c>
      <c r="C64" t="str">
        <f>VLOOKUP(B64,[2]List1!$A:$D,4,FALSE)</f>
        <v>Loriculus vernalis</v>
      </c>
      <c r="D64">
        <v>32</v>
      </c>
      <c r="E64">
        <v>0</v>
      </c>
      <c r="F64">
        <f t="shared" si="0"/>
        <v>0</v>
      </c>
      <c r="G64">
        <v>100</v>
      </c>
      <c r="H64">
        <v>0</v>
      </c>
      <c r="I64">
        <v>0</v>
      </c>
      <c r="J64">
        <v>0</v>
      </c>
      <c r="K64">
        <f t="shared" si="1"/>
        <v>100</v>
      </c>
      <c r="L64">
        <v>0</v>
      </c>
      <c r="M64">
        <f t="shared" si="2"/>
        <v>0</v>
      </c>
      <c r="N64">
        <v>0</v>
      </c>
      <c r="O64">
        <v>0</v>
      </c>
      <c r="P64">
        <f t="shared" si="3"/>
        <v>100</v>
      </c>
      <c r="Q64">
        <v>0</v>
      </c>
      <c r="R64">
        <f t="shared" si="4"/>
        <v>100</v>
      </c>
    </row>
    <row r="65" spans="1:18" x14ac:dyDescent="0.25">
      <c r="B65" t="s">
        <v>564</v>
      </c>
      <c r="C65" t="str">
        <f>VLOOKUP(B65,[2]List1!$A:$D,4,FALSE)</f>
        <v>Dicaeum concolor</v>
      </c>
      <c r="D65">
        <v>38</v>
      </c>
      <c r="E65">
        <v>0</v>
      </c>
      <c r="F65">
        <f t="shared" si="0"/>
        <v>0</v>
      </c>
      <c r="G65">
        <v>100</v>
      </c>
      <c r="H65">
        <v>0</v>
      </c>
      <c r="I65">
        <v>0</v>
      </c>
      <c r="J65">
        <v>0</v>
      </c>
      <c r="K65">
        <f t="shared" si="1"/>
        <v>100</v>
      </c>
      <c r="L65">
        <v>0</v>
      </c>
      <c r="M65">
        <f t="shared" si="2"/>
        <v>0</v>
      </c>
      <c r="N65">
        <v>0</v>
      </c>
      <c r="O65">
        <v>0</v>
      </c>
      <c r="P65">
        <f t="shared" si="3"/>
        <v>100</v>
      </c>
      <c r="Q65">
        <v>0</v>
      </c>
      <c r="R65">
        <f t="shared" si="4"/>
        <v>100</v>
      </c>
    </row>
    <row r="66" spans="1:18" x14ac:dyDescent="0.25">
      <c r="B66" t="s">
        <v>2608</v>
      </c>
      <c r="C66" t="s">
        <v>2608</v>
      </c>
      <c r="D66">
        <v>37</v>
      </c>
      <c r="E66">
        <v>0</v>
      </c>
      <c r="F66">
        <f t="shared" si="0"/>
        <v>0</v>
      </c>
      <c r="G66">
        <v>100</v>
      </c>
      <c r="H66">
        <v>0</v>
      </c>
      <c r="I66">
        <v>0</v>
      </c>
      <c r="J66">
        <v>0</v>
      </c>
      <c r="K66">
        <f t="shared" si="1"/>
        <v>100</v>
      </c>
      <c r="L66">
        <v>0</v>
      </c>
      <c r="M66">
        <f t="shared" si="2"/>
        <v>100</v>
      </c>
      <c r="N66">
        <v>0</v>
      </c>
      <c r="O66">
        <v>0</v>
      </c>
      <c r="P66">
        <f t="shared" si="3"/>
        <v>0</v>
      </c>
      <c r="Q66">
        <v>0</v>
      </c>
      <c r="R66">
        <f t="shared" si="4"/>
        <v>100</v>
      </c>
    </row>
    <row r="67" spans="1:18" x14ac:dyDescent="0.25">
      <c r="B67" t="s">
        <v>572</v>
      </c>
      <c r="C67" t="str">
        <f>VLOOKUP(B67,[2]List1!$A:$D,4,FALSE)</f>
        <v>Pycnonotus cafer</v>
      </c>
      <c r="D67">
        <v>69</v>
      </c>
      <c r="E67">
        <v>0</v>
      </c>
      <c r="F67">
        <f t="shared" si="0"/>
        <v>0</v>
      </c>
      <c r="G67">
        <v>96</v>
      </c>
      <c r="H67">
        <v>4</v>
      </c>
      <c r="I67">
        <v>0</v>
      </c>
      <c r="J67">
        <v>0</v>
      </c>
      <c r="K67">
        <f t="shared" si="1"/>
        <v>100</v>
      </c>
      <c r="L67">
        <v>0</v>
      </c>
      <c r="M67">
        <f t="shared" si="2"/>
        <v>97</v>
      </c>
      <c r="N67">
        <v>0</v>
      </c>
      <c r="O67">
        <v>0</v>
      </c>
      <c r="P67">
        <f t="shared" si="3"/>
        <v>3</v>
      </c>
      <c r="Q67">
        <v>0</v>
      </c>
      <c r="R67">
        <f t="shared" si="4"/>
        <v>100</v>
      </c>
    </row>
    <row r="68" spans="1:18" x14ac:dyDescent="0.25">
      <c r="B68" t="s">
        <v>2235</v>
      </c>
      <c r="C68" t="str">
        <f>VLOOKUP(B68,[2]List1!$A:$D,4,FALSE)</f>
        <v>Zosterops palpebrosus</v>
      </c>
      <c r="D68">
        <v>58</v>
      </c>
      <c r="E68">
        <v>0</v>
      </c>
      <c r="F68">
        <f t="shared" si="0"/>
        <v>29</v>
      </c>
      <c r="G68">
        <v>64</v>
      </c>
      <c r="H68">
        <v>0</v>
      </c>
      <c r="I68">
        <v>7</v>
      </c>
      <c r="J68">
        <v>0</v>
      </c>
      <c r="K68">
        <f t="shared" si="1"/>
        <v>100</v>
      </c>
      <c r="L68">
        <v>0</v>
      </c>
      <c r="M68">
        <f t="shared" si="2"/>
        <v>36</v>
      </c>
      <c r="N68">
        <v>0</v>
      </c>
      <c r="O68">
        <v>0</v>
      </c>
      <c r="P68">
        <f t="shared" si="3"/>
        <v>64</v>
      </c>
      <c r="Q68">
        <v>0</v>
      </c>
      <c r="R68">
        <f t="shared" si="4"/>
        <v>100</v>
      </c>
    </row>
    <row r="69" spans="1:18" x14ac:dyDescent="0.25">
      <c r="B69" t="s">
        <v>529</v>
      </c>
      <c r="C69" t="str">
        <f>VLOOKUP(B69,[2]List1!$A:$D,4,FALSE)</f>
        <v>Psilopogon zeylanicus</v>
      </c>
      <c r="D69">
        <v>32</v>
      </c>
      <c r="E69">
        <v>0</v>
      </c>
      <c r="F69">
        <f t="shared" si="0"/>
        <v>0</v>
      </c>
      <c r="G69">
        <v>59</v>
      </c>
      <c r="H69">
        <v>0</v>
      </c>
      <c r="I69">
        <v>41</v>
      </c>
      <c r="J69">
        <v>0</v>
      </c>
      <c r="K69">
        <f t="shared" si="1"/>
        <v>100</v>
      </c>
      <c r="L69">
        <v>0</v>
      </c>
      <c r="M69">
        <f t="shared" si="2"/>
        <v>100</v>
      </c>
      <c r="N69">
        <v>0</v>
      </c>
      <c r="O69">
        <v>0</v>
      </c>
      <c r="P69">
        <f t="shared" si="3"/>
        <v>0</v>
      </c>
      <c r="Q69">
        <v>0</v>
      </c>
      <c r="R69">
        <f t="shared" si="4"/>
        <v>100</v>
      </c>
    </row>
    <row r="70" spans="1:18" x14ac:dyDescent="0.25">
      <c r="B70" t="s">
        <v>2612</v>
      </c>
      <c r="C70" t="s">
        <v>2620</v>
      </c>
      <c r="D70">
        <v>44</v>
      </c>
      <c r="E70">
        <v>0</v>
      </c>
      <c r="F70">
        <f t="shared" si="0"/>
        <v>0</v>
      </c>
      <c r="G70">
        <v>57</v>
      </c>
      <c r="H70">
        <v>43</v>
      </c>
      <c r="I70">
        <v>0</v>
      </c>
      <c r="J70">
        <v>0</v>
      </c>
      <c r="K70">
        <f>SUM(E70:J70)</f>
        <v>100</v>
      </c>
      <c r="L70">
        <v>0</v>
      </c>
      <c r="M70">
        <f t="shared" si="2"/>
        <v>100</v>
      </c>
      <c r="N70">
        <v>0</v>
      </c>
      <c r="O70">
        <v>0</v>
      </c>
      <c r="P70">
        <f t="shared" si="3"/>
        <v>0</v>
      </c>
      <c r="Q70">
        <v>0</v>
      </c>
      <c r="R70">
        <f t="shared" si="4"/>
        <v>100</v>
      </c>
    </row>
    <row r="73" spans="1:18" x14ac:dyDescent="0.25">
      <c r="A73" t="s">
        <v>2623</v>
      </c>
      <c r="B73" t="s">
        <v>219</v>
      </c>
      <c r="C73" s="46" t="s">
        <v>2564</v>
      </c>
      <c r="D73" s="46" t="s">
        <v>61</v>
      </c>
      <c r="E73" s="31" t="s">
        <v>73</v>
      </c>
      <c r="F73" s="31" t="s">
        <v>173</v>
      </c>
      <c r="G73" s="31" t="s">
        <v>174</v>
      </c>
      <c r="H73" s="31" t="s">
        <v>175</v>
      </c>
      <c r="I73" s="31" t="s">
        <v>176</v>
      </c>
      <c r="J73" s="31" t="s">
        <v>177</v>
      </c>
      <c r="K73" s="35" t="s">
        <v>178</v>
      </c>
      <c r="L73" s="32" t="s">
        <v>168</v>
      </c>
      <c r="M73" s="32" t="s">
        <v>169</v>
      </c>
      <c r="N73" s="32" t="s">
        <v>64</v>
      </c>
      <c r="O73" s="32" t="s">
        <v>170</v>
      </c>
      <c r="P73" s="32" t="s">
        <v>68</v>
      </c>
      <c r="Q73" s="32" t="s">
        <v>171</v>
      </c>
      <c r="R73" s="35" t="s">
        <v>172</v>
      </c>
    </row>
    <row r="74" spans="1:18" x14ac:dyDescent="0.25">
      <c r="A74" t="s">
        <v>2624</v>
      </c>
      <c r="B74" t="s">
        <v>512</v>
      </c>
      <c r="C74" t="s">
        <v>512</v>
      </c>
      <c r="D74">
        <v>33</v>
      </c>
      <c r="E74">
        <f>(E38/100)*$D74</f>
        <v>31.68</v>
      </c>
      <c r="F74">
        <f t="shared" ref="F74:J74" si="5">(F38/100)*$D74</f>
        <v>0</v>
      </c>
      <c r="G74">
        <f t="shared" si="5"/>
        <v>0</v>
      </c>
      <c r="H74">
        <f t="shared" si="5"/>
        <v>1.32</v>
      </c>
      <c r="I74">
        <f t="shared" si="5"/>
        <v>0</v>
      </c>
      <c r="J74">
        <f t="shared" si="5"/>
        <v>0</v>
      </c>
      <c r="K74">
        <f>SUM(E74:J74)</f>
        <v>33</v>
      </c>
      <c r="L74">
        <f>(L38/100)*$D74</f>
        <v>31.68</v>
      </c>
      <c r="M74">
        <f t="shared" ref="M74:Q74" si="6">(M38/100)*$D74</f>
        <v>0</v>
      </c>
      <c r="N74">
        <f t="shared" si="6"/>
        <v>0</v>
      </c>
      <c r="O74">
        <f t="shared" si="6"/>
        <v>1.32</v>
      </c>
      <c r="P74">
        <f t="shared" si="6"/>
        <v>0</v>
      </c>
      <c r="Q74">
        <f t="shared" si="6"/>
        <v>0</v>
      </c>
      <c r="R74">
        <f>SUM(L74:Q74)</f>
        <v>33</v>
      </c>
    </row>
    <row r="75" spans="1:18" x14ac:dyDescent="0.25">
      <c r="A75" t="s">
        <v>2625</v>
      </c>
      <c r="B75" t="s">
        <v>542</v>
      </c>
      <c r="C75" t="s">
        <v>542</v>
      </c>
      <c r="D75">
        <v>35</v>
      </c>
      <c r="E75">
        <f t="shared" ref="E75:J75" si="7">(E39/100)*$D75</f>
        <v>31.85</v>
      </c>
      <c r="F75">
        <f t="shared" si="7"/>
        <v>0</v>
      </c>
      <c r="G75">
        <f t="shared" si="7"/>
        <v>0</v>
      </c>
      <c r="H75">
        <f t="shared" si="7"/>
        <v>3.15</v>
      </c>
      <c r="I75">
        <f t="shared" si="7"/>
        <v>0</v>
      </c>
      <c r="J75">
        <f t="shared" si="7"/>
        <v>0</v>
      </c>
      <c r="K75">
        <f t="shared" ref="K75:K106" si="8">SUM(E75:J75)</f>
        <v>35</v>
      </c>
      <c r="L75">
        <f t="shared" ref="L75:Q75" si="9">(L39/100)*$D75</f>
        <v>31.85</v>
      </c>
      <c r="M75">
        <f t="shared" si="9"/>
        <v>0</v>
      </c>
      <c r="N75">
        <f t="shared" si="9"/>
        <v>0</v>
      </c>
      <c r="O75">
        <f t="shared" si="9"/>
        <v>3.15</v>
      </c>
      <c r="P75">
        <f t="shared" si="9"/>
        <v>0</v>
      </c>
      <c r="Q75">
        <f t="shared" si="9"/>
        <v>0</v>
      </c>
      <c r="R75">
        <f t="shared" ref="R75:R106" si="10">SUM(L75:Q75)</f>
        <v>35</v>
      </c>
    </row>
    <row r="76" spans="1:18" x14ac:dyDescent="0.25">
      <c r="A76" t="s">
        <v>2624</v>
      </c>
      <c r="B76" t="s">
        <v>582</v>
      </c>
      <c r="C76" t="s">
        <v>582</v>
      </c>
      <c r="D76">
        <v>32</v>
      </c>
      <c r="E76">
        <f t="shared" ref="E76:J76" si="11">(E40/100)*$D76</f>
        <v>29.12</v>
      </c>
      <c r="F76">
        <f t="shared" si="11"/>
        <v>0</v>
      </c>
      <c r="G76">
        <f t="shared" si="11"/>
        <v>0</v>
      </c>
      <c r="H76">
        <f t="shared" si="11"/>
        <v>2.88</v>
      </c>
      <c r="I76">
        <f t="shared" si="11"/>
        <v>0</v>
      </c>
      <c r="J76">
        <f t="shared" si="11"/>
        <v>0</v>
      </c>
      <c r="K76">
        <f t="shared" si="8"/>
        <v>32</v>
      </c>
      <c r="L76">
        <f t="shared" ref="L76:Q76" si="12">(L40/100)*$D76</f>
        <v>29.12</v>
      </c>
      <c r="M76">
        <f t="shared" si="12"/>
        <v>0</v>
      </c>
      <c r="N76">
        <f t="shared" si="12"/>
        <v>0</v>
      </c>
      <c r="O76">
        <f t="shared" si="12"/>
        <v>2.88</v>
      </c>
      <c r="P76">
        <f t="shared" si="12"/>
        <v>0</v>
      </c>
      <c r="Q76">
        <f t="shared" si="12"/>
        <v>0</v>
      </c>
      <c r="R76">
        <f t="shared" si="10"/>
        <v>32</v>
      </c>
    </row>
    <row r="77" spans="1:18" x14ac:dyDescent="0.25">
      <c r="A77" t="s">
        <v>2624</v>
      </c>
      <c r="B77" t="s">
        <v>2578</v>
      </c>
      <c r="C77" t="s">
        <v>2578</v>
      </c>
      <c r="D77">
        <v>34</v>
      </c>
      <c r="E77">
        <f t="shared" ref="E77:J77" si="13">(E41/100)*$D77</f>
        <v>29.92</v>
      </c>
      <c r="F77">
        <f t="shared" si="13"/>
        <v>0</v>
      </c>
      <c r="G77">
        <f t="shared" si="13"/>
        <v>0</v>
      </c>
      <c r="H77">
        <f t="shared" si="13"/>
        <v>3.06</v>
      </c>
      <c r="I77">
        <f t="shared" si="13"/>
        <v>1.02</v>
      </c>
      <c r="J77">
        <f t="shared" si="13"/>
        <v>0</v>
      </c>
      <c r="K77">
        <f t="shared" si="8"/>
        <v>34.000000000000007</v>
      </c>
      <c r="L77">
        <f t="shared" ref="L77:Q77" si="14">(L41/100)*$D77</f>
        <v>29.92</v>
      </c>
      <c r="M77">
        <f t="shared" si="14"/>
        <v>1.02</v>
      </c>
      <c r="N77">
        <f t="shared" si="14"/>
        <v>0</v>
      </c>
      <c r="O77">
        <f t="shared" si="14"/>
        <v>3.06</v>
      </c>
      <c r="P77">
        <f t="shared" si="14"/>
        <v>0</v>
      </c>
      <c r="Q77">
        <f t="shared" si="14"/>
        <v>0</v>
      </c>
      <c r="R77">
        <f t="shared" si="10"/>
        <v>34</v>
      </c>
    </row>
    <row r="78" spans="1:18" x14ac:dyDescent="0.25">
      <c r="A78" t="s">
        <v>2624</v>
      </c>
      <c r="B78" t="s">
        <v>1616</v>
      </c>
      <c r="C78" t="s">
        <v>1616</v>
      </c>
      <c r="D78">
        <v>36</v>
      </c>
      <c r="E78">
        <f t="shared" ref="E78:J78" si="15">(E42/100)*$D78</f>
        <v>21.96</v>
      </c>
      <c r="F78">
        <f t="shared" si="15"/>
        <v>0</v>
      </c>
      <c r="G78">
        <f t="shared" si="15"/>
        <v>0</v>
      </c>
      <c r="H78">
        <f t="shared" si="15"/>
        <v>0</v>
      </c>
      <c r="I78">
        <f t="shared" si="15"/>
        <v>14.040000000000001</v>
      </c>
      <c r="J78">
        <f t="shared" si="15"/>
        <v>0</v>
      </c>
      <c r="K78">
        <f t="shared" si="8"/>
        <v>36</v>
      </c>
      <c r="L78">
        <f t="shared" ref="L78:Q78" si="16">(L42/100)*$D78</f>
        <v>21.96</v>
      </c>
      <c r="M78">
        <f t="shared" si="16"/>
        <v>14.040000000000001</v>
      </c>
      <c r="N78">
        <f t="shared" si="16"/>
        <v>0</v>
      </c>
      <c r="O78">
        <f t="shared" si="16"/>
        <v>0</v>
      </c>
      <c r="P78">
        <f t="shared" si="16"/>
        <v>0</v>
      </c>
      <c r="Q78">
        <f t="shared" si="16"/>
        <v>0</v>
      </c>
      <c r="R78">
        <f t="shared" si="10"/>
        <v>36</v>
      </c>
    </row>
    <row r="79" spans="1:18" x14ac:dyDescent="0.25">
      <c r="A79" t="s">
        <v>2625</v>
      </c>
      <c r="B79" t="s">
        <v>546</v>
      </c>
      <c r="C79" t="s">
        <v>546</v>
      </c>
      <c r="D79">
        <v>30</v>
      </c>
      <c r="E79">
        <f t="shared" ref="E79:J79" si="17">(E43/100)*$D79</f>
        <v>0</v>
      </c>
      <c r="F79">
        <f t="shared" si="17"/>
        <v>0</v>
      </c>
      <c r="G79">
        <f t="shared" si="17"/>
        <v>0</v>
      </c>
      <c r="H79">
        <f t="shared" si="17"/>
        <v>30</v>
      </c>
      <c r="I79">
        <f t="shared" si="17"/>
        <v>0</v>
      </c>
      <c r="J79">
        <f t="shared" si="17"/>
        <v>0</v>
      </c>
      <c r="K79">
        <f t="shared" si="8"/>
        <v>30</v>
      </c>
      <c r="L79">
        <f t="shared" ref="L79:Q79" si="18">(L43/100)*$D79</f>
        <v>0</v>
      </c>
      <c r="M79">
        <f t="shared" si="18"/>
        <v>30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0"/>
        <v>30</v>
      </c>
    </row>
    <row r="80" spans="1:18" x14ac:dyDescent="0.25">
      <c r="A80" t="s">
        <v>2624</v>
      </c>
      <c r="B80" t="s">
        <v>2580</v>
      </c>
      <c r="C80" t="s">
        <v>2614</v>
      </c>
      <c r="D80">
        <v>31</v>
      </c>
      <c r="E80">
        <f t="shared" ref="E80:J80" si="19">(E44/100)*$D80</f>
        <v>0</v>
      </c>
      <c r="F80">
        <f t="shared" si="19"/>
        <v>0</v>
      </c>
      <c r="G80">
        <f t="shared" si="19"/>
        <v>0</v>
      </c>
      <c r="H80">
        <f t="shared" si="19"/>
        <v>31</v>
      </c>
      <c r="I80">
        <f t="shared" si="19"/>
        <v>0</v>
      </c>
      <c r="J80">
        <f t="shared" si="19"/>
        <v>0</v>
      </c>
      <c r="K80">
        <f t="shared" si="8"/>
        <v>31</v>
      </c>
      <c r="L80">
        <f t="shared" ref="L80:Q80" si="20">(L44/100)*$D80</f>
        <v>0</v>
      </c>
      <c r="M80">
        <f t="shared" si="20"/>
        <v>14.879999999999999</v>
      </c>
      <c r="N80">
        <f t="shared" si="20"/>
        <v>0</v>
      </c>
      <c r="O80">
        <f t="shared" si="20"/>
        <v>16.12</v>
      </c>
      <c r="P80">
        <f t="shared" si="20"/>
        <v>0</v>
      </c>
      <c r="Q80">
        <f t="shared" si="20"/>
        <v>0</v>
      </c>
      <c r="R80">
        <f t="shared" si="10"/>
        <v>31</v>
      </c>
    </row>
    <row r="81" spans="1:18" x14ac:dyDescent="0.25">
      <c r="A81" t="s">
        <v>2625</v>
      </c>
      <c r="B81" t="s">
        <v>535</v>
      </c>
      <c r="C81" t="s">
        <v>535</v>
      </c>
      <c r="D81">
        <v>34</v>
      </c>
      <c r="E81">
        <f t="shared" ref="E81:J81" si="21">(E45/100)*$D81</f>
        <v>0</v>
      </c>
      <c r="F81">
        <f t="shared" si="21"/>
        <v>0</v>
      </c>
      <c r="G81">
        <f t="shared" si="21"/>
        <v>0</v>
      </c>
      <c r="H81">
        <f t="shared" si="21"/>
        <v>34</v>
      </c>
      <c r="I81">
        <f t="shared" si="21"/>
        <v>0</v>
      </c>
      <c r="J81">
        <f t="shared" si="21"/>
        <v>0</v>
      </c>
      <c r="K81">
        <f t="shared" si="8"/>
        <v>34</v>
      </c>
      <c r="L81">
        <f t="shared" ref="L81:Q81" si="22">(L45/100)*$D81</f>
        <v>0</v>
      </c>
      <c r="M81">
        <f t="shared" si="22"/>
        <v>34</v>
      </c>
      <c r="N81">
        <f t="shared" si="22"/>
        <v>0</v>
      </c>
      <c r="O81">
        <f t="shared" si="22"/>
        <v>0</v>
      </c>
      <c r="P81">
        <f t="shared" si="22"/>
        <v>0</v>
      </c>
      <c r="Q81">
        <f t="shared" si="22"/>
        <v>0</v>
      </c>
      <c r="R81">
        <f t="shared" si="10"/>
        <v>34</v>
      </c>
    </row>
    <row r="82" spans="1:18" x14ac:dyDescent="0.25">
      <c r="A82" t="s">
        <v>2625</v>
      </c>
      <c r="B82" t="s">
        <v>2583</v>
      </c>
      <c r="C82" t="s">
        <v>2615</v>
      </c>
      <c r="D82">
        <v>38</v>
      </c>
      <c r="E82">
        <f t="shared" ref="E82:J82" si="23">(E46/100)*$D82</f>
        <v>0</v>
      </c>
      <c r="F82">
        <f t="shared" si="23"/>
        <v>0</v>
      </c>
      <c r="G82">
        <f t="shared" si="23"/>
        <v>0</v>
      </c>
      <c r="H82">
        <f t="shared" si="23"/>
        <v>38</v>
      </c>
      <c r="I82">
        <f t="shared" si="23"/>
        <v>0</v>
      </c>
      <c r="J82">
        <f t="shared" si="23"/>
        <v>0</v>
      </c>
      <c r="K82">
        <f t="shared" si="8"/>
        <v>38</v>
      </c>
      <c r="L82">
        <f t="shared" ref="L82:Q82" si="24">(L46/100)*$D82</f>
        <v>0</v>
      </c>
      <c r="M82">
        <f t="shared" si="24"/>
        <v>38</v>
      </c>
      <c r="N82">
        <f t="shared" si="24"/>
        <v>0</v>
      </c>
      <c r="O82">
        <f t="shared" si="24"/>
        <v>0</v>
      </c>
      <c r="P82">
        <f t="shared" si="24"/>
        <v>0</v>
      </c>
      <c r="Q82">
        <f t="shared" si="24"/>
        <v>0</v>
      </c>
      <c r="R82">
        <f t="shared" si="10"/>
        <v>38</v>
      </c>
    </row>
    <row r="83" spans="1:18" x14ac:dyDescent="0.25">
      <c r="A83" t="s">
        <v>2624</v>
      </c>
      <c r="B83" t="s">
        <v>586</v>
      </c>
      <c r="C83" t="s">
        <v>2621</v>
      </c>
      <c r="D83">
        <v>103</v>
      </c>
      <c r="E83">
        <f t="shared" ref="E83:J83" si="25">(E47/100)*$D83</f>
        <v>3.09</v>
      </c>
      <c r="F83">
        <f t="shared" si="25"/>
        <v>3.09</v>
      </c>
      <c r="G83">
        <f t="shared" si="25"/>
        <v>0</v>
      </c>
      <c r="H83">
        <f t="shared" si="25"/>
        <v>96.82</v>
      </c>
      <c r="I83">
        <f t="shared" si="25"/>
        <v>0</v>
      </c>
      <c r="J83">
        <f t="shared" si="25"/>
        <v>0</v>
      </c>
      <c r="K83">
        <f t="shared" si="8"/>
        <v>103</v>
      </c>
      <c r="L83">
        <f t="shared" ref="L83:Q83" si="26">(L47/100)*$D83</f>
        <v>3.09</v>
      </c>
      <c r="M83">
        <f t="shared" si="26"/>
        <v>99.91</v>
      </c>
      <c r="N83">
        <f t="shared" si="26"/>
        <v>0</v>
      </c>
      <c r="O83">
        <f t="shared" si="26"/>
        <v>0</v>
      </c>
      <c r="P83">
        <f t="shared" si="26"/>
        <v>0</v>
      </c>
      <c r="Q83">
        <f t="shared" si="26"/>
        <v>0</v>
      </c>
      <c r="R83">
        <f t="shared" si="10"/>
        <v>103</v>
      </c>
    </row>
    <row r="84" spans="1:18" x14ac:dyDescent="0.25">
      <c r="A84" t="s">
        <v>2624</v>
      </c>
      <c r="B84" t="s">
        <v>2585</v>
      </c>
      <c r="C84" t="s">
        <v>2585</v>
      </c>
      <c r="D84">
        <v>37</v>
      </c>
      <c r="E84">
        <f t="shared" ref="E84:J84" si="27">(E48/100)*$D84</f>
        <v>2.5900000000000003</v>
      </c>
      <c r="F84">
        <f t="shared" si="27"/>
        <v>0</v>
      </c>
      <c r="G84">
        <f t="shared" si="27"/>
        <v>0</v>
      </c>
      <c r="H84">
        <f t="shared" si="27"/>
        <v>34.410000000000004</v>
      </c>
      <c r="I84">
        <f t="shared" si="27"/>
        <v>0</v>
      </c>
      <c r="J84">
        <f t="shared" si="27"/>
        <v>0</v>
      </c>
      <c r="K84">
        <f t="shared" si="8"/>
        <v>37.000000000000007</v>
      </c>
      <c r="L84">
        <f t="shared" ref="L84:Q84" si="28">(L48/100)*$D84</f>
        <v>2.5900000000000003</v>
      </c>
      <c r="M84">
        <f t="shared" si="28"/>
        <v>4.07</v>
      </c>
      <c r="N84">
        <f t="shared" si="28"/>
        <v>0</v>
      </c>
      <c r="O84">
        <f t="shared" si="28"/>
        <v>30.34</v>
      </c>
      <c r="P84">
        <f t="shared" si="28"/>
        <v>0</v>
      </c>
      <c r="Q84">
        <f t="shared" si="28"/>
        <v>0</v>
      </c>
      <c r="R84">
        <f t="shared" si="10"/>
        <v>37</v>
      </c>
    </row>
    <row r="85" spans="1:18" x14ac:dyDescent="0.25">
      <c r="A85" t="s">
        <v>2624</v>
      </c>
      <c r="B85" t="s">
        <v>2587</v>
      </c>
      <c r="C85" t="s">
        <v>2616</v>
      </c>
      <c r="D85">
        <v>43</v>
      </c>
      <c r="E85">
        <f t="shared" ref="E85:J85" si="29">(E49/100)*$D85</f>
        <v>0</v>
      </c>
      <c r="F85">
        <f t="shared" si="29"/>
        <v>0</v>
      </c>
      <c r="G85">
        <f t="shared" si="29"/>
        <v>11.18</v>
      </c>
      <c r="H85">
        <f t="shared" si="29"/>
        <v>31.82</v>
      </c>
      <c r="I85">
        <f t="shared" si="29"/>
        <v>0</v>
      </c>
      <c r="J85">
        <f t="shared" si="29"/>
        <v>0</v>
      </c>
      <c r="K85">
        <f t="shared" si="8"/>
        <v>43</v>
      </c>
      <c r="L85">
        <f t="shared" ref="L85:Q85" si="30">(L49/100)*$D85</f>
        <v>0</v>
      </c>
      <c r="M85">
        <f t="shared" si="30"/>
        <v>43</v>
      </c>
      <c r="N85">
        <f t="shared" si="30"/>
        <v>0</v>
      </c>
      <c r="O85">
        <f t="shared" si="30"/>
        <v>0</v>
      </c>
      <c r="P85">
        <f t="shared" si="30"/>
        <v>0</v>
      </c>
      <c r="Q85">
        <f t="shared" si="30"/>
        <v>0</v>
      </c>
      <c r="R85">
        <f t="shared" si="10"/>
        <v>43</v>
      </c>
    </row>
    <row r="86" spans="1:18" x14ac:dyDescent="0.25">
      <c r="A86" t="s">
        <v>2624</v>
      </c>
      <c r="B86" t="s">
        <v>540</v>
      </c>
      <c r="C86" t="s">
        <v>540</v>
      </c>
      <c r="D86">
        <v>33</v>
      </c>
      <c r="E86">
        <f t="shared" ref="E86:J86" si="31">(E50/100)*$D86</f>
        <v>0</v>
      </c>
      <c r="F86">
        <f t="shared" si="31"/>
        <v>4.29</v>
      </c>
      <c r="G86">
        <f t="shared" si="31"/>
        <v>0</v>
      </c>
      <c r="H86">
        <f t="shared" si="31"/>
        <v>19.8</v>
      </c>
      <c r="I86">
        <f t="shared" si="31"/>
        <v>8.91</v>
      </c>
      <c r="J86">
        <f t="shared" si="31"/>
        <v>0</v>
      </c>
      <c r="K86">
        <f t="shared" si="8"/>
        <v>33</v>
      </c>
      <c r="L86">
        <f t="shared" ref="L86:Q86" si="32">(L50/100)*$D86</f>
        <v>0</v>
      </c>
      <c r="M86">
        <f t="shared" si="32"/>
        <v>25.080000000000002</v>
      </c>
      <c r="N86">
        <f t="shared" si="32"/>
        <v>0</v>
      </c>
      <c r="O86">
        <f t="shared" si="32"/>
        <v>7.92</v>
      </c>
      <c r="P86">
        <f t="shared" si="32"/>
        <v>0</v>
      </c>
      <c r="Q86">
        <f t="shared" si="32"/>
        <v>0</v>
      </c>
      <c r="R86">
        <f t="shared" si="10"/>
        <v>33</v>
      </c>
    </row>
    <row r="87" spans="1:18" x14ac:dyDescent="0.25">
      <c r="A87" t="s">
        <v>2624</v>
      </c>
      <c r="B87" t="s">
        <v>544</v>
      </c>
      <c r="C87" t="s">
        <v>544</v>
      </c>
      <c r="D87">
        <v>46</v>
      </c>
      <c r="E87">
        <f t="shared" ref="E87:J87" si="33">(E51/100)*$D87</f>
        <v>0</v>
      </c>
      <c r="F87">
        <f t="shared" si="33"/>
        <v>38.18</v>
      </c>
      <c r="G87">
        <f t="shared" si="33"/>
        <v>0</v>
      </c>
      <c r="H87">
        <f t="shared" si="33"/>
        <v>0</v>
      </c>
      <c r="I87">
        <f t="shared" si="33"/>
        <v>7.82</v>
      </c>
      <c r="J87">
        <f t="shared" si="33"/>
        <v>0</v>
      </c>
      <c r="K87">
        <f t="shared" si="8"/>
        <v>46</v>
      </c>
      <c r="L87">
        <f t="shared" ref="L87:Q87" si="34">(L51/100)*$D87</f>
        <v>0</v>
      </c>
      <c r="M87">
        <f t="shared" si="34"/>
        <v>46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10"/>
        <v>46</v>
      </c>
    </row>
    <row r="88" spans="1:18" x14ac:dyDescent="0.25">
      <c r="A88" t="s">
        <v>2624</v>
      </c>
      <c r="B88" t="s">
        <v>2591</v>
      </c>
      <c r="C88" t="s">
        <v>2617</v>
      </c>
      <c r="D88">
        <v>66</v>
      </c>
      <c r="E88">
        <f t="shared" ref="E88:J88" si="35">(E52/100)*$D88</f>
        <v>0</v>
      </c>
      <c r="F88">
        <f t="shared" si="35"/>
        <v>48.839999999999996</v>
      </c>
      <c r="G88">
        <f t="shared" si="35"/>
        <v>0</v>
      </c>
      <c r="H88">
        <f t="shared" si="35"/>
        <v>0</v>
      </c>
      <c r="I88">
        <f t="shared" si="35"/>
        <v>17.16</v>
      </c>
      <c r="J88">
        <f t="shared" si="35"/>
        <v>0</v>
      </c>
      <c r="K88">
        <f t="shared" si="8"/>
        <v>66</v>
      </c>
      <c r="L88">
        <f t="shared" ref="L88:Q88" si="36">(L52/100)*$D88</f>
        <v>0</v>
      </c>
      <c r="M88">
        <f t="shared" si="36"/>
        <v>66</v>
      </c>
      <c r="N88">
        <f t="shared" si="36"/>
        <v>0</v>
      </c>
      <c r="O88">
        <f t="shared" si="36"/>
        <v>0</v>
      </c>
      <c r="P88">
        <f t="shared" si="36"/>
        <v>0</v>
      </c>
      <c r="Q88">
        <f t="shared" si="36"/>
        <v>0</v>
      </c>
      <c r="R88">
        <f t="shared" si="10"/>
        <v>66</v>
      </c>
    </row>
    <row r="89" spans="1:18" x14ac:dyDescent="0.25">
      <c r="A89" t="s">
        <v>2624</v>
      </c>
      <c r="B89" t="s">
        <v>2593</v>
      </c>
      <c r="C89" t="s">
        <v>2618</v>
      </c>
      <c r="D89">
        <v>30</v>
      </c>
      <c r="E89">
        <f t="shared" ref="E89:J89" si="37">(E53/100)*$D89</f>
        <v>0</v>
      </c>
      <c r="F89">
        <f t="shared" si="37"/>
        <v>19.5</v>
      </c>
      <c r="G89">
        <f t="shared" si="37"/>
        <v>0</v>
      </c>
      <c r="H89">
        <f t="shared" si="37"/>
        <v>0</v>
      </c>
      <c r="I89">
        <f t="shared" si="37"/>
        <v>10.5</v>
      </c>
      <c r="J89">
        <f t="shared" si="37"/>
        <v>0</v>
      </c>
      <c r="K89">
        <f t="shared" si="8"/>
        <v>30</v>
      </c>
      <c r="L89">
        <f t="shared" ref="L89:Q89" si="38">(L53/100)*$D89</f>
        <v>0</v>
      </c>
      <c r="M89">
        <f t="shared" si="38"/>
        <v>30</v>
      </c>
      <c r="N89">
        <f t="shared" si="38"/>
        <v>0</v>
      </c>
      <c r="O89">
        <f t="shared" si="38"/>
        <v>0</v>
      </c>
      <c r="P89">
        <f t="shared" si="38"/>
        <v>0</v>
      </c>
      <c r="Q89">
        <f t="shared" si="38"/>
        <v>0</v>
      </c>
      <c r="R89">
        <f t="shared" si="10"/>
        <v>30</v>
      </c>
    </row>
    <row r="90" spans="1:18" x14ac:dyDescent="0.25">
      <c r="A90" t="s">
        <v>2624</v>
      </c>
      <c r="B90" t="s">
        <v>537</v>
      </c>
      <c r="C90" t="s">
        <v>537</v>
      </c>
      <c r="D90">
        <v>34</v>
      </c>
      <c r="E90">
        <f t="shared" ref="E90:J90" si="39">(E54/100)*$D90</f>
        <v>0</v>
      </c>
      <c r="F90">
        <f t="shared" si="39"/>
        <v>17</v>
      </c>
      <c r="G90">
        <f t="shared" si="39"/>
        <v>0</v>
      </c>
      <c r="H90">
        <f t="shared" si="39"/>
        <v>0</v>
      </c>
      <c r="I90">
        <f t="shared" si="39"/>
        <v>17</v>
      </c>
      <c r="J90">
        <f t="shared" si="39"/>
        <v>0</v>
      </c>
      <c r="K90">
        <f t="shared" si="8"/>
        <v>34</v>
      </c>
      <c r="L90">
        <f t="shared" ref="L90:Q90" si="40">(L54/100)*$D90</f>
        <v>0</v>
      </c>
      <c r="M90">
        <f t="shared" si="40"/>
        <v>34</v>
      </c>
      <c r="N90">
        <f t="shared" si="40"/>
        <v>0</v>
      </c>
      <c r="O90">
        <f t="shared" si="40"/>
        <v>0</v>
      </c>
      <c r="P90">
        <f t="shared" si="40"/>
        <v>0</v>
      </c>
      <c r="Q90">
        <f t="shared" si="40"/>
        <v>0</v>
      </c>
      <c r="R90">
        <f t="shared" si="10"/>
        <v>34</v>
      </c>
    </row>
    <row r="91" spans="1:18" x14ac:dyDescent="0.25">
      <c r="A91" t="s">
        <v>2625</v>
      </c>
      <c r="B91" t="s">
        <v>2596</v>
      </c>
      <c r="C91" t="s">
        <v>2619</v>
      </c>
      <c r="D91">
        <v>31</v>
      </c>
      <c r="E91">
        <f t="shared" ref="E91:J91" si="41">(E55/100)*$D91</f>
        <v>0</v>
      </c>
      <c r="F91">
        <f t="shared" si="41"/>
        <v>31</v>
      </c>
      <c r="G91">
        <f t="shared" si="41"/>
        <v>0</v>
      </c>
      <c r="H91">
        <f t="shared" si="41"/>
        <v>0</v>
      </c>
      <c r="I91">
        <f t="shared" si="41"/>
        <v>0</v>
      </c>
      <c r="J91">
        <f t="shared" si="41"/>
        <v>0</v>
      </c>
      <c r="K91">
        <f t="shared" si="8"/>
        <v>31</v>
      </c>
      <c r="L91">
        <f t="shared" ref="L91:Q91" si="42">(L55/100)*$D91</f>
        <v>0</v>
      </c>
      <c r="M91">
        <f t="shared" si="42"/>
        <v>21.080000000000002</v>
      </c>
      <c r="N91">
        <f t="shared" si="42"/>
        <v>0</v>
      </c>
      <c r="O91">
        <f t="shared" si="42"/>
        <v>0</v>
      </c>
      <c r="P91">
        <f t="shared" si="42"/>
        <v>9.92</v>
      </c>
      <c r="Q91">
        <f t="shared" si="42"/>
        <v>0</v>
      </c>
      <c r="R91">
        <f t="shared" si="10"/>
        <v>31</v>
      </c>
    </row>
    <row r="92" spans="1:18" x14ac:dyDescent="0.25">
      <c r="A92" t="s">
        <v>2625</v>
      </c>
      <c r="B92" t="s">
        <v>2598</v>
      </c>
      <c r="C92" t="s">
        <v>2598</v>
      </c>
      <c r="D92">
        <v>34</v>
      </c>
      <c r="E92">
        <f t="shared" ref="E92:J92" si="43">(E56/100)*$D92</f>
        <v>0</v>
      </c>
      <c r="F92">
        <f t="shared" si="43"/>
        <v>34</v>
      </c>
      <c r="G92">
        <f t="shared" si="43"/>
        <v>0</v>
      </c>
      <c r="H92">
        <f t="shared" si="43"/>
        <v>0</v>
      </c>
      <c r="I92">
        <f t="shared" si="43"/>
        <v>0</v>
      </c>
      <c r="J92">
        <f t="shared" si="43"/>
        <v>0</v>
      </c>
      <c r="K92">
        <f t="shared" si="8"/>
        <v>34</v>
      </c>
      <c r="L92">
        <f t="shared" ref="L92:Q92" si="44">(L56/100)*$D92</f>
        <v>0</v>
      </c>
      <c r="M92">
        <f t="shared" si="44"/>
        <v>2.72</v>
      </c>
      <c r="N92">
        <f t="shared" si="44"/>
        <v>0</v>
      </c>
      <c r="O92">
        <f t="shared" si="44"/>
        <v>0</v>
      </c>
      <c r="P92">
        <f t="shared" si="44"/>
        <v>31.28</v>
      </c>
      <c r="Q92">
        <f t="shared" si="44"/>
        <v>0</v>
      </c>
      <c r="R92">
        <f t="shared" si="10"/>
        <v>34</v>
      </c>
    </row>
    <row r="93" spans="1:18" x14ac:dyDescent="0.25">
      <c r="A93" t="s">
        <v>2624</v>
      </c>
      <c r="B93" t="s">
        <v>1282</v>
      </c>
      <c r="C93" t="s">
        <v>1282</v>
      </c>
      <c r="D93">
        <v>60</v>
      </c>
      <c r="E93">
        <f t="shared" ref="E93:J93" si="45">(E57/100)*$D93</f>
        <v>0</v>
      </c>
      <c r="F93">
        <f t="shared" si="45"/>
        <v>60</v>
      </c>
      <c r="G93">
        <f t="shared" si="45"/>
        <v>0</v>
      </c>
      <c r="H93">
        <f t="shared" si="45"/>
        <v>0</v>
      </c>
      <c r="I93">
        <f t="shared" si="45"/>
        <v>0</v>
      </c>
      <c r="J93">
        <f t="shared" si="45"/>
        <v>0</v>
      </c>
      <c r="K93">
        <f t="shared" si="8"/>
        <v>60</v>
      </c>
      <c r="L93">
        <f t="shared" ref="L93:Q93" si="46">(L57/100)*$D93</f>
        <v>0</v>
      </c>
      <c r="M93">
        <f t="shared" si="46"/>
        <v>60</v>
      </c>
      <c r="N93">
        <f t="shared" si="46"/>
        <v>0</v>
      </c>
      <c r="O93">
        <f t="shared" si="46"/>
        <v>0</v>
      </c>
      <c r="P93">
        <f t="shared" si="46"/>
        <v>0</v>
      </c>
      <c r="Q93">
        <f t="shared" si="46"/>
        <v>0</v>
      </c>
      <c r="R93">
        <f t="shared" si="10"/>
        <v>60</v>
      </c>
    </row>
    <row r="94" spans="1:18" x14ac:dyDescent="0.25">
      <c r="A94" t="s">
        <v>2625</v>
      </c>
      <c r="B94" t="s">
        <v>2441</v>
      </c>
      <c r="C94" t="s">
        <v>2441</v>
      </c>
      <c r="D94">
        <v>33</v>
      </c>
      <c r="E94">
        <f t="shared" ref="E94:J94" si="47">(E58/100)*$D94</f>
        <v>0</v>
      </c>
      <c r="F94">
        <f t="shared" si="47"/>
        <v>21.78</v>
      </c>
      <c r="G94">
        <f t="shared" si="47"/>
        <v>0</v>
      </c>
      <c r="H94">
        <f t="shared" si="47"/>
        <v>11.22</v>
      </c>
      <c r="I94">
        <f t="shared" si="47"/>
        <v>0</v>
      </c>
      <c r="J94">
        <f t="shared" si="47"/>
        <v>0</v>
      </c>
      <c r="K94">
        <f t="shared" si="8"/>
        <v>33</v>
      </c>
      <c r="L94">
        <f t="shared" ref="L94:Q94" si="48">(L58/100)*$D94</f>
        <v>0</v>
      </c>
      <c r="M94">
        <f t="shared" si="48"/>
        <v>23.099999999999998</v>
      </c>
      <c r="N94">
        <f t="shared" si="48"/>
        <v>0</v>
      </c>
      <c r="O94">
        <f t="shared" si="48"/>
        <v>0</v>
      </c>
      <c r="P94">
        <f t="shared" si="48"/>
        <v>9.9</v>
      </c>
      <c r="Q94">
        <f t="shared" si="48"/>
        <v>0</v>
      </c>
      <c r="R94">
        <f t="shared" si="10"/>
        <v>33</v>
      </c>
    </row>
    <row r="95" spans="1:18" x14ac:dyDescent="0.25">
      <c r="A95" t="s">
        <v>2624</v>
      </c>
      <c r="B95" t="s">
        <v>2226</v>
      </c>
      <c r="C95" t="s">
        <v>2226</v>
      </c>
      <c r="D95">
        <v>36</v>
      </c>
      <c r="E95">
        <f t="shared" ref="E95:J95" si="49">(E59/100)*$D95</f>
        <v>0</v>
      </c>
      <c r="F95">
        <f t="shared" si="49"/>
        <v>0</v>
      </c>
      <c r="G95">
        <f t="shared" si="49"/>
        <v>0</v>
      </c>
      <c r="H95">
        <f t="shared" si="49"/>
        <v>1.08</v>
      </c>
      <c r="I95">
        <f t="shared" si="49"/>
        <v>34.92</v>
      </c>
      <c r="J95">
        <f t="shared" si="49"/>
        <v>0</v>
      </c>
      <c r="K95">
        <f t="shared" si="8"/>
        <v>36</v>
      </c>
      <c r="L95">
        <f t="shared" ref="L95:Q95" si="50">(L59/100)*$D95</f>
        <v>0</v>
      </c>
      <c r="M95">
        <f t="shared" si="50"/>
        <v>36</v>
      </c>
      <c r="N95">
        <f t="shared" si="50"/>
        <v>0</v>
      </c>
      <c r="O95">
        <f t="shared" si="50"/>
        <v>0</v>
      </c>
      <c r="P95">
        <f t="shared" si="50"/>
        <v>0</v>
      </c>
      <c r="Q95">
        <f t="shared" si="50"/>
        <v>0</v>
      </c>
      <c r="R95">
        <f t="shared" si="10"/>
        <v>36</v>
      </c>
    </row>
    <row r="96" spans="1:18" x14ac:dyDescent="0.25">
      <c r="A96" t="s">
        <v>2624</v>
      </c>
      <c r="B96" t="s">
        <v>2603</v>
      </c>
      <c r="C96" t="s">
        <v>2603</v>
      </c>
      <c r="D96">
        <v>64</v>
      </c>
      <c r="E96">
        <f t="shared" ref="E96:J96" si="51">(E60/100)*$D96</f>
        <v>0</v>
      </c>
      <c r="F96">
        <f t="shared" si="51"/>
        <v>0</v>
      </c>
      <c r="G96">
        <f t="shared" si="51"/>
        <v>0</v>
      </c>
      <c r="H96">
        <f t="shared" si="51"/>
        <v>0</v>
      </c>
      <c r="I96">
        <f t="shared" si="51"/>
        <v>64</v>
      </c>
      <c r="J96">
        <f t="shared" si="51"/>
        <v>0</v>
      </c>
      <c r="K96">
        <f t="shared" si="8"/>
        <v>64</v>
      </c>
      <c r="L96">
        <f t="shared" ref="L96:Q96" si="52">(L60/100)*$D96</f>
        <v>0</v>
      </c>
      <c r="M96">
        <f t="shared" si="52"/>
        <v>64</v>
      </c>
      <c r="N96">
        <f t="shared" si="52"/>
        <v>0</v>
      </c>
      <c r="O96">
        <f t="shared" si="52"/>
        <v>0</v>
      </c>
      <c r="P96">
        <f t="shared" si="52"/>
        <v>0</v>
      </c>
      <c r="Q96">
        <f t="shared" si="52"/>
        <v>0</v>
      </c>
      <c r="R96">
        <f t="shared" si="10"/>
        <v>64</v>
      </c>
    </row>
    <row r="97" spans="1:18" x14ac:dyDescent="0.25">
      <c r="A97" t="s">
        <v>2624</v>
      </c>
      <c r="B97" t="s">
        <v>2605</v>
      </c>
      <c r="C97" t="s">
        <v>519</v>
      </c>
      <c r="D97">
        <v>32</v>
      </c>
      <c r="E97">
        <f t="shared" ref="E97:J97" si="53">(E61/100)*$D97</f>
        <v>5.76</v>
      </c>
      <c r="F97">
        <f t="shared" si="53"/>
        <v>0</v>
      </c>
      <c r="G97">
        <f t="shared" si="53"/>
        <v>0</v>
      </c>
      <c r="H97">
        <f t="shared" si="53"/>
        <v>0</v>
      </c>
      <c r="I97">
        <f t="shared" si="53"/>
        <v>26.24</v>
      </c>
      <c r="J97">
        <f t="shared" si="53"/>
        <v>0</v>
      </c>
      <c r="K97">
        <f t="shared" si="8"/>
        <v>32</v>
      </c>
      <c r="L97">
        <f t="shared" ref="L97:Q97" si="54">(L61/100)*$D97</f>
        <v>5.76</v>
      </c>
      <c r="M97">
        <f t="shared" si="54"/>
        <v>26.24</v>
      </c>
      <c r="N97">
        <f t="shared" si="54"/>
        <v>0</v>
      </c>
      <c r="O97">
        <f t="shared" si="54"/>
        <v>0</v>
      </c>
      <c r="P97">
        <f t="shared" si="54"/>
        <v>0</v>
      </c>
      <c r="Q97">
        <f t="shared" si="54"/>
        <v>0</v>
      </c>
      <c r="R97">
        <f t="shared" si="10"/>
        <v>32</v>
      </c>
    </row>
    <row r="98" spans="1:18" x14ac:dyDescent="0.25">
      <c r="A98" t="s">
        <v>2624</v>
      </c>
      <c r="B98" t="s">
        <v>669</v>
      </c>
      <c r="C98" t="s">
        <v>669</v>
      </c>
      <c r="D98">
        <v>43</v>
      </c>
      <c r="E98">
        <f t="shared" ref="E98:J98" si="55">(E62/100)*$D98</f>
        <v>0</v>
      </c>
      <c r="F98">
        <f t="shared" si="55"/>
        <v>17.2</v>
      </c>
      <c r="G98">
        <f t="shared" si="55"/>
        <v>0</v>
      </c>
      <c r="H98">
        <f t="shared" si="55"/>
        <v>0.86</v>
      </c>
      <c r="I98">
        <f t="shared" si="55"/>
        <v>24.939999999999998</v>
      </c>
      <c r="J98">
        <f t="shared" si="55"/>
        <v>0</v>
      </c>
      <c r="K98">
        <f t="shared" si="8"/>
        <v>43</v>
      </c>
      <c r="L98">
        <f t="shared" ref="L98:Q98" si="56">(L62/100)*$D98</f>
        <v>0</v>
      </c>
      <c r="M98">
        <f t="shared" si="56"/>
        <v>43</v>
      </c>
      <c r="N98">
        <f t="shared" si="56"/>
        <v>0</v>
      </c>
      <c r="O98">
        <f t="shared" si="56"/>
        <v>0</v>
      </c>
      <c r="P98">
        <f t="shared" si="56"/>
        <v>0</v>
      </c>
      <c r="Q98">
        <f t="shared" si="56"/>
        <v>0</v>
      </c>
      <c r="R98">
        <f t="shared" si="10"/>
        <v>43</v>
      </c>
    </row>
    <row r="99" spans="1:18" x14ac:dyDescent="0.25">
      <c r="A99" t="s">
        <v>2624</v>
      </c>
      <c r="B99" t="s">
        <v>2304</v>
      </c>
      <c r="C99" t="s">
        <v>2304</v>
      </c>
      <c r="D99">
        <v>48</v>
      </c>
      <c r="E99">
        <f t="shared" ref="E99:J99" si="57">(E63/100)*$D99</f>
        <v>9.120000000000001</v>
      </c>
      <c r="F99">
        <f t="shared" si="57"/>
        <v>9.120000000000001</v>
      </c>
      <c r="G99">
        <f t="shared" si="57"/>
        <v>0</v>
      </c>
      <c r="H99">
        <f t="shared" si="57"/>
        <v>0</v>
      </c>
      <c r="I99">
        <f t="shared" si="57"/>
        <v>29.759999999999998</v>
      </c>
      <c r="J99">
        <f t="shared" si="57"/>
        <v>0</v>
      </c>
      <c r="K99">
        <f t="shared" si="8"/>
        <v>48</v>
      </c>
      <c r="L99">
        <f t="shared" ref="L99:Q99" si="58">(L63/100)*$D99</f>
        <v>9.120000000000001</v>
      </c>
      <c r="M99">
        <f t="shared" si="58"/>
        <v>38.880000000000003</v>
      </c>
      <c r="N99">
        <f t="shared" si="58"/>
        <v>0</v>
      </c>
      <c r="O99">
        <f t="shared" si="58"/>
        <v>0</v>
      </c>
      <c r="P99">
        <f t="shared" si="58"/>
        <v>0</v>
      </c>
      <c r="Q99">
        <f t="shared" si="58"/>
        <v>0</v>
      </c>
      <c r="R99">
        <f t="shared" si="10"/>
        <v>48</v>
      </c>
    </row>
    <row r="100" spans="1:18" x14ac:dyDescent="0.25">
      <c r="A100" t="s">
        <v>2625</v>
      </c>
      <c r="B100" t="s">
        <v>580</v>
      </c>
      <c r="C100" t="s">
        <v>580</v>
      </c>
      <c r="D100">
        <v>32</v>
      </c>
      <c r="E100">
        <f t="shared" ref="E100:J100" si="59">(E64/100)*$D100</f>
        <v>0</v>
      </c>
      <c r="F100">
        <f t="shared" si="59"/>
        <v>0</v>
      </c>
      <c r="G100">
        <f t="shared" si="59"/>
        <v>32</v>
      </c>
      <c r="H100">
        <f t="shared" si="59"/>
        <v>0</v>
      </c>
      <c r="I100">
        <f t="shared" si="59"/>
        <v>0</v>
      </c>
      <c r="J100">
        <f t="shared" si="59"/>
        <v>0</v>
      </c>
      <c r="K100">
        <f t="shared" si="8"/>
        <v>32</v>
      </c>
      <c r="L100">
        <f t="shared" ref="L100:Q100" si="60">(L64/100)*$D100</f>
        <v>0</v>
      </c>
      <c r="M100">
        <f t="shared" si="60"/>
        <v>0</v>
      </c>
      <c r="N100">
        <f t="shared" si="60"/>
        <v>0</v>
      </c>
      <c r="O100">
        <f t="shared" si="60"/>
        <v>0</v>
      </c>
      <c r="P100">
        <f t="shared" si="60"/>
        <v>32</v>
      </c>
      <c r="Q100">
        <f t="shared" si="60"/>
        <v>0</v>
      </c>
      <c r="R100">
        <f t="shared" si="10"/>
        <v>32</v>
      </c>
    </row>
    <row r="101" spans="1:18" x14ac:dyDescent="0.25">
      <c r="A101" t="s">
        <v>2624</v>
      </c>
      <c r="B101" t="s">
        <v>564</v>
      </c>
      <c r="C101" t="s">
        <v>564</v>
      </c>
      <c r="D101">
        <v>38</v>
      </c>
      <c r="E101">
        <f t="shared" ref="E101:J101" si="61">(E65/100)*$D101</f>
        <v>0</v>
      </c>
      <c r="F101">
        <f t="shared" si="61"/>
        <v>0</v>
      </c>
      <c r="G101">
        <f t="shared" si="61"/>
        <v>38</v>
      </c>
      <c r="H101">
        <f t="shared" si="61"/>
        <v>0</v>
      </c>
      <c r="I101">
        <f t="shared" si="61"/>
        <v>0</v>
      </c>
      <c r="J101">
        <f t="shared" si="61"/>
        <v>0</v>
      </c>
      <c r="K101">
        <f t="shared" si="8"/>
        <v>38</v>
      </c>
      <c r="L101">
        <f t="shared" ref="L101:Q101" si="62">(L65/100)*$D101</f>
        <v>0</v>
      </c>
      <c r="M101">
        <f t="shared" si="62"/>
        <v>0</v>
      </c>
      <c r="N101">
        <f t="shared" si="62"/>
        <v>0</v>
      </c>
      <c r="O101">
        <f t="shared" si="62"/>
        <v>0</v>
      </c>
      <c r="P101">
        <f t="shared" si="62"/>
        <v>38</v>
      </c>
      <c r="Q101">
        <f t="shared" si="62"/>
        <v>0</v>
      </c>
      <c r="R101">
        <f t="shared" si="10"/>
        <v>38</v>
      </c>
    </row>
    <row r="102" spans="1:18" x14ac:dyDescent="0.25">
      <c r="A102" t="s">
        <v>2624</v>
      </c>
      <c r="B102" t="s">
        <v>2608</v>
      </c>
      <c r="C102" t="s">
        <v>2608</v>
      </c>
      <c r="D102">
        <v>37</v>
      </c>
      <c r="E102">
        <f t="shared" ref="E102:J102" si="63">(E66/100)*$D102</f>
        <v>0</v>
      </c>
      <c r="F102">
        <f t="shared" si="63"/>
        <v>0</v>
      </c>
      <c r="G102">
        <f t="shared" si="63"/>
        <v>37</v>
      </c>
      <c r="H102">
        <f t="shared" si="63"/>
        <v>0</v>
      </c>
      <c r="I102">
        <f t="shared" si="63"/>
        <v>0</v>
      </c>
      <c r="J102">
        <f t="shared" si="63"/>
        <v>0</v>
      </c>
      <c r="K102">
        <f t="shared" si="8"/>
        <v>37</v>
      </c>
      <c r="L102">
        <f t="shared" ref="L102:Q102" si="64">(L66/100)*$D102</f>
        <v>0</v>
      </c>
      <c r="M102">
        <f t="shared" si="64"/>
        <v>37</v>
      </c>
      <c r="N102">
        <f t="shared" si="64"/>
        <v>0</v>
      </c>
      <c r="O102">
        <f t="shared" si="64"/>
        <v>0</v>
      </c>
      <c r="P102">
        <f t="shared" si="64"/>
        <v>0</v>
      </c>
      <c r="Q102">
        <f t="shared" si="64"/>
        <v>0</v>
      </c>
      <c r="R102">
        <f t="shared" si="10"/>
        <v>37</v>
      </c>
    </row>
    <row r="103" spans="1:18" x14ac:dyDescent="0.25">
      <c r="A103" t="s">
        <v>2624</v>
      </c>
      <c r="B103" t="s">
        <v>572</v>
      </c>
      <c r="C103" t="s">
        <v>572</v>
      </c>
      <c r="D103">
        <v>69</v>
      </c>
      <c r="E103">
        <f t="shared" ref="E103:J103" si="65">(E67/100)*$D103</f>
        <v>0</v>
      </c>
      <c r="F103">
        <f t="shared" si="65"/>
        <v>0</v>
      </c>
      <c r="G103">
        <f t="shared" si="65"/>
        <v>66.239999999999995</v>
      </c>
      <c r="H103">
        <f t="shared" si="65"/>
        <v>2.7600000000000002</v>
      </c>
      <c r="I103">
        <f t="shared" si="65"/>
        <v>0</v>
      </c>
      <c r="J103">
        <f t="shared" si="65"/>
        <v>0</v>
      </c>
      <c r="K103">
        <f t="shared" si="8"/>
        <v>69</v>
      </c>
      <c r="L103">
        <f t="shared" ref="L103:Q103" si="66">(L67/100)*$D103</f>
        <v>0</v>
      </c>
      <c r="M103">
        <f t="shared" si="66"/>
        <v>66.929999999999993</v>
      </c>
      <c r="N103">
        <f t="shared" si="66"/>
        <v>0</v>
      </c>
      <c r="O103">
        <f t="shared" si="66"/>
        <v>0</v>
      </c>
      <c r="P103">
        <f t="shared" si="66"/>
        <v>2.0699999999999998</v>
      </c>
      <c r="Q103">
        <f t="shared" si="66"/>
        <v>0</v>
      </c>
      <c r="R103">
        <f t="shared" si="10"/>
        <v>68.999999999999986</v>
      </c>
    </row>
    <row r="104" spans="1:18" x14ac:dyDescent="0.25">
      <c r="A104" t="s">
        <v>2624</v>
      </c>
      <c r="B104" t="s">
        <v>2235</v>
      </c>
      <c r="C104" t="s">
        <v>2235</v>
      </c>
      <c r="D104">
        <v>58</v>
      </c>
      <c r="E104">
        <f t="shared" ref="E104:J104" si="67">(E68/100)*$D104</f>
        <v>0</v>
      </c>
      <c r="F104">
        <f t="shared" si="67"/>
        <v>16.82</v>
      </c>
      <c r="G104">
        <f t="shared" si="67"/>
        <v>37.119999999999997</v>
      </c>
      <c r="H104">
        <f t="shared" si="67"/>
        <v>0</v>
      </c>
      <c r="I104">
        <f t="shared" si="67"/>
        <v>4.0600000000000005</v>
      </c>
      <c r="J104">
        <f t="shared" si="67"/>
        <v>0</v>
      </c>
      <c r="K104">
        <f t="shared" si="8"/>
        <v>58</v>
      </c>
      <c r="L104">
        <f t="shared" ref="L104:Q104" si="68">(L68/100)*$D104</f>
        <v>0</v>
      </c>
      <c r="M104">
        <f t="shared" si="68"/>
        <v>20.88</v>
      </c>
      <c r="N104">
        <f t="shared" si="68"/>
        <v>0</v>
      </c>
      <c r="O104">
        <f t="shared" si="68"/>
        <v>0</v>
      </c>
      <c r="P104">
        <f t="shared" si="68"/>
        <v>37.119999999999997</v>
      </c>
      <c r="Q104">
        <f t="shared" si="68"/>
        <v>0</v>
      </c>
      <c r="R104">
        <f t="shared" si="10"/>
        <v>58</v>
      </c>
    </row>
    <row r="105" spans="1:18" x14ac:dyDescent="0.25">
      <c r="A105" t="s">
        <v>2625</v>
      </c>
      <c r="B105" t="s">
        <v>529</v>
      </c>
      <c r="C105" t="s">
        <v>2622</v>
      </c>
      <c r="D105">
        <v>32</v>
      </c>
      <c r="E105">
        <f t="shared" ref="E105:J105" si="69">(E69/100)*$D105</f>
        <v>0</v>
      </c>
      <c r="F105">
        <f t="shared" si="69"/>
        <v>0</v>
      </c>
      <c r="G105">
        <f t="shared" si="69"/>
        <v>18.88</v>
      </c>
      <c r="H105">
        <f t="shared" si="69"/>
        <v>0</v>
      </c>
      <c r="I105">
        <f t="shared" si="69"/>
        <v>13.12</v>
      </c>
      <c r="J105">
        <f t="shared" si="69"/>
        <v>0</v>
      </c>
      <c r="K105">
        <f t="shared" si="8"/>
        <v>32</v>
      </c>
      <c r="L105">
        <f t="shared" ref="L105:Q105" si="70">(L69/100)*$D105</f>
        <v>0</v>
      </c>
      <c r="M105">
        <f t="shared" si="70"/>
        <v>32</v>
      </c>
      <c r="N105">
        <f t="shared" si="70"/>
        <v>0</v>
      </c>
      <c r="O105">
        <f t="shared" si="70"/>
        <v>0</v>
      </c>
      <c r="P105">
        <f t="shared" si="70"/>
        <v>0</v>
      </c>
      <c r="Q105">
        <f t="shared" si="70"/>
        <v>0</v>
      </c>
      <c r="R105">
        <f t="shared" si="10"/>
        <v>32</v>
      </c>
    </row>
    <row r="106" spans="1:18" x14ac:dyDescent="0.25">
      <c r="A106" t="s">
        <v>2624</v>
      </c>
      <c r="B106" t="s">
        <v>2612</v>
      </c>
      <c r="C106" t="s">
        <v>2620</v>
      </c>
      <c r="D106">
        <v>44</v>
      </c>
      <c r="E106">
        <f t="shared" ref="E106:J106" si="71">(E70/100)*$D106</f>
        <v>0</v>
      </c>
      <c r="F106">
        <f t="shared" si="71"/>
        <v>0</v>
      </c>
      <c r="G106">
        <f t="shared" si="71"/>
        <v>25.08</v>
      </c>
      <c r="H106">
        <f t="shared" si="71"/>
        <v>18.919999999999998</v>
      </c>
      <c r="I106">
        <f t="shared" si="71"/>
        <v>0</v>
      </c>
      <c r="J106">
        <f t="shared" si="71"/>
        <v>0</v>
      </c>
      <c r="K106">
        <f t="shared" si="8"/>
        <v>44</v>
      </c>
      <c r="L106">
        <f t="shared" ref="L106:Q106" si="72">(L70/100)*$D106</f>
        <v>0</v>
      </c>
      <c r="M106">
        <f t="shared" si="72"/>
        <v>44</v>
      </c>
      <c r="N106">
        <f t="shared" si="72"/>
        <v>0</v>
      </c>
      <c r="O106">
        <f t="shared" si="72"/>
        <v>0</v>
      </c>
      <c r="P106">
        <f t="shared" si="72"/>
        <v>0</v>
      </c>
      <c r="Q106">
        <f t="shared" si="72"/>
        <v>0</v>
      </c>
      <c r="R106">
        <f t="shared" si="10"/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37" workbookViewId="0">
      <selection activeCell="A70" sqref="A70:XFD70"/>
    </sheetView>
  </sheetViews>
  <sheetFormatPr defaultRowHeight="15" x14ac:dyDescent="0.25"/>
  <cols>
    <col min="1" max="1" width="26" bestFit="1" customWidth="1"/>
    <col min="2" max="2" width="27.85546875" customWidth="1"/>
    <col min="3" max="3" width="9.5703125" bestFit="1" customWidth="1"/>
    <col min="4" max="4" width="7.85546875" bestFit="1" customWidth="1"/>
    <col min="5" max="5" width="9.140625" bestFit="1" customWidth="1"/>
    <col min="6" max="6" width="8.140625" bestFit="1" customWidth="1"/>
    <col min="7" max="7" width="18.140625" bestFit="1" customWidth="1"/>
    <col min="8" max="8" width="9.140625" bestFit="1" customWidth="1"/>
    <col min="9" max="9" width="5.5703125" bestFit="1" customWidth="1"/>
    <col min="10" max="10" width="27" bestFit="1" customWidth="1"/>
    <col min="11" max="11" width="16.7109375" bestFit="1" customWidth="1"/>
    <col min="12" max="12" width="11.140625" bestFit="1" customWidth="1"/>
    <col min="13" max="13" width="10.140625" bestFit="1" customWidth="1"/>
    <col min="14" max="14" width="16" bestFit="1" customWidth="1"/>
    <col min="15" max="15" width="18" bestFit="1" customWidth="1"/>
    <col min="16" max="16" width="16.42578125" bestFit="1" customWidth="1"/>
    <col min="17" max="17" width="14.5703125" bestFit="1" customWidth="1"/>
    <col min="18" max="18" width="15.28515625" bestFit="1" customWidth="1"/>
    <col min="19" max="19" width="7.42578125" bestFit="1" customWidth="1"/>
    <col min="20" max="20" width="27.28515625" bestFit="1" customWidth="1"/>
    <col min="21" max="21" width="26.140625" bestFit="1" customWidth="1"/>
    <col min="22" max="22" width="16.7109375" bestFit="1" customWidth="1"/>
    <col min="23" max="23" width="23" bestFit="1" customWidth="1"/>
    <col min="24" max="24" width="27" bestFit="1" customWidth="1"/>
  </cols>
  <sheetData>
    <row r="1" spans="1:25" x14ac:dyDescent="0.25">
      <c r="A1" s="69" t="s">
        <v>1019</v>
      </c>
      <c r="B1" s="69" t="s">
        <v>1278</v>
      </c>
      <c r="C1" s="69" t="s">
        <v>175</v>
      </c>
      <c r="D1" s="69" t="s">
        <v>507</v>
      </c>
      <c r="E1" s="69" t="s">
        <v>225</v>
      </c>
      <c r="F1" s="69" t="s">
        <v>227</v>
      </c>
      <c r="G1" s="69" t="s">
        <v>1193</v>
      </c>
      <c r="H1" s="69" t="s">
        <v>305</v>
      </c>
      <c r="I1" s="69" t="s">
        <v>73</v>
      </c>
      <c r="J1" s="69" t="s">
        <v>1019</v>
      </c>
      <c r="K1" s="69" t="s">
        <v>1224</v>
      </c>
      <c r="L1" s="69" t="s">
        <v>170</v>
      </c>
      <c r="M1" s="69" t="s">
        <v>1225</v>
      </c>
      <c r="N1" s="69" t="s">
        <v>1226</v>
      </c>
      <c r="O1" s="69" t="s">
        <v>1227</v>
      </c>
      <c r="P1" s="69" t="s">
        <v>1228</v>
      </c>
      <c r="Q1" s="69" t="s">
        <v>1229</v>
      </c>
      <c r="R1" s="69" t="s">
        <v>1230</v>
      </c>
      <c r="S1" s="68" t="s">
        <v>1234</v>
      </c>
      <c r="T1" s="68" t="s">
        <v>1235</v>
      </c>
      <c r="U1" s="68" t="s">
        <v>1236</v>
      </c>
      <c r="V1" s="68" t="s">
        <v>1237</v>
      </c>
      <c r="W1" s="68" t="s">
        <v>1238</v>
      </c>
      <c r="X1" s="68" t="s">
        <v>1277</v>
      </c>
      <c r="Y1" s="68"/>
    </row>
    <row r="2" spans="1:25" x14ac:dyDescent="0.25">
      <c r="A2" s="68" t="s">
        <v>1194</v>
      </c>
      <c r="B2" s="68">
        <v>17</v>
      </c>
      <c r="C2" s="68" t="s">
        <v>2181</v>
      </c>
      <c r="D2" s="68" t="s">
        <v>2200</v>
      </c>
      <c r="E2" s="68" t="s">
        <v>2201</v>
      </c>
      <c r="F2" s="68" t="s">
        <v>430</v>
      </c>
      <c r="G2" s="68" t="s">
        <v>2202</v>
      </c>
      <c r="H2" s="68" t="s">
        <v>430</v>
      </c>
      <c r="I2" s="68" t="s">
        <v>430</v>
      </c>
      <c r="J2" s="68" t="s">
        <v>1194</v>
      </c>
      <c r="K2" s="68" t="s">
        <v>430</v>
      </c>
      <c r="L2" s="68" t="s">
        <v>430</v>
      </c>
      <c r="M2" s="68" t="s">
        <v>430</v>
      </c>
      <c r="N2" s="68" t="s">
        <v>1871</v>
      </c>
      <c r="O2" s="68" t="s">
        <v>2181</v>
      </c>
      <c r="P2" s="68" t="s">
        <v>430</v>
      </c>
      <c r="Q2" s="68" t="s">
        <v>1798</v>
      </c>
      <c r="R2" s="68" t="s">
        <v>1798</v>
      </c>
      <c r="S2" s="68">
        <v>1</v>
      </c>
      <c r="T2" s="68" t="s">
        <v>2149</v>
      </c>
      <c r="U2" s="68" t="s">
        <v>2150</v>
      </c>
      <c r="V2" s="68" t="s">
        <v>1239</v>
      </c>
      <c r="W2" s="68">
        <v>6</v>
      </c>
      <c r="X2" s="68" t="s">
        <v>1194</v>
      </c>
      <c r="Y2" s="68"/>
    </row>
    <row r="3" spans="1:25" x14ac:dyDescent="0.25">
      <c r="A3" s="68" t="s">
        <v>1195</v>
      </c>
      <c r="B3" s="68">
        <v>12</v>
      </c>
      <c r="C3" s="68" t="s">
        <v>430</v>
      </c>
      <c r="D3" s="68" t="s">
        <v>2183</v>
      </c>
      <c r="E3" s="68" t="s">
        <v>430</v>
      </c>
      <c r="F3" s="68" t="s">
        <v>430</v>
      </c>
      <c r="G3" s="68" t="s">
        <v>430</v>
      </c>
      <c r="H3" s="68" t="s">
        <v>2182</v>
      </c>
      <c r="I3" s="68" t="s">
        <v>430</v>
      </c>
      <c r="J3" s="68" t="s">
        <v>1195</v>
      </c>
      <c r="K3" s="68" t="s">
        <v>2182</v>
      </c>
      <c r="L3" s="68" t="s">
        <v>430</v>
      </c>
      <c r="M3" s="68" t="s">
        <v>430</v>
      </c>
      <c r="N3" s="68" t="s">
        <v>2183</v>
      </c>
      <c r="O3" s="68" t="s">
        <v>430</v>
      </c>
      <c r="P3" s="68" t="s">
        <v>430</v>
      </c>
      <c r="Q3" s="68" t="s">
        <v>430</v>
      </c>
      <c r="R3" s="68" t="s">
        <v>430</v>
      </c>
      <c r="S3" s="68">
        <v>2</v>
      </c>
      <c r="T3" s="68" t="s">
        <v>1194</v>
      </c>
      <c r="U3" s="68" t="s">
        <v>1240</v>
      </c>
      <c r="V3" s="68" t="s">
        <v>1239</v>
      </c>
      <c r="W3" s="68">
        <v>17</v>
      </c>
      <c r="X3" s="68" t="s">
        <v>1195</v>
      </c>
      <c r="Y3" s="68"/>
    </row>
    <row r="4" spans="1:25" x14ac:dyDescent="0.25">
      <c r="A4" s="68" t="s">
        <v>1196</v>
      </c>
      <c r="B4" s="68">
        <v>10</v>
      </c>
      <c r="C4" s="68" t="s">
        <v>430</v>
      </c>
      <c r="D4" s="68" t="s">
        <v>430</v>
      </c>
      <c r="E4" s="68" t="s">
        <v>430</v>
      </c>
      <c r="F4" s="68" t="s">
        <v>1033</v>
      </c>
      <c r="G4" s="68" t="s">
        <v>430</v>
      </c>
      <c r="H4" s="68" t="s">
        <v>430</v>
      </c>
      <c r="I4" s="68" t="s">
        <v>430</v>
      </c>
      <c r="J4" s="68" t="s">
        <v>1196</v>
      </c>
      <c r="K4" s="68" t="s">
        <v>430</v>
      </c>
      <c r="L4" s="68" t="s">
        <v>430</v>
      </c>
      <c r="M4" s="68" t="s">
        <v>430</v>
      </c>
      <c r="N4" s="68" t="s">
        <v>1033</v>
      </c>
      <c r="O4" s="68" t="s">
        <v>430</v>
      </c>
      <c r="P4" s="68" t="s">
        <v>430</v>
      </c>
      <c r="Q4" s="68" t="s">
        <v>430</v>
      </c>
      <c r="R4" s="68" t="s">
        <v>430</v>
      </c>
      <c r="S4" s="68">
        <v>3</v>
      </c>
      <c r="T4" s="68" t="s">
        <v>2151</v>
      </c>
      <c r="U4" s="68" t="s">
        <v>2152</v>
      </c>
      <c r="V4" s="68" t="s">
        <v>1239</v>
      </c>
      <c r="W4" s="68">
        <v>2</v>
      </c>
      <c r="X4" s="68" t="s">
        <v>1196</v>
      </c>
      <c r="Y4" s="68"/>
    </row>
    <row r="5" spans="1:25" x14ac:dyDescent="0.25">
      <c r="A5" s="68" t="s">
        <v>1197</v>
      </c>
      <c r="B5" s="68">
        <v>10</v>
      </c>
      <c r="C5" s="68" t="s">
        <v>430</v>
      </c>
      <c r="D5" s="68" t="s">
        <v>430</v>
      </c>
      <c r="E5" s="68" t="s">
        <v>1198</v>
      </c>
      <c r="F5" s="68" t="s">
        <v>430</v>
      </c>
      <c r="G5" s="68" t="s">
        <v>430</v>
      </c>
      <c r="H5" s="68" t="s">
        <v>1199</v>
      </c>
      <c r="I5" s="68" t="s">
        <v>430</v>
      </c>
      <c r="J5" s="68" t="s">
        <v>1197</v>
      </c>
      <c r="K5" s="68" t="s">
        <v>1041</v>
      </c>
      <c r="L5" s="68" t="s">
        <v>430</v>
      </c>
      <c r="M5" s="68" t="s">
        <v>430</v>
      </c>
      <c r="N5" s="68" t="s">
        <v>1041</v>
      </c>
      <c r="O5" s="68" t="s">
        <v>430</v>
      </c>
      <c r="P5" s="68" t="s">
        <v>430</v>
      </c>
      <c r="Q5" s="68" t="s">
        <v>430</v>
      </c>
      <c r="R5" s="68" t="s">
        <v>430</v>
      </c>
      <c r="S5" s="68">
        <v>4</v>
      </c>
      <c r="T5" s="68" t="s">
        <v>1195</v>
      </c>
      <c r="U5" s="68" t="s">
        <v>1241</v>
      </c>
      <c r="V5" s="68" t="s">
        <v>1242</v>
      </c>
      <c r="W5" s="68">
        <v>12</v>
      </c>
      <c r="X5" s="68" t="s">
        <v>1197</v>
      </c>
      <c r="Y5" s="68"/>
    </row>
    <row r="6" spans="1:25" x14ac:dyDescent="0.25">
      <c r="A6" s="68" t="s">
        <v>1200</v>
      </c>
      <c r="B6" s="68">
        <v>10</v>
      </c>
      <c r="C6" s="68" t="s">
        <v>1051</v>
      </c>
      <c r="D6" s="68" t="s">
        <v>1041</v>
      </c>
      <c r="E6" s="68" t="s">
        <v>430</v>
      </c>
      <c r="F6" s="68" t="s">
        <v>430</v>
      </c>
      <c r="G6" s="68" t="s">
        <v>1102</v>
      </c>
      <c r="H6" s="68" t="s">
        <v>430</v>
      </c>
      <c r="I6" s="68" t="s">
        <v>430</v>
      </c>
      <c r="J6" s="68" t="s">
        <v>1200</v>
      </c>
      <c r="K6" s="68" t="s">
        <v>1051</v>
      </c>
      <c r="L6" s="68" t="s">
        <v>430</v>
      </c>
      <c r="M6" s="68" t="s">
        <v>430</v>
      </c>
      <c r="N6" s="68" t="s">
        <v>1041</v>
      </c>
      <c r="O6" s="68" t="s">
        <v>1051</v>
      </c>
      <c r="P6" s="68" t="s">
        <v>1147</v>
      </c>
      <c r="Q6" s="68" t="s">
        <v>430</v>
      </c>
      <c r="R6" s="68" t="s">
        <v>430</v>
      </c>
      <c r="S6" s="68">
        <v>5</v>
      </c>
      <c r="T6" s="68" t="s">
        <v>2153</v>
      </c>
      <c r="U6" s="68" t="s">
        <v>2154</v>
      </c>
      <c r="V6" s="68" t="s">
        <v>1242</v>
      </c>
      <c r="W6" s="68">
        <v>4</v>
      </c>
      <c r="X6" s="68" t="s">
        <v>1200</v>
      </c>
      <c r="Y6" s="68"/>
    </row>
    <row r="7" spans="1:25" x14ac:dyDescent="0.25">
      <c r="A7" s="68" t="s">
        <v>1201</v>
      </c>
      <c r="B7" s="68">
        <v>18</v>
      </c>
      <c r="C7" s="68" t="s">
        <v>430</v>
      </c>
      <c r="D7" s="68" t="s">
        <v>430</v>
      </c>
      <c r="E7" s="68" t="s">
        <v>430</v>
      </c>
      <c r="F7" s="68" t="s">
        <v>430</v>
      </c>
      <c r="G7" s="68" t="s">
        <v>1033</v>
      </c>
      <c r="H7" s="68" t="s">
        <v>430</v>
      </c>
      <c r="I7" s="68" t="s">
        <v>430</v>
      </c>
      <c r="J7" s="68" t="s">
        <v>1201</v>
      </c>
      <c r="K7" s="68" t="s">
        <v>430</v>
      </c>
      <c r="L7" s="68" t="s">
        <v>1551</v>
      </c>
      <c r="M7" s="68" t="s">
        <v>430</v>
      </c>
      <c r="N7" s="68" t="s">
        <v>430</v>
      </c>
      <c r="O7" s="68" t="s">
        <v>430</v>
      </c>
      <c r="P7" s="68" t="s">
        <v>430</v>
      </c>
      <c r="Q7" s="68" t="s">
        <v>2184</v>
      </c>
      <c r="R7" s="68" t="s">
        <v>2183</v>
      </c>
      <c r="S7" s="68">
        <v>6</v>
      </c>
      <c r="T7" s="68" t="s">
        <v>2155</v>
      </c>
      <c r="U7" s="68" t="s">
        <v>2156</v>
      </c>
      <c r="V7" s="68" t="s">
        <v>1243</v>
      </c>
      <c r="W7" s="68">
        <v>5</v>
      </c>
      <c r="X7" s="68" t="s">
        <v>1201</v>
      </c>
      <c r="Y7" s="68"/>
    </row>
    <row r="8" spans="1:25" x14ac:dyDescent="0.25">
      <c r="A8" s="68" t="s">
        <v>1202</v>
      </c>
      <c r="B8" s="68">
        <v>97</v>
      </c>
      <c r="C8" s="68" t="s">
        <v>430</v>
      </c>
      <c r="D8" s="68" t="s">
        <v>2203</v>
      </c>
      <c r="E8" s="68" t="s">
        <v>2204</v>
      </c>
      <c r="F8" s="68" t="s">
        <v>430</v>
      </c>
      <c r="G8" s="68" t="s">
        <v>430</v>
      </c>
      <c r="H8" s="68" t="s">
        <v>2205</v>
      </c>
      <c r="I8" s="68" t="s">
        <v>430</v>
      </c>
      <c r="J8" s="68" t="s">
        <v>1202</v>
      </c>
      <c r="K8" s="68" t="s">
        <v>2185</v>
      </c>
      <c r="L8" s="68" t="s">
        <v>1553</v>
      </c>
      <c r="M8" s="68" t="s">
        <v>430</v>
      </c>
      <c r="N8" s="68" t="s">
        <v>2186</v>
      </c>
      <c r="O8" s="68" t="s">
        <v>430</v>
      </c>
      <c r="P8" s="68" t="s">
        <v>430</v>
      </c>
      <c r="Q8" s="68" t="s">
        <v>430</v>
      </c>
      <c r="R8" s="68" t="s">
        <v>430</v>
      </c>
      <c r="S8" s="68">
        <v>7</v>
      </c>
      <c r="T8" s="68" t="s">
        <v>1244</v>
      </c>
      <c r="U8" s="68" t="s">
        <v>1245</v>
      </c>
      <c r="V8" s="68" t="s">
        <v>1239</v>
      </c>
      <c r="W8" s="68">
        <v>10</v>
      </c>
      <c r="X8" s="68" t="s">
        <v>1202</v>
      </c>
      <c r="Y8" s="68"/>
    </row>
    <row r="9" spans="1:25" x14ac:dyDescent="0.25">
      <c r="A9" s="68" t="s">
        <v>1203</v>
      </c>
      <c r="B9" s="68">
        <v>14</v>
      </c>
      <c r="C9" s="68" t="s">
        <v>430</v>
      </c>
      <c r="D9" s="68" t="s">
        <v>1864</v>
      </c>
      <c r="E9" s="68" t="s">
        <v>430</v>
      </c>
      <c r="F9" s="68" t="s">
        <v>430</v>
      </c>
      <c r="G9" s="68" t="s">
        <v>2206</v>
      </c>
      <c r="H9" s="68" t="s">
        <v>2207</v>
      </c>
      <c r="I9" s="68" t="s">
        <v>430</v>
      </c>
      <c r="J9" s="68" t="s">
        <v>1203</v>
      </c>
      <c r="K9" s="68" t="s">
        <v>1041</v>
      </c>
      <c r="L9" s="68" t="s">
        <v>1864</v>
      </c>
      <c r="M9" s="68" t="s">
        <v>430</v>
      </c>
      <c r="N9" s="68" t="s">
        <v>1660</v>
      </c>
      <c r="O9" s="68" t="s">
        <v>430</v>
      </c>
      <c r="P9" s="68" t="s">
        <v>1585</v>
      </c>
      <c r="Q9" s="68" t="s">
        <v>430</v>
      </c>
      <c r="R9" s="68" t="s">
        <v>430</v>
      </c>
      <c r="S9" s="68">
        <v>8</v>
      </c>
      <c r="T9" s="68" t="s">
        <v>1197</v>
      </c>
      <c r="U9" s="68" t="s">
        <v>1246</v>
      </c>
      <c r="V9" s="68" t="s">
        <v>1239</v>
      </c>
      <c r="W9" s="68">
        <v>10</v>
      </c>
      <c r="X9" s="68" t="s">
        <v>1203</v>
      </c>
      <c r="Y9" s="68"/>
    </row>
    <row r="10" spans="1:25" x14ac:dyDescent="0.25">
      <c r="A10" s="68" t="s">
        <v>1204</v>
      </c>
      <c r="B10" s="68">
        <v>13</v>
      </c>
      <c r="C10" s="68" t="s">
        <v>430</v>
      </c>
      <c r="D10" s="68" t="s">
        <v>430</v>
      </c>
      <c r="E10" s="68" t="s">
        <v>430</v>
      </c>
      <c r="F10" s="68" t="s">
        <v>430</v>
      </c>
      <c r="G10" s="68" t="s">
        <v>1033</v>
      </c>
      <c r="H10" s="68" t="s">
        <v>430</v>
      </c>
      <c r="I10" s="68" t="s">
        <v>430</v>
      </c>
      <c r="J10" s="68" t="s">
        <v>1204</v>
      </c>
      <c r="K10" s="68" t="s">
        <v>430</v>
      </c>
      <c r="L10" s="68" t="s">
        <v>430</v>
      </c>
      <c r="M10" s="68" t="s">
        <v>430</v>
      </c>
      <c r="N10" s="68" t="s">
        <v>430</v>
      </c>
      <c r="O10" s="68" t="s">
        <v>430</v>
      </c>
      <c r="P10" s="68" t="s">
        <v>1033</v>
      </c>
      <c r="Q10" s="68" t="s">
        <v>430</v>
      </c>
      <c r="R10" s="68" t="s">
        <v>430</v>
      </c>
      <c r="S10" s="68">
        <v>9</v>
      </c>
      <c r="T10" s="68" t="s">
        <v>1200</v>
      </c>
      <c r="U10" s="68" t="s">
        <v>1247</v>
      </c>
      <c r="V10" s="68" t="s">
        <v>1239</v>
      </c>
      <c r="W10" s="68">
        <v>10</v>
      </c>
      <c r="X10" s="68" t="s">
        <v>1204</v>
      </c>
      <c r="Y10" s="68"/>
    </row>
    <row r="11" spans="1:25" x14ac:dyDescent="0.25">
      <c r="A11" s="68" t="s">
        <v>1205</v>
      </c>
      <c r="B11" s="68">
        <v>10</v>
      </c>
      <c r="C11" s="68" t="s">
        <v>430</v>
      </c>
      <c r="D11" s="68" t="s">
        <v>1102</v>
      </c>
      <c r="E11" s="68" t="s">
        <v>1206</v>
      </c>
      <c r="F11" s="68" t="s">
        <v>430</v>
      </c>
      <c r="G11" s="68" t="s">
        <v>430</v>
      </c>
      <c r="H11" s="68" t="s">
        <v>430</v>
      </c>
      <c r="I11" s="68" t="s">
        <v>430</v>
      </c>
      <c r="J11" s="68" t="s">
        <v>1231</v>
      </c>
      <c r="K11" s="68" t="s">
        <v>430</v>
      </c>
      <c r="L11" s="68" t="s">
        <v>1051</v>
      </c>
      <c r="M11" s="68" t="s">
        <v>430</v>
      </c>
      <c r="N11" s="68" t="s">
        <v>1078</v>
      </c>
      <c r="O11" s="68" t="s">
        <v>430</v>
      </c>
      <c r="P11" s="68" t="s">
        <v>430</v>
      </c>
      <c r="Q11" s="68" t="s">
        <v>430</v>
      </c>
      <c r="R11" s="68" t="s">
        <v>430</v>
      </c>
      <c r="S11" s="68">
        <v>10</v>
      </c>
      <c r="T11" s="68" t="s">
        <v>1248</v>
      </c>
      <c r="U11" s="68" t="s">
        <v>1249</v>
      </c>
      <c r="V11" s="68" t="s">
        <v>1239</v>
      </c>
      <c r="W11" s="68">
        <v>18</v>
      </c>
      <c r="X11" s="68" t="s">
        <v>1231</v>
      </c>
      <c r="Y11" s="68"/>
    </row>
    <row r="12" spans="1:25" x14ac:dyDescent="0.25">
      <c r="A12" s="68" t="s">
        <v>1207</v>
      </c>
      <c r="B12" s="68">
        <v>10</v>
      </c>
      <c r="C12" s="68" t="s">
        <v>430</v>
      </c>
      <c r="D12" s="68" t="s">
        <v>430</v>
      </c>
      <c r="E12" s="68" t="s">
        <v>1078</v>
      </c>
      <c r="F12" s="68" t="s">
        <v>430</v>
      </c>
      <c r="G12" s="68" t="s">
        <v>430</v>
      </c>
      <c r="H12" s="68" t="s">
        <v>1051</v>
      </c>
      <c r="I12" s="68" t="s">
        <v>430</v>
      </c>
      <c r="J12" s="68" t="s">
        <v>1207</v>
      </c>
      <c r="K12" s="68" t="s">
        <v>1051</v>
      </c>
      <c r="L12" s="68" t="s">
        <v>1147</v>
      </c>
      <c r="M12" s="68" t="s">
        <v>430</v>
      </c>
      <c r="N12" s="68" t="s">
        <v>1206</v>
      </c>
      <c r="O12" s="68" t="s">
        <v>430</v>
      </c>
      <c r="P12" s="68" t="s">
        <v>430</v>
      </c>
      <c r="Q12" s="68" t="s">
        <v>430</v>
      </c>
      <c r="R12" s="68" t="s">
        <v>430</v>
      </c>
      <c r="S12" s="68">
        <v>11</v>
      </c>
      <c r="T12" s="68" t="s">
        <v>1202</v>
      </c>
      <c r="U12" s="68" t="s">
        <v>1250</v>
      </c>
      <c r="V12" s="68" t="s">
        <v>1242</v>
      </c>
      <c r="W12" s="68">
        <v>97</v>
      </c>
      <c r="X12" s="68" t="s">
        <v>1207</v>
      </c>
      <c r="Y12" s="68"/>
    </row>
    <row r="13" spans="1:25" x14ac:dyDescent="0.25">
      <c r="A13" s="68" t="s">
        <v>1208</v>
      </c>
      <c r="B13" s="68">
        <v>21</v>
      </c>
      <c r="C13" s="68" t="s">
        <v>1926</v>
      </c>
      <c r="D13" s="68" t="s">
        <v>1864</v>
      </c>
      <c r="E13" s="68" t="s">
        <v>1676</v>
      </c>
      <c r="F13" s="68" t="s">
        <v>430</v>
      </c>
      <c r="G13" s="68" t="s">
        <v>2183</v>
      </c>
      <c r="H13" s="68" t="s">
        <v>1929</v>
      </c>
      <c r="I13" s="68" t="s">
        <v>430</v>
      </c>
      <c r="J13" s="68" t="s">
        <v>1208</v>
      </c>
      <c r="K13" s="68" t="s">
        <v>1691</v>
      </c>
      <c r="L13" s="68" t="s">
        <v>430</v>
      </c>
      <c r="M13" s="68" t="s">
        <v>430</v>
      </c>
      <c r="N13" s="68" t="s">
        <v>1869</v>
      </c>
      <c r="O13" s="68" t="s">
        <v>2187</v>
      </c>
      <c r="P13" s="68" t="s">
        <v>430</v>
      </c>
      <c r="Q13" s="68" t="s">
        <v>430</v>
      </c>
      <c r="R13" s="68" t="s">
        <v>1582</v>
      </c>
      <c r="S13" s="68">
        <v>12</v>
      </c>
      <c r="T13" s="68" t="s">
        <v>1251</v>
      </c>
      <c r="U13" s="68" t="s">
        <v>1252</v>
      </c>
      <c r="V13" s="68" t="s">
        <v>1242</v>
      </c>
      <c r="W13" s="68">
        <v>14</v>
      </c>
      <c r="X13" s="68" t="s">
        <v>1208</v>
      </c>
      <c r="Y13" s="68"/>
    </row>
    <row r="14" spans="1:25" x14ac:dyDescent="0.25">
      <c r="A14" s="68" t="s">
        <v>1209</v>
      </c>
      <c r="B14" s="68">
        <v>11</v>
      </c>
      <c r="C14" s="68" t="s">
        <v>430</v>
      </c>
      <c r="D14" s="68" t="s">
        <v>2193</v>
      </c>
      <c r="E14" s="68" t="s">
        <v>430</v>
      </c>
      <c r="F14" s="68" t="s">
        <v>430</v>
      </c>
      <c r="G14" s="68" t="s">
        <v>430</v>
      </c>
      <c r="H14" s="68" t="s">
        <v>2194</v>
      </c>
      <c r="I14" s="68" t="s">
        <v>430</v>
      </c>
      <c r="J14" s="68" t="s">
        <v>1209</v>
      </c>
      <c r="K14" s="68" t="s">
        <v>1795</v>
      </c>
      <c r="L14" s="68" t="s">
        <v>2188</v>
      </c>
      <c r="M14" s="68" t="s">
        <v>430</v>
      </c>
      <c r="N14" s="68" t="s">
        <v>1675</v>
      </c>
      <c r="O14" s="68" t="s">
        <v>430</v>
      </c>
      <c r="P14" s="68" t="s">
        <v>430</v>
      </c>
      <c r="Q14" s="68" t="s">
        <v>430</v>
      </c>
      <c r="R14" s="68" t="s">
        <v>430</v>
      </c>
      <c r="S14" s="68">
        <v>13</v>
      </c>
      <c r="T14" s="68" t="s">
        <v>1205</v>
      </c>
      <c r="U14" s="68" t="s">
        <v>1253</v>
      </c>
      <c r="V14" s="68" t="s">
        <v>1242</v>
      </c>
      <c r="W14" s="68">
        <v>10</v>
      </c>
      <c r="X14" s="68" t="s">
        <v>1209</v>
      </c>
      <c r="Y14" s="68"/>
    </row>
    <row r="15" spans="1:25" x14ac:dyDescent="0.25">
      <c r="A15" s="68" t="s">
        <v>1210</v>
      </c>
      <c r="B15" s="68">
        <v>11</v>
      </c>
      <c r="C15" s="68" t="s">
        <v>430</v>
      </c>
      <c r="D15" s="68" t="s">
        <v>430</v>
      </c>
      <c r="E15" s="68" t="s">
        <v>430</v>
      </c>
      <c r="F15" s="68" t="s">
        <v>1033</v>
      </c>
      <c r="G15" s="68" t="s">
        <v>430</v>
      </c>
      <c r="H15" s="68" t="s">
        <v>430</v>
      </c>
      <c r="I15" s="68" t="s">
        <v>430</v>
      </c>
      <c r="J15" s="68" t="s">
        <v>1210</v>
      </c>
      <c r="K15" s="68" t="s">
        <v>430</v>
      </c>
      <c r="L15" s="68" t="s">
        <v>430</v>
      </c>
      <c r="M15" s="68" t="s">
        <v>430</v>
      </c>
      <c r="N15" s="68" t="s">
        <v>1033</v>
      </c>
      <c r="O15" s="68" t="s">
        <v>430</v>
      </c>
      <c r="P15" s="68" t="s">
        <v>430</v>
      </c>
      <c r="Q15" s="68" t="s">
        <v>430</v>
      </c>
      <c r="R15" s="68" t="s">
        <v>430</v>
      </c>
      <c r="S15" s="68">
        <v>14</v>
      </c>
      <c r="T15" s="68" t="s">
        <v>1254</v>
      </c>
      <c r="U15" s="68" t="s">
        <v>1255</v>
      </c>
      <c r="V15" s="68" t="s">
        <v>1239</v>
      </c>
      <c r="W15" s="68">
        <v>13</v>
      </c>
      <c r="X15" s="68" t="s">
        <v>1210</v>
      </c>
      <c r="Y15" s="68"/>
    </row>
    <row r="16" spans="1:25" x14ac:dyDescent="0.25">
      <c r="A16" s="68" t="s">
        <v>1211</v>
      </c>
      <c r="B16" s="68">
        <v>50</v>
      </c>
      <c r="C16" s="68" t="s">
        <v>430</v>
      </c>
      <c r="D16" s="68" t="s">
        <v>1051</v>
      </c>
      <c r="E16" s="68" t="s">
        <v>1078</v>
      </c>
      <c r="F16" s="68" t="s">
        <v>430</v>
      </c>
      <c r="G16" s="68" t="s">
        <v>430</v>
      </c>
      <c r="H16" s="68" t="s">
        <v>430</v>
      </c>
      <c r="I16" s="68" t="s">
        <v>430</v>
      </c>
      <c r="J16" s="68" t="s">
        <v>1211</v>
      </c>
      <c r="K16" s="68" t="s">
        <v>1232</v>
      </c>
      <c r="L16" s="68" t="s">
        <v>430</v>
      </c>
      <c r="M16" s="68" t="s">
        <v>430</v>
      </c>
      <c r="N16" s="68" t="s">
        <v>1045</v>
      </c>
      <c r="O16" s="68" t="s">
        <v>1118</v>
      </c>
      <c r="P16" s="68" t="s">
        <v>430</v>
      </c>
      <c r="Q16" s="68" t="s">
        <v>1055</v>
      </c>
      <c r="R16" s="68" t="s">
        <v>1118</v>
      </c>
      <c r="S16" s="68">
        <v>15</v>
      </c>
      <c r="T16" s="68" t="s">
        <v>1207</v>
      </c>
      <c r="U16" s="68" t="s">
        <v>1256</v>
      </c>
      <c r="V16" s="68" t="s">
        <v>1243</v>
      </c>
      <c r="W16" s="68">
        <v>10</v>
      </c>
      <c r="X16" s="68" t="s">
        <v>1211</v>
      </c>
      <c r="Y16" s="68"/>
    </row>
    <row r="17" spans="1:25" x14ac:dyDescent="0.25">
      <c r="A17" s="68" t="s">
        <v>1212</v>
      </c>
      <c r="B17" s="68">
        <v>38</v>
      </c>
      <c r="C17" s="68" t="s">
        <v>1118</v>
      </c>
      <c r="D17" s="68" t="s">
        <v>1124</v>
      </c>
      <c r="E17" s="68" t="s">
        <v>1213</v>
      </c>
      <c r="F17" s="68" t="s">
        <v>430</v>
      </c>
      <c r="G17" s="68" t="s">
        <v>1118</v>
      </c>
      <c r="H17" s="68" t="s">
        <v>1149</v>
      </c>
      <c r="I17" s="68" t="s">
        <v>430</v>
      </c>
      <c r="J17" s="68" t="s">
        <v>1212</v>
      </c>
      <c r="K17" s="68" t="s">
        <v>1582</v>
      </c>
      <c r="L17" s="68" t="s">
        <v>2189</v>
      </c>
      <c r="M17" s="68" t="s">
        <v>430</v>
      </c>
      <c r="N17" s="68" t="s">
        <v>2190</v>
      </c>
      <c r="O17" s="68" t="s">
        <v>430</v>
      </c>
      <c r="P17" s="68" t="s">
        <v>430</v>
      </c>
      <c r="Q17" s="68" t="s">
        <v>430</v>
      </c>
      <c r="R17" s="68" t="s">
        <v>430</v>
      </c>
      <c r="S17" s="68">
        <v>16</v>
      </c>
      <c r="T17" s="68" t="s">
        <v>1208</v>
      </c>
      <c r="U17" s="68" t="s">
        <v>1257</v>
      </c>
      <c r="V17" s="68" t="s">
        <v>1239</v>
      </c>
      <c r="W17" s="68">
        <v>21</v>
      </c>
      <c r="X17" s="68" t="s">
        <v>1212</v>
      </c>
      <c r="Y17" s="68"/>
    </row>
    <row r="18" spans="1:25" x14ac:dyDescent="0.25">
      <c r="A18" s="68" t="s">
        <v>1214</v>
      </c>
      <c r="B18" s="68">
        <v>15</v>
      </c>
      <c r="C18" s="68" t="s">
        <v>430</v>
      </c>
      <c r="D18" s="68" t="s">
        <v>1590</v>
      </c>
      <c r="E18" s="68" t="s">
        <v>2208</v>
      </c>
      <c r="F18" s="68" t="s">
        <v>430</v>
      </c>
      <c r="G18" s="68" t="s">
        <v>430</v>
      </c>
      <c r="H18" s="68" t="s">
        <v>2209</v>
      </c>
      <c r="I18" s="68" t="s">
        <v>430</v>
      </c>
      <c r="J18" s="68" t="s">
        <v>1214</v>
      </c>
      <c r="K18" s="68" t="s">
        <v>2191</v>
      </c>
      <c r="L18" s="68" t="s">
        <v>430</v>
      </c>
      <c r="M18" s="68" t="s">
        <v>430</v>
      </c>
      <c r="N18" s="68" t="s">
        <v>1880</v>
      </c>
      <c r="O18" s="68" t="s">
        <v>430</v>
      </c>
      <c r="P18" s="68" t="s">
        <v>430</v>
      </c>
      <c r="Q18" s="68" t="s">
        <v>430</v>
      </c>
      <c r="R18" s="68" t="s">
        <v>430</v>
      </c>
      <c r="S18" s="68">
        <v>17</v>
      </c>
      <c r="T18" s="68" t="s">
        <v>2157</v>
      </c>
      <c r="U18" s="68" t="s">
        <v>2158</v>
      </c>
      <c r="V18" s="68" t="s">
        <v>1239</v>
      </c>
      <c r="W18" s="68">
        <v>1</v>
      </c>
      <c r="X18" s="68" t="s">
        <v>1214</v>
      </c>
      <c r="Y18" s="68"/>
    </row>
    <row r="19" spans="1:25" x14ac:dyDescent="0.25">
      <c r="A19" s="68" t="s">
        <v>1215</v>
      </c>
      <c r="B19" s="68">
        <v>29</v>
      </c>
      <c r="C19" s="68" t="s">
        <v>2191</v>
      </c>
      <c r="D19" s="68" t="s">
        <v>1880</v>
      </c>
      <c r="E19" s="68" t="s">
        <v>430</v>
      </c>
      <c r="F19" s="68" t="s">
        <v>430</v>
      </c>
      <c r="G19" s="68" t="s">
        <v>430</v>
      </c>
      <c r="H19" s="68" t="s">
        <v>430</v>
      </c>
      <c r="I19" s="68" t="s">
        <v>430</v>
      </c>
      <c r="J19" s="68" t="s">
        <v>1215</v>
      </c>
      <c r="K19" s="68" t="s">
        <v>430</v>
      </c>
      <c r="L19" s="68" t="s">
        <v>430</v>
      </c>
      <c r="M19" s="68" t="s">
        <v>430</v>
      </c>
      <c r="N19" s="68" t="s">
        <v>1854</v>
      </c>
      <c r="O19" s="68" t="s">
        <v>430</v>
      </c>
      <c r="P19" s="68" t="s">
        <v>2192</v>
      </c>
      <c r="Q19" s="68" t="s">
        <v>430</v>
      </c>
      <c r="R19" s="68" t="s">
        <v>430</v>
      </c>
      <c r="S19" s="68">
        <v>18</v>
      </c>
      <c r="T19" s="68" t="s">
        <v>1209</v>
      </c>
      <c r="U19" s="68" t="s">
        <v>1258</v>
      </c>
      <c r="V19" s="68" t="s">
        <v>1242</v>
      </c>
      <c r="W19" s="68">
        <v>11</v>
      </c>
      <c r="X19" s="68" t="s">
        <v>1215</v>
      </c>
      <c r="Y19" s="68"/>
    </row>
    <row r="20" spans="1:25" x14ac:dyDescent="0.25">
      <c r="A20" s="68" t="s">
        <v>1216</v>
      </c>
      <c r="B20" s="68">
        <v>22</v>
      </c>
      <c r="C20" s="68" t="s">
        <v>430</v>
      </c>
      <c r="D20" s="68" t="s">
        <v>430</v>
      </c>
      <c r="E20" s="68" t="s">
        <v>2210</v>
      </c>
      <c r="F20" s="68" t="s">
        <v>430</v>
      </c>
      <c r="G20" s="68" t="s">
        <v>2211</v>
      </c>
      <c r="H20" s="68" t="s">
        <v>430</v>
      </c>
      <c r="I20" s="68" t="s">
        <v>430</v>
      </c>
      <c r="J20" s="68" t="s">
        <v>1216</v>
      </c>
      <c r="K20" s="68" t="s">
        <v>430</v>
      </c>
      <c r="L20" s="68" t="s">
        <v>1147</v>
      </c>
      <c r="M20" s="68" t="s">
        <v>430</v>
      </c>
      <c r="N20" s="68" t="s">
        <v>1103</v>
      </c>
      <c r="O20" s="68" t="s">
        <v>430</v>
      </c>
      <c r="P20" s="68" t="s">
        <v>430</v>
      </c>
      <c r="Q20" s="68" t="s">
        <v>430</v>
      </c>
      <c r="R20" s="68" t="s">
        <v>430</v>
      </c>
      <c r="S20" s="68">
        <v>19</v>
      </c>
      <c r="T20" s="68" t="s">
        <v>2159</v>
      </c>
      <c r="U20" s="68" t="s">
        <v>2160</v>
      </c>
      <c r="V20" s="68" t="s">
        <v>1242</v>
      </c>
      <c r="W20" s="68">
        <v>7</v>
      </c>
      <c r="X20" s="68" t="s">
        <v>1216</v>
      </c>
      <c r="Y20" s="68"/>
    </row>
    <row r="21" spans="1:25" x14ac:dyDescent="0.25">
      <c r="A21" s="68" t="s">
        <v>1217</v>
      </c>
      <c r="B21" s="68">
        <v>11</v>
      </c>
      <c r="C21" s="68" t="s">
        <v>2212</v>
      </c>
      <c r="D21" s="68" t="s">
        <v>2213</v>
      </c>
      <c r="E21" s="68" t="s">
        <v>2214</v>
      </c>
      <c r="F21" s="68" t="s">
        <v>430</v>
      </c>
      <c r="G21" s="68" t="s">
        <v>430</v>
      </c>
      <c r="H21" s="68" t="s">
        <v>430</v>
      </c>
      <c r="I21" s="68" t="s">
        <v>430</v>
      </c>
      <c r="J21" s="68" t="s">
        <v>1217</v>
      </c>
      <c r="K21" s="68" t="s">
        <v>430</v>
      </c>
      <c r="L21" s="68" t="s">
        <v>430</v>
      </c>
      <c r="M21" s="68" t="s">
        <v>430</v>
      </c>
      <c r="N21" s="68" t="s">
        <v>2193</v>
      </c>
      <c r="O21" s="68" t="s">
        <v>2194</v>
      </c>
      <c r="P21" s="68" t="s">
        <v>430</v>
      </c>
      <c r="Q21" s="68" t="s">
        <v>430</v>
      </c>
      <c r="R21" s="68" t="s">
        <v>430</v>
      </c>
      <c r="S21" s="68">
        <v>20</v>
      </c>
      <c r="T21" s="68" t="s">
        <v>2161</v>
      </c>
      <c r="U21" s="68" t="s">
        <v>2162</v>
      </c>
      <c r="V21" s="68" t="s">
        <v>1239</v>
      </c>
      <c r="W21" s="68">
        <v>3</v>
      </c>
      <c r="X21" s="68" t="s">
        <v>1217</v>
      </c>
      <c r="Y21" s="68"/>
    </row>
    <row r="22" spans="1:25" x14ac:dyDescent="0.25">
      <c r="A22" s="68" t="s">
        <v>1218</v>
      </c>
      <c r="B22" s="68">
        <v>11</v>
      </c>
      <c r="C22" s="68" t="s">
        <v>430</v>
      </c>
      <c r="D22" s="68" t="s">
        <v>430</v>
      </c>
      <c r="E22" s="68" t="s">
        <v>430</v>
      </c>
      <c r="F22" s="68" t="s">
        <v>430</v>
      </c>
      <c r="G22" s="68" t="s">
        <v>2215</v>
      </c>
      <c r="H22" s="68" t="s">
        <v>430</v>
      </c>
      <c r="I22" s="68" t="s">
        <v>1599</v>
      </c>
      <c r="J22" s="68" t="s">
        <v>1218</v>
      </c>
      <c r="K22" s="68" t="s">
        <v>430</v>
      </c>
      <c r="L22" s="68" t="s">
        <v>430</v>
      </c>
      <c r="M22" s="68" t="s">
        <v>1849</v>
      </c>
      <c r="N22" s="68" t="s">
        <v>430</v>
      </c>
      <c r="O22" s="68" t="s">
        <v>430</v>
      </c>
      <c r="P22" s="68" t="s">
        <v>1841</v>
      </c>
      <c r="Q22" s="68" t="s">
        <v>430</v>
      </c>
      <c r="R22" s="68" t="s">
        <v>430</v>
      </c>
      <c r="S22" s="68">
        <v>21</v>
      </c>
      <c r="T22" s="68" t="s">
        <v>1259</v>
      </c>
      <c r="U22" s="68" t="s">
        <v>1260</v>
      </c>
      <c r="V22" s="68" t="s">
        <v>1239</v>
      </c>
      <c r="W22" s="68">
        <v>11</v>
      </c>
      <c r="X22" s="68" t="s">
        <v>1218</v>
      </c>
      <c r="Y22" s="68"/>
    </row>
    <row r="23" spans="1:25" x14ac:dyDescent="0.25">
      <c r="A23" s="68" t="s">
        <v>1219</v>
      </c>
      <c r="B23" s="68">
        <v>11</v>
      </c>
      <c r="C23" s="68" t="s">
        <v>1033</v>
      </c>
      <c r="D23" s="68" t="s">
        <v>430</v>
      </c>
      <c r="E23" s="68" t="s">
        <v>430</v>
      </c>
      <c r="F23" s="68" t="s">
        <v>430</v>
      </c>
      <c r="G23" s="68" t="s">
        <v>430</v>
      </c>
      <c r="H23" s="68" t="s">
        <v>430</v>
      </c>
      <c r="I23" s="68" t="s">
        <v>430</v>
      </c>
      <c r="J23" s="68" t="s">
        <v>1219</v>
      </c>
      <c r="K23" s="68" t="s">
        <v>430</v>
      </c>
      <c r="L23" s="68" t="s">
        <v>430</v>
      </c>
      <c r="M23" s="68" t="s">
        <v>430</v>
      </c>
      <c r="N23" s="68" t="s">
        <v>430</v>
      </c>
      <c r="O23" s="68" t="s">
        <v>430</v>
      </c>
      <c r="P23" s="68" t="s">
        <v>430</v>
      </c>
      <c r="Q23" s="68" t="s">
        <v>430</v>
      </c>
      <c r="R23" s="68" t="s">
        <v>1033</v>
      </c>
      <c r="S23" s="68">
        <v>22</v>
      </c>
      <c r="T23" s="68" t="s">
        <v>2163</v>
      </c>
      <c r="U23" s="68" t="s">
        <v>2164</v>
      </c>
      <c r="V23" s="68" t="s">
        <v>1239</v>
      </c>
      <c r="W23" s="68">
        <v>1</v>
      </c>
      <c r="X23" s="68" t="s">
        <v>1219</v>
      </c>
      <c r="Y23" s="68"/>
    </row>
    <row r="24" spans="1:25" x14ac:dyDescent="0.25">
      <c r="A24" s="68" t="s">
        <v>1220</v>
      </c>
      <c r="B24" s="68">
        <v>24</v>
      </c>
      <c r="C24" s="68" t="s">
        <v>430</v>
      </c>
      <c r="D24" s="68" t="s">
        <v>430</v>
      </c>
      <c r="E24" s="68" t="s">
        <v>2038</v>
      </c>
      <c r="F24" s="68" t="s">
        <v>2216</v>
      </c>
      <c r="G24" s="68" t="s">
        <v>430</v>
      </c>
      <c r="H24" s="68" t="s">
        <v>430</v>
      </c>
      <c r="I24" s="68" t="s">
        <v>430</v>
      </c>
      <c r="J24" s="68" t="s">
        <v>1220</v>
      </c>
      <c r="K24" s="68" t="s">
        <v>430</v>
      </c>
      <c r="L24" s="68" t="s">
        <v>430</v>
      </c>
      <c r="M24" s="68" t="s">
        <v>430</v>
      </c>
      <c r="N24" s="68" t="s">
        <v>1033</v>
      </c>
      <c r="O24" s="68" t="s">
        <v>430</v>
      </c>
      <c r="P24" s="68" t="s">
        <v>430</v>
      </c>
      <c r="Q24" s="68" t="s">
        <v>430</v>
      </c>
      <c r="R24" s="68" t="s">
        <v>430</v>
      </c>
      <c r="S24" s="68">
        <v>23</v>
      </c>
      <c r="T24" s="68" t="s">
        <v>2165</v>
      </c>
      <c r="U24" s="68" t="s">
        <v>2166</v>
      </c>
      <c r="V24" s="68" t="s">
        <v>1239</v>
      </c>
      <c r="W24" s="68">
        <v>2</v>
      </c>
      <c r="X24" s="68" t="s">
        <v>1220</v>
      </c>
      <c r="Y24" s="68"/>
    </row>
    <row r="25" spans="1:25" x14ac:dyDescent="0.25">
      <c r="A25" s="68" t="s">
        <v>1221</v>
      </c>
      <c r="B25" s="68">
        <v>17</v>
      </c>
      <c r="C25" s="68" t="s">
        <v>430</v>
      </c>
      <c r="D25" s="68" t="s">
        <v>2217</v>
      </c>
      <c r="E25" s="68" t="s">
        <v>2218</v>
      </c>
      <c r="F25" s="68" t="s">
        <v>430</v>
      </c>
      <c r="G25" s="68" t="s">
        <v>430</v>
      </c>
      <c r="H25" s="68" t="s">
        <v>430</v>
      </c>
      <c r="I25" s="68" t="s">
        <v>430</v>
      </c>
      <c r="J25" s="68" t="s">
        <v>1221</v>
      </c>
      <c r="K25" s="68" t="s">
        <v>2195</v>
      </c>
      <c r="L25" s="68" t="s">
        <v>430</v>
      </c>
      <c r="M25" s="68" t="s">
        <v>430</v>
      </c>
      <c r="N25" s="68" t="s">
        <v>2196</v>
      </c>
      <c r="O25" s="68" t="s">
        <v>430</v>
      </c>
      <c r="P25" s="68" t="s">
        <v>430</v>
      </c>
      <c r="Q25" s="68" t="s">
        <v>430</v>
      </c>
      <c r="R25" s="68" t="s">
        <v>430</v>
      </c>
      <c r="S25" s="68">
        <v>24</v>
      </c>
      <c r="T25" s="68" t="s">
        <v>2167</v>
      </c>
      <c r="U25" s="68" t="s">
        <v>2168</v>
      </c>
      <c r="V25" s="68" t="s">
        <v>1239</v>
      </c>
      <c r="W25" s="68">
        <v>1</v>
      </c>
      <c r="X25" s="68" t="s">
        <v>1221</v>
      </c>
      <c r="Y25" s="68"/>
    </row>
    <row r="26" spans="1:25" x14ac:dyDescent="0.25">
      <c r="A26" s="68" t="s">
        <v>1222</v>
      </c>
      <c r="B26" s="68">
        <v>36</v>
      </c>
      <c r="C26" s="68" t="s">
        <v>2219</v>
      </c>
      <c r="D26" s="68" t="s">
        <v>2220</v>
      </c>
      <c r="E26" s="68" t="s">
        <v>2219</v>
      </c>
      <c r="F26" s="68" t="s">
        <v>430</v>
      </c>
      <c r="G26" s="68" t="s">
        <v>430</v>
      </c>
      <c r="H26" s="68" t="s">
        <v>430</v>
      </c>
      <c r="I26" s="68" t="s">
        <v>430</v>
      </c>
      <c r="J26" s="68" t="s">
        <v>1233</v>
      </c>
      <c r="K26" s="68" t="s">
        <v>430</v>
      </c>
      <c r="L26" s="68" t="s">
        <v>430</v>
      </c>
      <c r="M26" s="68" t="s">
        <v>430</v>
      </c>
      <c r="N26" s="68" t="s">
        <v>2197</v>
      </c>
      <c r="O26" s="68" t="s">
        <v>1680</v>
      </c>
      <c r="P26" s="68" t="s">
        <v>430</v>
      </c>
      <c r="Q26" s="68" t="s">
        <v>430</v>
      </c>
      <c r="R26" s="68" t="s">
        <v>430</v>
      </c>
      <c r="S26" s="68">
        <v>25</v>
      </c>
      <c r="T26" s="68" t="s">
        <v>1211</v>
      </c>
      <c r="U26" s="68" t="s">
        <v>1261</v>
      </c>
      <c r="V26" s="68" t="s">
        <v>1239</v>
      </c>
      <c r="W26" s="68">
        <v>50</v>
      </c>
      <c r="X26" s="68" t="s">
        <v>1233</v>
      </c>
      <c r="Y26" s="68"/>
    </row>
    <row r="27" spans="1:25" x14ac:dyDescent="0.25">
      <c r="A27" s="68" t="s">
        <v>1223</v>
      </c>
      <c r="B27" s="68">
        <v>37</v>
      </c>
      <c r="C27" s="68" t="s">
        <v>430</v>
      </c>
      <c r="D27" s="68" t="s">
        <v>2199</v>
      </c>
      <c r="E27" s="68" t="s">
        <v>430</v>
      </c>
      <c r="F27" s="68" t="s">
        <v>430</v>
      </c>
      <c r="G27" s="68" t="s">
        <v>430</v>
      </c>
      <c r="H27" s="68" t="s">
        <v>2221</v>
      </c>
      <c r="I27" s="68" t="s">
        <v>430</v>
      </c>
      <c r="J27" s="68" t="s">
        <v>1223</v>
      </c>
      <c r="K27" s="68" t="s">
        <v>2198</v>
      </c>
      <c r="L27" s="68" t="s">
        <v>1873</v>
      </c>
      <c r="M27" s="68" t="s">
        <v>430</v>
      </c>
      <c r="N27" s="68" t="s">
        <v>2199</v>
      </c>
      <c r="O27" s="68" t="s">
        <v>430</v>
      </c>
      <c r="P27" s="68" t="s">
        <v>430</v>
      </c>
      <c r="Q27" s="68" t="s">
        <v>430</v>
      </c>
      <c r="R27" s="68" t="s">
        <v>430</v>
      </c>
      <c r="S27" s="68">
        <v>26</v>
      </c>
      <c r="T27" s="68" t="s">
        <v>1214</v>
      </c>
      <c r="U27" s="68" t="s">
        <v>1262</v>
      </c>
      <c r="V27" s="68" t="s">
        <v>1242</v>
      </c>
      <c r="W27" s="68">
        <v>15</v>
      </c>
      <c r="X27" s="68" t="s">
        <v>1223</v>
      </c>
      <c r="Y27" s="68"/>
    </row>
    <row r="28" spans="1:25" x14ac:dyDescent="0.25">
      <c r="A28" s="70" t="s">
        <v>1279</v>
      </c>
      <c r="B28" s="70" t="s">
        <v>1278</v>
      </c>
      <c r="C28" s="70" t="s">
        <v>175</v>
      </c>
      <c r="D28" s="70" t="s">
        <v>507</v>
      </c>
      <c r="E28" s="70" t="s">
        <v>225</v>
      </c>
      <c r="F28" s="70" t="s">
        <v>227</v>
      </c>
      <c r="G28" s="70" t="s">
        <v>1193</v>
      </c>
      <c r="H28" s="70" t="s">
        <v>305</v>
      </c>
      <c r="I28" s="70" t="s">
        <v>73</v>
      </c>
      <c r="J28" s="71" t="s">
        <v>1279</v>
      </c>
      <c r="K28" s="70" t="s">
        <v>1224</v>
      </c>
      <c r="L28" s="70" t="s">
        <v>170</v>
      </c>
      <c r="M28" s="70" t="s">
        <v>1225</v>
      </c>
      <c r="N28" s="70" t="s">
        <v>1226</v>
      </c>
      <c r="O28" s="70" t="s">
        <v>1227</v>
      </c>
      <c r="P28" s="70" t="s">
        <v>1228</v>
      </c>
      <c r="Q28" s="70" t="s">
        <v>1229</v>
      </c>
      <c r="R28" s="70" t="s">
        <v>1230</v>
      </c>
      <c r="S28" s="68">
        <v>27</v>
      </c>
      <c r="T28" s="68" t="s">
        <v>1212</v>
      </c>
      <c r="U28" s="68" t="s">
        <v>1263</v>
      </c>
      <c r="V28" s="68" t="s">
        <v>1242</v>
      </c>
      <c r="W28" s="68">
        <v>38</v>
      </c>
      <c r="X28" s="68"/>
      <c r="Y28" s="68"/>
    </row>
    <row r="29" spans="1:25" x14ac:dyDescent="0.25">
      <c r="A29" s="72" t="s">
        <v>1194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1194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1215</v>
      </c>
      <c r="U29" s="68" t="s">
        <v>1264</v>
      </c>
      <c r="V29" s="68" t="s">
        <v>1239</v>
      </c>
      <c r="W29" s="68">
        <v>29</v>
      </c>
      <c r="X29" s="68"/>
      <c r="Y29" s="68"/>
    </row>
    <row r="30" spans="1:25" x14ac:dyDescent="0.25">
      <c r="A30" s="72" t="s">
        <v>1195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1195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1265</v>
      </c>
      <c r="U30" s="68" t="s">
        <v>1266</v>
      </c>
      <c r="V30" s="68" t="s">
        <v>1242</v>
      </c>
      <c r="W30" s="68">
        <v>22</v>
      </c>
      <c r="X30" s="68"/>
      <c r="Y30" s="68"/>
    </row>
    <row r="31" spans="1:25" x14ac:dyDescent="0.25">
      <c r="A31" s="72" t="s">
        <v>1196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1196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2169</v>
      </c>
      <c r="U31" s="68" t="s">
        <v>2170</v>
      </c>
      <c r="V31" s="68" t="s">
        <v>1239</v>
      </c>
      <c r="W31" s="68">
        <v>3</v>
      </c>
      <c r="X31" s="68"/>
      <c r="Y31" s="68"/>
    </row>
    <row r="32" spans="1:25" x14ac:dyDescent="0.25">
      <c r="A32" s="72" t="s">
        <v>1197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1197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1218</v>
      </c>
      <c r="U32" s="68" t="s">
        <v>1267</v>
      </c>
      <c r="V32" s="68" t="s">
        <v>1239</v>
      </c>
      <c r="W32" s="68">
        <v>11</v>
      </c>
      <c r="X32" s="68"/>
      <c r="Y32" s="68"/>
    </row>
    <row r="33" spans="1:25" x14ac:dyDescent="0.25">
      <c r="A33" s="72" t="s">
        <v>1200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1200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1268</v>
      </c>
      <c r="U33" s="68" t="s">
        <v>1269</v>
      </c>
      <c r="V33" s="68" t="s">
        <v>1270</v>
      </c>
      <c r="W33" s="68">
        <v>11</v>
      </c>
      <c r="X33" s="68"/>
      <c r="Y33" s="68"/>
    </row>
    <row r="34" spans="1:25" x14ac:dyDescent="0.25">
      <c r="A34" s="72" t="s">
        <v>1201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1201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1217</v>
      </c>
      <c r="U34" s="68" t="s">
        <v>1271</v>
      </c>
      <c r="V34" s="68" t="s">
        <v>1242</v>
      </c>
      <c r="W34" s="68">
        <v>11</v>
      </c>
      <c r="X34" s="68"/>
      <c r="Y34" s="68"/>
    </row>
    <row r="35" spans="1:25" x14ac:dyDescent="0.25">
      <c r="A35" s="72" t="s">
        <v>1202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1202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2171</v>
      </c>
      <c r="U35" s="68" t="s">
        <v>2172</v>
      </c>
      <c r="V35" s="68" t="s">
        <v>1243</v>
      </c>
      <c r="W35" s="68">
        <v>4</v>
      </c>
      <c r="X35" s="68"/>
      <c r="Y35" s="68"/>
    </row>
    <row r="36" spans="1:25" x14ac:dyDescent="0.25">
      <c r="A36" s="72" t="s">
        <v>1203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1203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1272</v>
      </c>
      <c r="U36" s="68" t="s">
        <v>1273</v>
      </c>
      <c r="V36" s="68" t="s">
        <v>1239</v>
      </c>
      <c r="W36" s="68">
        <v>24</v>
      </c>
      <c r="X36" s="68"/>
      <c r="Y36" s="68"/>
    </row>
    <row r="37" spans="1:25" x14ac:dyDescent="0.25">
      <c r="A37" s="72" t="s">
        <v>1204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1204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2173</v>
      </c>
      <c r="U37" s="68" t="s">
        <v>2174</v>
      </c>
      <c r="V37" s="68" t="s">
        <v>1242</v>
      </c>
      <c r="W37" s="68">
        <v>2</v>
      </c>
      <c r="X37" s="68"/>
      <c r="Y37" s="68"/>
    </row>
    <row r="38" spans="1:25" x14ac:dyDescent="0.25">
      <c r="A38" s="72" t="s">
        <v>1231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1231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1221</v>
      </c>
      <c r="U38" s="68" t="s">
        <v>1274</v>
      </c>
      <c r="V38" s="68" t="s">
        <v>1242</v>
      </c>
      <c r="W38" s="68">
        <v>17</v>
      </c>
      <c r="X38" s="68"/>
      <c r="Y38" s="68"/>
    </row>
    <row r="39" spans="1:25" x14ac:dyDescent="0.25">
      <c r="A39" s="72" t="s">
        <v>1207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1207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1222</v>
      </c>
      <c r="U39" s="68" t="s">
        <v>1275</v>
      </c>
      <c r="V39" s="68" t="s">
        <v>1239</v>
      </c>
      <c r="W39" s="68">
        <v>36</v>
      </c>
      <c r="X39" s="68"/>
      <c r="Y39" s="68"/>
    </row>
    <row r="40" spans="1:25" x14ac:dyDescent="0.25">
      <c r="A40" s="72" t="s">
        <v>1208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1208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2175</v>
      </c>
      <c r="U40" s="68" t="s">
        <v>2176</v>
      </c>
      <c r="V40" s="68" t="s">
        <v>1239</v>
      </c>
      <c r="W40" s="68">
        <v>2</v>
      </c>
      <c r="X40" s="68"/>
      <c r="Y40" s="68"/>
    </row>
    <row r="41" spans="1:25" x14ac:dyDescent="0.25">
      <c r="A41" s="72" t="s">
        <v>1209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1209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2177</v>
      </c>
      <c r="U41" s="68" t="s">
        <v>2178</v>
      </c>
      <c r="V41" s="68" t="s">
        <v>1239</v>
      </c>
      <c r="W41" s="68">
        <v>3</v>
      </c>
      <c r="X41" s="68"/>
      <c r="Y41" s="68"/>
    </row>
    <row r="42" spans="1:25" x14ac:dyDescent="0.25">
      <c r="A42" s="72" t="s">
        <v>1210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1210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2179</v>
      </c>
      <c r="U42" s="68" t="s">
        <v>2180</v>
      </c>
      <c r="V42" s="68" t="s">
        <v>1239</v>
      </c>
      <c r="W42" s="68">
        <v>7</v>
      </c>
      <c r="X42" s="68"/>
      <c r="Y42" s="68"/>
    </row>
    <row r="43" spans="1:25" x14ac:dyDescent="0.25">
      <c r="A43" s="72" t="s">
        <v>1211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1211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1223</v>
      </c>
      <c r="U43" s="68" t="s">
        <v>1276</v>
      </c>
      <c r="V43" s="68" t="s">
        <v>1242</v>
      </c>
      <c r="W43" s="68">
        <v>37</v>
      </c>
      <c r="X43" s="68"/>
      <c r="Y43" s="68"/>
    </row>
    <row r="44" spans="1:25" x14ac:dyDescent="0.25">
      <c r="A44" s="72" t="s">
        <v>1212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1212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25">
      <c r="A45" s="72" t="s">
        <v>1214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1214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25">
      <c r="A46" s="72" t="s">
        <v>1215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1215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25">
      <c r="A47" s="72" t="s">
        <v>1216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1216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25">
      <c r="A48" s="72" t="s">
        <v>1217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1217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25">
      <c r="A49" s="72" t="s">
        <v>1218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1218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25">
      <c r="A50" s="72" t="s">
        <v>1219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1219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25">
      <c r="A51" s="72" t="s">
        <v>1220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1220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25">
      <c r="A52" s="72" t="s">
        <v>1221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1221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25">
      <c r="A53" s="72" t="s">
        <v>1233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1233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25">
      <c r="A54" s="72" t="s">
        <v>1223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1223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25">
      <c r="A55" s="73"/>
      <c r="B55" s="73"/>
      <c r="C55" s="73" t="s">
        <v>166</v>
      </c>
      <c r="D55" s="73" t="s">
        <v>163</v>
      </c>
      <c r="E55" s="73" t="s">
        <v>163</v>
      </c>
      <c r="F55" s="73" t="s">
        <v>163</v>
      </c>
      <c r="G55" s="73" t="s">
        <v>165</v>
      </c>
      <c r="H55" s="73" t="s">
        <v>164</v>
      </c>
      <c r="I55" s="73" t="s">
        <v>216</v>
      </c>
      <c r="J55" s="73"/>
      <c r="K55" s="73" t="s">
        <v>255</v>
      </c>
      <c r="L55" s="73" t="s">
        <v>299</v>
      </c>
      <c r="M55" s="73" t="s">
        <v>256</v>
      </c>
      <c r="N55" s="73" t="s">
        <v>255</v>
      </c>
      <c r="O55" s="73" t="s">
        <v>255</v>
      </c>
      <c r="P55" s="73" t="s">
        <v>255</v>
      </c>
      <c r="Q55" s="73" t="s">
        <v>255</v>
      </c>
      <c r="R55" s="73" t="s">
        <v>255</v>
      </c>
    </row>
    <row r="56" spans="1:25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25">
      <c r="A57" s="73" t="s">
        <v>219</v>
      </c>
      <c r="B57" s="73" t="s">
        <v>257</v>
      </c>
      <c r="C57" s="73" t="s">
        <v>61</v>
      </c>
      <c r="D57" s="74" t="s">
        <v>73</v>
      </c>
      <c r="E57" s="74" t="s">
        <v>173</v>
      </c>
      <c r="F57" s="74" t="s">
        <v>174</v>
      </c>
      <c r="G57" s="74" t="s">
        <v>175</v>
      </c>
      <c r="H57" s="74" t="s">
        <v>176</v>
      </c>
      <c r="I57" s="74" t="s">
        <v>177</v>
      </c>
      <c r="J57" s="75" t="s">
        <v>178</v>
      </c>
      <c r="K57" s="76" t="s">
        <v>168</v>
      </c>
      <c r="L57" s="76" t="s">
        <v>169</v>
      </c>
      <c r="M57" s="76" t="s">
        <v>64</v>
      </c>
      <c r="N57" s="76" t="s">
        <v>170</v>
      </c>
      <c r="O57" s="76" t="s">
        <v>68</v>
      </c>
      <c r="P57" s="76" t="s">
        <v>171</v>
      </c>
      <c r="Q57" s="75" t="s">
        <v>172</v>
      </c>
      <c r="R57" s="73"/>
    </row>
    <row r="58" spans="1:25" x14ac:dyDescent="0.25">
      <c r="A58" s="72" t="s">
        <v>1194</v>
      </c>
      <c r="B58" s="73" t="s">
        <v>1280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25">
      <c r="A59" s="72" t="s">
        <v>1195</v>
      </c>
      <c r="B59" s="73" t="s">
        <v>1281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25">
      <c r="A60" s="72" t="s">
        <v>1196</v>
      </c>
      <c r="B60" s="73" t="s">
        <v>1282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25">
      <c r="A61" s="72" t="s">
        <v>1197</v>
      </c>
      <c r="B61" s="73" t="s">
        <v>1283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25">
      <c r="A62" s="72" t="s">
        <v>1200</v>
      </c>
      <c r="B62" s="73" t="s">
        <v>540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25">
      <c r="A63" s="72" t="s">
        <v>1201</v>
      </c>
      <c r="B63" s="73" t="s">
        <v>1284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25">
      <c r="A64" s="72" t="s">
        <v>1202</v>
      </c>
      <c r="B64" s="73" t="s">
        <v>1167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25">
      <c r="A65" s="72" t="s">
        <v>1203</v>
      </c>
      <c r="B65" s="73" t="s">
        <v>1285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25">
      <c r="A66" s="72" t="s">
        <v>1204</v>
      </c>
      <c r="B66" s="73" t="s">
        <v>1286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25">
      <c r="A67" s="72" t="s">
        <v>1231</v>
      </c>
      <c r="B67" s="73" t="s">
        <v>1287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25">
      <c r="A68" s="72" t="s">
        <v>1207</v>
      </c>
      <c r="B68" s="73" t="s">
        <v>1288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25">
      <c r="A69" s="72" t="s">
        <v>1208</v>
      </c>
      <c r="B69" s="73" t="s">
        <v>1289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25">
      <c r="A70" s="72" t="s">
        <v>1209</v>
      </c>
      <c r="B70" s="73" t="s">
        <v>1290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25">
      <c r="A71" s="72" t="s">
        <v>1210</v>
      </c>
      <c r="B71" t="s">
        <v>2441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25">
      <c r="A72" s="72" t="s">
        <v>1211</v>
      </c>
      <c r="B72" s="73" t="s">
        <v>572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25">
      <c r="A73" s="72" t="s">
        <v>1212</v>
      </c>
      <c r="B73" s="73" t="s">
        <v>1291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25">
      <c r="A74" s="72" t="s">
        <v>1214</v>
      </c>
      <c r="B74" s="73" t="s">
        <v>1292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25">
      <c r="A75" s="72" t="s">
        <v>1215</v>
      </c>
      <c r="B75" s="73" t="s">
        <v>1293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25">
      <c r="A76" s="72" t="s">
        <v>1216</v>
      </c>
      <c r="B76" s="73" t="s">
        <v>1294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25">
      <c r="A77" s="72" t="s">
        <v>1217</v>
      </c>
      <c r="B77" s="73" t="s">
        <v>1295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25">
      <c r="A78" s="72" t="s">
        <v>1218</v>
      </c>
      <c r="B78" s="73" t="s">
        <v>1296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25">
      <c r="A79" s="72" t="s">
        <v>1219</v>
      </c>
      <c r="B79" s="73" t="s">
        <v>1297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25">
      <c r="A80" s="72" t="s">
        <v>1220</v>
      </c>
      <c r="B80" s="73" t="s">
        <v>1298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25">
      <c r="A81" s="72" t="s">
        <v>1221</v>
      </c>
      <c r="B81" s="73" t="s">
        <v>1299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25">
      <c r="A82" s="72" t="s">
        <v>1233</v>
      </c>
      <c r="B82" s="73" t="s">
        <v>1300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25">
      <c r="A83" s="72" t="s">
        <v>1223</v>
      </c>
      <c r="B83" s="73" t="s">
        <v>1301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25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V42" sqref="V42"/>
    </sheetView>
  </sheetViews>
  <sheetFormatPr defaultRowHeight="15" x14ac:dyDescent="0.25"/>
  <cols>
    <col min="1" max="1" width="29.5703125" customWidth="1"/>
    <col min="2" max="2" width="19.5703125" customWidth="1"/>
    <col min="3" max="3" width="26.42578125" customWidth="1"/>
    <col min="4" max="4" width="16.7109375" customWidth="1"/>
    <col min="8" max="9" width="6.7109375" customWidth="1"/>
    <col min="10" max="10" width="7.140625" customWidth="1"/>
  </cols>
  <sheetData>
    <row r="1" spans="1:17" x14ac:dyDescent="0.25">
      <c r="B1" t="s">
        <v>1309</v>
      </c>
      <c r="C1" t="s">
        <v>346</v>
      </c>
      <c r="D1" t="s">
        <v>347</v>
      </c>
      <c r="E1" s="85"/>
      <c r="F1" s="85"/>
      <c r="G1" s="85"/>
      <c r="H1" s="85"/>
      <c r="I1" s="85" t="s">
        <v>7</v>
      </c>
      <c r="J1" s="85"/>
      <c r="K1" s="85"/>
      <c r="L1" s="85"/>
      <c r="N1" s="84" t="s">
        <v>2280</v>
      </c>
      <c r="O1" s="84"/>
      <c r="P1" s="84"/>
    </row>
    <row r="2" spans="1:17" x14ac:dyDescent="0.25">
      <c r="A2" t="s">
        <v>257</v>
      </c>
      <c r="E2" s="85" t="s">
        <v>73</v>
      </c>
      <c r="F2" s="85" t="s">
        <v>176</v>
      </c>
      <c r="G2" s="85" t="s">
        <v>226</v>
      </c>
      <c r="H2" s="85" t="s">
        <v>225</v>
      </c>
      <c r="I2" s="85" t="s">
        <v>227</v>
      </c>
      <c r="J2" s="85" t="s">
        <v>2281</v>
      </c>
      <c r="K2" s="85" t="s">
        <v>625</v>
      </c>
      <c r="L2" s="85" t="s">
        <v>175</v>
      </c>
      <c r="M2" s="85" t="s">
        <v>2339</v>
      </c>
      <c r="N2" s="84" t="s">
        <v>349</v>
      </c>
      <c r="O2" s="84" t="s">
        <v>222</v>
      </c>
      <c r="P2" s="84" t="s">
        <v>221</v>
      </c>
      <c r="Q2" s="84" t="s">
        <v>2339</v>
      </c>
    </row>
    <row r="3" spans="1:17" x14ac:dyDescent="0.25">
      <c r="A3" t="e">
        <f>VLOOKUP(C3,[1]Sheet1!$C$5866:$D$11139,2,FALSE)</f>
        <v>#N/A</v>
      </c>
      <c r="B3" t="s">
        <v>2283</v>
      </c>
      <c r="C3" t="s">
        <v>2282</v>
      </c>
      <c r="D3" t="s">
        <v>1526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25">
      <c r="A4" t="e">
        <f>VLOOKUP(C4,[1]Sheet1!$C$5866:$D$11139,2,FALSE)</f>
        <v>#N/A</v>
      </c>
      <c r="B4" t="s">
        <v>2283</v>
      </c>
      <c r="C4" t="s">
        <v>2285</v>
      </c>
      <c r="D4" t="s">
        <v>2284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25">
      <c r="A5" t="e">
        <f>VLOOKUP(C5,[1]Sheet1!$C$5866:$D$11139,2,FALSE)</f>
        <v>#N/A</v>
      </c>
      <c r="B5" t="s">
        <v>2283</v>
      </c>
      <c r="C5" t="s">
        <v>2287</v>
      </c>
      <c r="D5" t="s">
        <v>2286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25">
      <c r="A6" t="e">
        <f>VLOOKUP(C6,[1]Sheet1!$C$5866:$D$11139,2,FALSE)</f>
        <v>#N/A</v>
      </c>
      <c r="B6" t="s">
        <v>2290</v>
      </c>
      <c r="C6" t="s">
        <v>2289</v>
      </c>
      <c r="D6" t="s">
        <v>2288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25">
      <c r="A7" t="e">
        <f>VLOOKUP(C7,[1]Sheet1!$C$5866:$D$11139,2,FALSE)</f>
        <v>#N/A</v>
      </c>
      <c r="B7" t="s">
        <v>2290</v>
      </c>
      <c r="C7" t="s">
        <v>2292</v>
      </c>
      <c r="D7" t="s">
        <v>2291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25">
      <c r="A8" t="e">
        <f>VLOOKUP(C8,[1]Sheet1!$C$5866:$D$11139,2,FALSE)</f>
        <v>#N/A</v>
      </c>
      <c r="B8" t="s">
        <v>1335</v>
      </c>
      <c r="C8" t="s">
        <v>2294</v>
      </c>
      <c r="D8" t="s">
        <v>2293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25">
      <c r="A9" t="e">
        <f>VLOOKUP(C9,[1]Sheet1!$C$5866:$D$11139,2,FALSE)</f>
        <v>#N/A</v>
      </c>
      <c r="B9" t="s">
        <v>1335</v>
      </c>
      <c r="C9" t="s">
        <v>2296</v>
      </c>
      <c r="D9" t="s">
        <v>2295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25">
      <c r="A10" t="e">
        <f>VLOOKUP(C10,[1]Sheet1!$C$5866:$D$11139,2,FALSE)</f>
        <v>#N/A</v>
      </c>
      <c r="B10" t="s">
        <v>1335</v>
      </c>
      <c r="C10" t="s">
        <v>2341</v>
      </c>
      <c r="D10" t="s">
        <v>2297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25">
      <c r="A11" t="s">
        <v>2298</v>
      </c>
      <c r="B11" t="s">
        <v>2300</v>
      </c>
      <c r="C11" t="s">
        <v>2299</v>
      </c>
      <c r="D11" t="s">
        <v>2298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25">
      <c r="A12" t="str">
        <f>VLOOKUP(C12,[1]Sheet1!$C$5866:$D$11139,2,FALSE)</f>
        <v>Lalage nigra</v>
      </c>
      <c r="B12" t="s">
        <v>2303</v>
      </c>
      <c r="C12" t="s">
        <v>2302</v>
      </c>
      <c r="D12" t="s">
        <v>2301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25">
      <c r="A13" t="str">
        <f>VLOOKUP(C13,[1]Sheet1!$C$5866:$D$11139,2,FALSE)</f>
        <v>Pericrocotus cinnamomeus</v>
      </c>
      <c r="B13" t="s">
        <v>2303</v>
      </c>
      <c r="C13" t="s">
        <v>2305</v>
      </c>
      <c r="D13" t="s">
        <v>2304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25">
      <c r="A14" t="str">
        <f>VLOOKUP(C14,[1]Sheet1!$C$5866:$D$11139,2,FALSE)</f>
        <v>Pericrocotus flammeus</v>
      </c>
      <c r="B14" t="s">
        <v>2303</v>
      </c>
      <c r="C14" t="s">
        <v>2306</v>
      </c>
      <c r="D14" t="s">
        <v>1616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25">
      <c r="A15" t="str">
        <f>VLOOKUP(C15,[1]Sheet1!$C$5866:$D$11139,2,FALSE)</f>
        <v>Hemipus hirundinaceus</v>
      </c>
      <c r="B15" t="s">
        <v>2303</v>
      </c>
      <c r="C15" t="s">
        <v>2308</v>
      </c>
      <c r="D15" t="s">
        <v>2307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25">
      <c r="A16" t="str">
        <f>VLOOKUP(C16,[1]Sheet1!$C$5866:$D$11139,2,FALSE)</f>
        <v>Aegithina tiphia</v>
      </c>
      <c r="B16" t="s">
        <v>2310</v>
      </c>
      <c r="C16" t="s">
        <v>2309</v>
      </c>
      <c r="D16" t="s">
        <v>537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25">
      <c r="A17" t="str">
        <f>VLOOKUP(C17,[1]Sheet1!$C$5866:$D$11139,2,FALSE)</f>
        <v>Pycnonotus aurigaster</v>
      </c>
      <c r="B17" t="s">
        <v>2313</v>
      </c>
      <c r="C17" t="s">
        <v>2312</v>
      </c>
      <c r="D17" t="s">
        <v>2311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25">
      <c r="A18" t="str">
        <f>VLOOKUP(C18,[1]Sheet1!$C$5866:$D$11139,2,FALSE)</f>
        <v>Pycnonotus goiavier</v>
      </c>
      <c r="B18" t="s">
        <v>2313</v>
      </c>
      <c r="C18" t="s">
        <v>2315</v>
      </c>
      <c r="D18" t="s">
        <v>2314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25">
      <c r="A19" t="str">
        <f>VLOOKUP(C19,[1]Sheet1!$C$5866:$D$11139,2,FALSE)</f>
        <v>Lanius schach</v>
      </c>
      <c r="B19" t="s">
        <v>2317</v>
      </c>
      <c r="C19" t="s">
        <v>2316</v>
      </c>
      <c r="D19" t="s">
        <v>2232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25">
      <c r="A20" t="str">
        <f>VLOOKUP(C20,[1]Sheet1!$C$5866:$D$11139,2,FALSE)</f>
        <v>Pellorneum capistratum</v>
      </c>
      <c r="B20" t="s">
        <v>2319</v>
      </c>
      <c r="C20" t="s">
        <v>2318</v>
      </c>
      <c r="D20" t="s">
        <v>1890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25">
      <c r="A21" t="str">
        <f>VLOOKUP(C21,[1]Sheet1!$C$5866:$D$11139,2,FALSE)</f>
        <v>Malacocincla sepiaria</v>
      </c>
      <c r="B21" t="s">
        <v>2319</v>
      </c>
      <c r="C21" t="s">
        <v>2321</v>
      </c>
      <c r="D21" t="s">
        <v>2320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25">
      <c r="A22" t="s">
        <v>2322</v>
      </c>
      <c r="B22" t="s">
        <v>2324</v>
      </c>
      <c r="C22" t="s">
        <v>2323</v>
      </c>
      <c r="D22" t="s">
        <v>2322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25">
      <c r="A23" t="str">
        <f>VLOOKUP(C23,[1]Sheet1!$C$5866:$D$11139,2,FALSE)</f>
        <v>Orthotomus sutorius</v>
      </c>
      <c r="B23" t="s">
        <v>2324</v>
      </c>
      <c r="C23" t="s">
        <v>2325</v>
      </c>
      <c r="D23" t="s">
        <v>540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25">
      <c r="A24" t="str">
        <f>VLOOKUP(C24,[1]Sheet1!$C$5866:$D$11139,2,FALSE)</f>
        <v>Orthotomus ruficeps</v>
      </c>
      <c r="B24" t="s">
        <v>2324</v>
      </c>
      <c r="C24" t="s">
        <v>2327</v>
      </c>
      <c r="D24" t="s">
        <v>2326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25">
      <c r="A25" t="str">
        <f>VLOOKUP(C25,[1]Sheet1!$C$5866:$D$11139,2,FALSE)</f>
        <v>Hypothymis azurea</v>
      </c>
      <c r="B25" t="s">
        <v>2330</v>
      </c>
      <c r="C25" t="s">
        <v>2329</v>
      </c>
      <c r="D25" t="s">
        <v>2328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25">
      <c r="A26" t="str">
        <f>VLOOKUP(C26,[1]Sheet1!$C$5866:$D$11139,2,FALSE)</f>
        <v>Rhipidura javanica</v>
      </c>
      <c r="B26" t="s">
        <v>2333</v>
      </c>
      <c r="C26" t="s">
        <v>2332</v>
      </c>
      <c r="D26" t="s">
        <v>2331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25">
      <c r="A27" t="str">
        <f>VLOOKUP(C27,[1]Sheet1!$C$5866:$D$11139,2,FALSE)</f>
        <v>Parus major</v>
      </c>
      <c r="B27" t="s">
        <v>1369</v>
      </c>
      <c r="C27" t="s">
        <v>2334</v>
      </c>
      <c r="D27" t="s">
        <v>669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25">
      <c r="A28" t="str">
        <f>VLOOKUP(C28,[1]Sheet1!$C$5866:$D$11139,2,FALSE)</f>
        <v>Dicrurus leucophaeus</v>
      </c>
      <c r="B28" t="s">
        <v>2336</v>
      </c>
      <c r="C28" t="s">
        <v>2335</v>
      </c>
      <c r="D28" t="s">
        <v>510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25">
      <c r="A29" t="str">
        <f>VLOOKUP(C29,[1]Sheet1!$C$5866:$D$11139,2,FALSE)</f>
        <v>Crypsirina temia</v>
      </c>
      <c r="B29" t="s">
        <v>1362</v>
      </c>
      <c r="C29" t="s">
        <v>2338</v>
      </c>
      <c r="D29" t="s">
        <v>2337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2340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G42" workbookViewId="0">
      <selection activeCell="W43" sqref="W43:W59"/>
    </sheetView>
  </sheetViews>
  <sheetFormatPr defaultRowHeight="15" x14ac:dyDescent="0.25"/>
  <cols>
    <col min="2" max="2" width="22.28515625" customWidth="1"/>
    <col min="4" max="4" width="4.7109375" customWidth="1"/>
    <col min="7" max="7" width="27.7109375" customWidth="1"/>
    <col min="8" max="8" width="14.85546875" customWidth="1"/>
    <col min="11" max="11" width="12.140625" customWidth="1"/>
    <col min="12" max="12" width="12.42578125" customWidth="1"/>
    <col min="15" max="15" width="15.85546875" customWidth="1"/>
    <col min="17" max="17" width="19.7109375" customWidth="1"/>
    <col min="18" max="18" width="17.85546875" customWidth="1"/>
    <col min="19" max="19" width="15.140625" customWidth="1"/>
    <col min="20" max="20" width="16.85546875" customWidth="1"/>
    <col min="21" max="21" width="12.42578125" customWidth="1"/>
    <col min="23" max="23" width="18.42578125" customWidth="1"/>
    <col min="24" max="24" width="17.85546875" customWidth="1"/>
    <col min="25" max="25" width="15.7109375" customWidth="1"/>
    <col min="26" max="26" width="16.42578125" customWidth="1"/>
    <col min="27" max="27" width="20.5703125" customWidth="1"/>
    <col min="28" max="28" width="13.5703125" customWidth="1"/>
    <col min="32" max="32" width="10.28515625" customWidth="1"/>
    <col min="33" max="33" width="22.7109375" customWidth="1"/>
    <col min="34" max="34" width="15.140625" customWidth="1"/>
    <col min="35" max="35" width="13.7109375" customWidth="1"/>
    <col min="36" max="36" width="18.42578125" customWidth="1"/>
    <col min="37" max="37" width="14.28515625" customWidth="1"/>
  </cols>
  <sheetData>
    <row r="1" spans="1:40" x14ac:dyDescent="0.25">
      <c r="A1" t="s">
        <v>1308</v>
      </c>
      <c r="B1" t="s">
        <v>1306</v>
      </c>
      <c r="C1" t="s">
        <v>1307</v>
      </c>
      <c r="E1" t="s">
        <v>1309</v>
      </c>
      <c r="F1" t="s">
        <v>61</v>
      </c>
      <c r="G1" t="s">
        <v>1279</v>
      </c>
      <c r="H1" t="s">
        <v>488</v>
      </c>
      <c r="I1" t="s">
        <v>73</v>
      </c>
      <c r="J1" t="s">
        <v>225</v>
      </c>
      <c r="K1" t="s">
        <v>1460</v>
      </c>
      <c r="L1" t="s">
        <v>1461</v>
      </c>
      <c r="M1" t="s">
        <v>1462</v>
      </c>
      <c r="N1" t="s">
        <v>1463</v>
      </c>
      <c r="O1" t="s">
        <v>175</v>
      </c>
      <c r="P1" t="s">
        <v>1464</v>
      </c>
      <c r="Q1" t="s">
        <v>1465</v>
      </c>
      <c r="R1" t="s">
        <v>1466</v>
      </c>
      <c r="S1" t="s">
        <v>227</v>
      </c>
      <c r="T1" t="s">
        <v>1467</v>
      </c>
      <c r="Y1" t="s">
        <v>488</v>
      </c>
      <c r="Z1" t="s">
        <v>1468</v>
      </c>
      <c r="AA1" t="s">
        <v>1469</v>
      </c>
      <c r="AB1" t="s">
        <v>1470</v>
      </c>
      <c r="AC1" t="s">
        <v>221</v>
      </c>
      <c r="AD1" t="s">
        <v>1471</v>
      </c>
      <c r="AE1" t="s">
        <v>1135</v>
      </c>
      <c r="AF1" t="s">
        <v>1472</v>
      </c>
      <c r="AG1" t="s">
        <v>1140</v>
      </c>
      <c r="AH1" t="s">
        <v>966</v>
      </c>
      <c r="AI1" t="s">
        <v>222</v>
      </c>
      <c r="AJ1" t="s">
        <v>1134</v>
      </c>
      <c r="AK1" t="s">
        <v>1473</v>
      </c>
      <c r="AL1" t="s">
        <v>349</v>
      </c>
      <c r="AM1" t="s">
        <v>1138</v>
      </c>
      <c r="AN1" t="s">
        <v>1137</v>
      </c>
    </row>
    <row r="2" spans="1:40" x14ac:dyDescent="0.25">
      <c r="A2" t="s">
        <v>1312</v>
      </c>
      <c r="B2" t="s">
        <v>1310</v>
      </c>
      <c r="C2" t="s">
        <v>1311</v>
      </c>
      <c r="E2" t="s">
        <v>1313</v>
      </c>
      <c r="F2">
        <f>VLOOKUP(H2,$A$49:$B$93,2,0)</f>
        <v>114</v>
      </c>
      <c r="G2" t="str">
        <f>VLOOKUP(H2,$A$2:$D$46,2,0)</f>
        <v>Black-and-white Warbler</v>
      </c>
      <c r="H2" t="s">
        <v>1408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1408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25">
      <c r="A3" t="s">
        <v>1316</v>
      </c>
      <c r="B3" t="s">
        <v>1314</v>
      </c>
      <c r="C3" t="s">
        <v>1315</v>
      </c>
      <c r="E3" t="s">
        <v>1317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1381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1381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25">
      <c r="A4" t="s">
        <v>1320</v>
      </c>
      <c r="B4" t="s">
        <v>1318</v>
      </c>
      <c r="C4" t="s">
        <v>1319</v>
      </c>
      <c r="E4" t="s">
        <v>1317</v>
      </c>
      <c r="F4">
        <f t="shared" si="0"/>
        <v>106</v>
      </c>
      <c r="G4" t="str">
        <f t="shared" si="1"/>
        <v>Blue-headed Vireo</v>
      </c>
      <c r="H4" t="s">
        <v>1358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1358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25">
      <c r="A5" t="s">
        <v>1323</v>
      </c>
      <c r="B5" t="s">
        <v>1321</v>
      </c>
      <c r="C5" t="s">
        <v>1322</v>
      </c>
      <c r="E5" t="s">
        <v>1317</v>
      </c>
      <c r="F5">
        <f t="shared" si="0"/>
        <v>144</v>
      </c>
      <c r="G5" t="str">
        <f t="shared" si="1"/>
        <v>Carolina Chickadee</v>
      </c>
      <c r="H5" t="s">
        <v>1368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1368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25">
      <c r="A6" t="s">
        <v>1326</v>
      </c>
      <c r="B6" t="s">
        <v>1324</v>
      </c>
      <c r="C6" t="s">
        <v>1325</v>
      </c>
      <c r="E6" t="s">
        <v>1327</v>
      </c>
      <c r="F6">
        <f t="shared" si="0"/>
        <v>50</v>
      </c>
      <c r="G6" t="str">
        <f t="shared" si="1"/>
        <v>Carolina Wren</v>
      </c>
      <c r="H6" t="s">
        <v>1375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1375</v>
      </c>
      <c r="AC6">
        <v>0.33300000000000002</v>
      </c>
      <c r="AI6">
        <v>0.55700000000000005</v>
      </c>
      <c r="AJ6">
        <v>0.111</v>
      </c>
    </row>
    <row r="7" spans="1:40" ht="15.6" customHeight="1" x14ac:dyDescent="0.25">
      <c r="A7" t="s">
        <v>1330</v>
      </c>
      <c r="B7" t="s">
        <v>1328</v>
      </c>
      <c r="C7" t="s">
        <v>1329</v>
      </c>
      <c r="E7" t="s">
        <v>1331</v>
      </c>
      <c r="F7">
        <f t="shared" si="0"/>
        <v>75</v>
      </c>
      <c r="G7" t="str">
        <f t="shared" si="1"/>
        <v>Downy Woodpecker</v>
      </c>
      <c r="H7" t="s">
        <v>1341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1341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25">
      <c r="A8" t="s">
        <v>1334</v>
      </c>
      <c r="B8" t="s">
        <v>1332</v>
      </c>
      <c r="C8" t="s">
        <v>1333</v>
      </c>
      <c r="E8" t="s">
        <v>1335</v>
      </c>
      <c r="F8">
        <f t="shared" si="0"/>
        <v>57</v>
      </c>
      <c r="G8" t="str">
        <f t="shared" si="1"/>
        <v>Eastern Phoebe</v>
      </c>
      <c r="H8" t="s">
        <v>1350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1350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25">
      <c r="A9" t="s">
        <v>1338</v>
      </c>
      <c r="B9" t="s">
        <v>1336</v>
      </c>
      <c r="C9" t="s">
        <v>1337</v>
      </c>
      <c r="E9" t="s">
        <v>1335</v>
      </c>
      <c r="F9">
        <f t="shared" si="0"/>
        <v>199</v>
      </c>
      <c r="G9" t="str">
        <f t="shared" si="1"/>
        <v>Tufted Titmouse</v>
      </c>
      <c r="H9" t="s">
        <v>1372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1372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25">
      <c r="A10" t="s">
        <v>1341</v>
      </c>
      <c r="B10" t="s">
        <v>1339</v>
      </c>
      <c r="C10" t="s">
        <v>1340</v>
      </c>
      <c r="E10" t="s">
        <v>1335</v>
      </c>
      <c r="F10">
        <f t="shared" si="0"/>
        <v>67</v>
      </c>
      <c r="G10" t="str">
        <f t="shared" si="1"/>
        <v>Yellow-rumped Warbler</v>
      </c>
      <c r="H10" t="s">
        <v>1412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1412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25">
      <c r="A11" t="s">
        <v>1344</v>
      </c>
      <c r="B11" t="s">
        <v>1342</v>
      </c>
      <c r="C11" t="s">
        <v>1343</v>
      </c>
      <c r="E11" t="s">
        <v>1335</v>
      </c>
      <c r="F11">
        <f t="shared" si="0"/>
        <v>95</v>
      </c>
      <c r="G11" t="str">
        <f t="shared" si="1"/>
        <v>Northern Cardinal</v>
      </c>
      <c r="H11" t="s">
        <v>1442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1442</v>
      </c>
      <c r="AC11">
        <v>0.44700000000000001</v>
      </c>
      <c r="AG11">
        <v>2.1000000000000001E-2</v>
      </c>
      <c r="AJ11">
        <v>0.53200000000000003</v>
      </c>
    </row>
    <row r="12" spans="1:40" x14ac:dyDescent="0.25">
      <c r="A12" t="s">
        <v>1347</v>
      </c>
      <c r="B12" t="s">
        <v>1345</v>
      </c>
      <c r="C12" t="s">
        <v>1346</v>
      </c>
      <c r="E12" t="s">
        <v>1335</v>
      </c>
      <c r="F12">
        <f t="shared" si="0"/>
        <v>61</v>
      </c>
      <c r="G12" t="str">
        <f t="shared" si="1"/>
        <v>Orange-crowned Warbler</v>
      </c>
      <c r="H12" t="s">
        <v>1415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1415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25">
      <c r="A13" t="s">
        <v>1350</v>
      </c>
      <c r="B13" t="s">
        <v>1348</v>
      </c>
      <c r="C13" t="s">
        <v>1349</v>
      </c>
      <c r="E13" t="s">
        <v>1351</v>
      </c>
      <c r="F13">
        <f t="shared" si="0"/>
        <v>139</v>
      </c>
      <c r="G13" t="str">
        <f t="shared" si="1"/>
        <v>Pine Warbler</v>
      </c>
      <c r="H13" t="s">
        <v>1421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1421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25">
      <c r="A14" t="s">
        <v>1354</v>
      </c>
      <c r="B14" t="s">
        <v>1352</v>
      </c>
      <c r="C14" t="s">
        <v>1353</v>
      </c>
      <c r="E14" t="s">
        <v>1355</v>
      </c>
      <c r="F14">
        <f t="shared" si="0"/>
        <v>79</v>
      </c>
      <c r="G14" t="str">
        <f t="shared" si="1"/>
        <v>Red-bellied Woodpecker</v>
      </c>
      <c r="H14" t="s">
        <v>1334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1334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25">
      <c r="A15" t="s">
        <v>1358</v>
      </c>
      <c r="B15" t="s">
        <v>1356</v>
      </c>
      <c r="C15" t="s">
        <v>1357</v>
      </c>
      <c r="E15" t="s">
        <v>1355</v>
      </c>
      <c r="F15">
        <f t="shared" si="0"/>
        <v>301</v>
      </c>
      <c r="G15" t="str">
        <f t="shared" si="1"/>
        <v>Ruby-crowned Kinglet</v>
      </c>
      <c r="H15" t="s">
        <v>1385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1385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25">
      <c r="A16" t="s">
        <v>1361</v>
      </c>
      <c r="B16" t="s">
        <v>1359</v>
      </c>
      <c r="C16" t="s">
        <v>1360</v>
      </c>
      <c r="E16" t="s">
        <v>1362</v>
      </c>
      <c r="F16">
        <f t="shared" si="0"/>
        <v>42</v>
      </c>
      <c r="G16" t="str">
        <f t="shared" si="1"/>
        <v>White-eyed Vireo</v>
      </c>
      <c r="H16" t="s">
        <v>1354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1354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25">
      <c r="A17" t="s">
        <v>1365</v>
      </c>
      <c r="B17" t="s">
        <v>1363</v>
      </c>
      <c r="C17" t="s">
        <v>1364</v>
      </c>
      <c r="E17" t="s">
        <v>1362</v>
      </c>
      <c r="F17">
        <f t="shared" si="0"/>
        <v>39</v>
      </c>
      <c r="G17" t="str">
        <f t="shared" si="1"/>
        <v>Yellow-bellied Sapsucker</v>
      </c>
      <c r="H17" t="s">
        <v>1338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1338</v>
      </c>
      <c r="AC17">
        <v>2.1000000000000001E-2</v>
      </c>
      <c r="AD17">
        <v>0.76600000000000001</v>
      </c>
      <c r="AI17">
        <v>0.21299999999999999</v>
      </c>
    </row>
    <row r="18" spans="1:37" x14ac:dyDescent="0.25">
      <c r="A18" t="s">
        <v>1368</v>
      </c>
      <c r="B18" t="s">
        <v>1366</v>
      </c>
      <c r="C18" t="s">
        <v>1367</v>
      </c>
      <c r="E18" t="s">
        <v>1369</v>
      </c>
      <c r="F18">
        <f t="shared" si="0"/>
        <v>70</v>
      </c>
      <c r="G18" t="str">
        <f t="shared" si="1"/>
        <v>Yellow-throated Warbler</v>
      </c>
      <c r="H18" t="s">
        <v>1430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1430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25">
      <c r="A19" t="s">
        <v>1372</v>
      </c>
      <c r="B19" t="s">
        <v>1370</v>
      </c>
      <c r="C19" t="s">
        <v>1371</v>
      </c>
      <c r="E19" t="s">
        <v>1369</v>
      </c>
    </row>
    <row r="20" spans="1:37" ht="14.45" customHeight="1" x14ac:dyDescent="0.25">
      <c r="A20" t="s">
        <v>1375</v>
      </c>
      <c r="B20" t="s">
        <v>1373</v>
      </c>
      <c r="C20" t="s">
        <v>1374</v>
      </c>
      <c r="E20" t="s">
        <v>1376</v>
      </c>
    </row>
    <row r="21" spans="1:37" ht="14.45" customHeight="1" x14ac:dyDescent="0.25">
      <c r="A21" t="s">
        <v>1379</v>
      </c>
      <c r="B21" t="s">
        <v>1377</v>
      </c>
      <c r="C21" t="s">
        <v>1378</v>
      </c>
      <c r="E21" t="s">
        <v>1376</v>
      </c>
      <c r="G21" t="s">
        <v>1279</v>
      </c>
      <c r="H21" t="s">
        <v>61</v>
      </c>
      <c r="I21" t="s">
        <v>73</v>
      </c>
      <c r="J21" t="s">
        <v>225</v>
      </c>
      <c r="K21" t="s">
        <v>1460</v>
      </c>
      <c r="L21" t="s">
        <v>1461</v>
      </c>
      <c r="M21" t="s">
        <v>1462</v>
      </c>
      <c r="N21" t="s">
        <v>1463</v>
      </c>
      <c r="O21" t="s">
        <v>175</v>
      </c>
      <c r="P21" t="s">
        <v>1464</v>
      </c>
      <c r="Q21" t="s">
        <v>1465</v>
      </c>
      <c r="R21" t="s">
        <v>1466</v>
      </c>
      <c r="S21" t="s">
        <v>227</v>
      </c>
      <c r="T21" t="s">
        <v>1467</v>
      </c>
      <c r="U21" t="s">
        <v>70</v>
      </c>
      <c r="V21" t="s">
        <v>1468</v>
      </c>
      <c r="W21" t="s">
        <v>1469</v>
      </c>
      <c r="X21" t="s">
        <v>1470</v>
      </c>
      <c r="Y21" t="s">
        <v>221</v>
      </c>
      <c r="Z21" t="s">
        <v>1471</v>
      </c>
      <c r="AA21" t="s">
        <v>1135</v>
      </c>
      <c r="AB21" t="s">
        <v>1472</v>
      </c>
      <c r="AC21" t="s">
        <v>1140</v>
      </c>
      <c r="AD21" t="s">
        <v>966</v>
      </c>
      <c r="AE21" t="s">
        <v>222</v>
      </c>
      <c r="AF21" t="s">
        <v>1134</v>
      </c>
      <c r="AG21" t="s">
        <v>1473</v>
      </c>
      <c r="AH21" t="s">
        <v>349</v>
      </c>
      <c r="AI21" t="s">
        <v>1138</v>
      </c>
      <c r="AJ21" t="s">
        <v>1137</v>
      </c>
      <c r="AK21" t="s">
        <v>70</v>
      </c>
    </row>
    <row r="22" spans="1:37" ht="14.45" customHeight="1" x14ac:dyDescent="0.25">
      <c r="A22" t="s">
        <v>1381</v>
      </c>
      <c r="B22" t="s">
        <v>1380</v>
      </c>
      <c r="C22" t="s">
        <v>452</v>
      </c>
      <c r="E22" t="s">
        <v>1382</v>
      </c>
      <c r="G22" t="s">
        <v>1406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25">
      <c r="A23" t="s">
        <v>1385</v>
      </c>
      <c r="B23" t="s">
        <v>1383</v>
      </c>
      <c r="C23" t="s">
        <v>1384</v>
      </c>
      <c r="E23" t="s">
        <v>1386</v>
      </c>
      <c r="G23" t="s">
        <v>1380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25">
      <c r="A24" t="s">
        <v>1389</v>
      </c>
      <c r="B24" t="s">
        <v>1387</v>
      </c>
      <c r="C24" t="s">
        <v>1388</v>
      </c>
      <c r="E24" t="s">
        <v>1386</v>
      </c>
      <c r="G24" t="s">
        <v>1356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25">
      <c r="A25" t="s">
        <v>1392</v>
      </c>
      <c r="B25" t="s">
        <v>1390</v>
      </c>
      <c r="C25" t="s">
        <v>1391</v>
      </c>
      <c r="E25" t="s">
        <v>1393</v>
      </c>
      <c r="G25" t="s">
        <v>1366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25">
      <c r="A26" t="s">
        <v>1394</v>
      </c>
      <c r="B26" t="s">
        <v>382</v>
      </c>
      <c r="C26" t="s">
        <v>383</v>
      </c>
      <c r="E26" t="s">
        <v>1393</v>
      </c>
      <c r="G26" t="s">
        <v>1373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25">
      <c r="A27" t="s">
        <v>1397</v>
      </c>
      <c r="B27" t="s">
        <v>1395</v>
      </c>
      <c r="C27" t="s">
        <v>1396</v>
      </c>
      <c r="E27" t="s">
        <v>1393</v>
      </c>
      <c r="G27" t="s">
        <v>1339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25">
      <c r="A28" t="s">
        <v>1400</v>
      </c>
      <c r="B28" t="s">
        <v>1398</v>
      </c>
      <c r="C28" t="s">
        <v>1399</v>
      </c>
      <c r="E28" t="s">
        <v>1401</v>
      </c>
      <c r="G28" t="s">
        <v>1348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5" customHeight="1" x14ac:dyDescent="0.25">
      <c r="A29" t="s">
        <v>1404</v>
      </c>
      <c r="B29" t="s">
        <v>1402</v>
      </c>
      <c r="C29" t="s">
        <v>1403</v>
      </c>
      <c r="E29" t="s">
        <v>1405</v>
      </c>
      <c r="G29" t="s">
        <v>1370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25">
      <c r="A30" t="s">
        <v>1408</v>
      </c>
      <c r="B30" t="s">
        <v>1406</v>
      </c>
      <c r="C30" t="s">
        <v>1407</v>
      </c>
      <c r="E30" t="s">
        <v>1409</v>
      </c>
      <c r="G30" t="s">
        <v>1410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25">
      <c r="A31" t="s">
        <v>1412</v>
      </c>
      <c r="B31" t="s">
        <v>1410</v>
      </c>
      <c r="C31" t="s">
        <v>1411</v>
      </c>
      <c r="E31" t="s">
        <v>1409</v>
      </c>
      <c r="G31" t="s">
        <v>1440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25">
      <c r="A32" t="s">
        <v>1415</v>
      </c>
      <c r="B32" t="s">
        <v>1413</v>
      </c>
      <c r="C32" t="s">
        <v>1414</v>
      </c>
      <c r="E32" t="s">
        <v>1409</v>
      </c>
      <c r="G32" t="s">
        <v>1413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25">
      <c r="A33" t="s">
        <v>1418</v>
      </c>
      <c r="B33" t="s">
        <v>1416</v>
      </c>
      <c r="C33" t="s">
        <v>1417</v>
      </c>
      <c r="E33" t="s">
        <v>1409</v>
      </c>
      <c r="G33" t="s">
        <v>1419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25">
      <c r="A34" t="s">
        <v>1421</v>
      </c>
      <c r="B34" t="s">
        <v>1419</v>
      </c>
      <c r="C34" t="s">
        <v>1420</v>
      </c>
      <c r="E34" t="s">
        <v>1409</v>
      </c>
      <c r="G34" t="s">
        <v>1332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25">
      <c r="A35" t="s">
        <v>1424</v>
      </c>
      <c r="B35" t="s">
        <v>1422</v>
      </c>
      <c r="C35" t="s">
        <v>1423</v>
      </c>
      <c r="E35" t="s">
        <v>1409</v>
      </c>
      <c r="G35" t="s">
        <v>1383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25">
      <c r="A36" t="s">
        <v>1427</v>
      </c>
      <c r="B36" t="s">
        <v>1425</v>
      </c>
      <c r="C36" t="s">
        <v>1426</v>
      </c>
      <c r="E36" t="s">
        <v>1409</v>
      </c>
      <c r="G36" t="s">
        <v>1352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25">
      <c r="A37" t="s">
        <v>1430</v>
      </c>
      <c r="B37" t="s">
        <v>1428</v>
      </c>
      <c r="C37" t="s">
        <v>1429</v>
      </c>
      <c r="E37" t="s">
        <v>1409</v>
      </c>
      <c r="G37" t="s">
        <v>1336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25">
      <c r="A38" t="s">
        <v>1433</v>
      </c>
      <c r="B38" t="s">
        <v>1431</v>
      </c>
      <c r="C38" t="s">
        <v>1432</v>
      </c>
      <c r="E38" t="s">
        <v>1409</v>
      </c>
      <c r="G38" t="s">
        <v>1428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25">
      <c r="A39" t="s">
        <v>1436</v>
      </c>
      <c r="B39" t="s">
        <v>1434</v>
      </c>
      <c r="C39" t="s">
        <v>1435</v>
      </c>
      <c r="E39" t="s">
        <v>1409</v>
      </c>
      <c r="I39" t="s">
        <v>216</v>
      </c>
      <c r="J39" t="s">
        <v>163</v>
      </c>
      <c r="K39" t="s">
        <v>163</v>
      </c>
      <c r="L39" t="s">
        <v>164</v>
      </c>
      <c r="M39" t="s">
        <v>165</v>
      </c>
      <c r="N39" t="s">
        <v>165</v>
      </c>
      <c r="O39" t="s">
        <v>166</v>
      </c>
      <c r="P39" t="s">
        <v>1476</v>
      </c>
      <c r="Q39" t="s">
        <v>165</v>
      </c>
      <c r="R39" t="s">
        <v>165</v>
      </c>
      <c r="S39" t="s">
        <v>163</v>
      </c>
      <c r="T39" t="s">
        <v>165</v>
      </c>
      <c r="V39" t="s">
        <v>255</v>
      </c>
      <c r="W39" s="78" t="s">
        <v>1479</v>
      </c>
      <c r="X39" t="s">
        <v>300</v>
      </c>
      <c r="Y39" t="s">
        <v>255</v>
      </c>
      <c r="Z39" t="s">
        <v>300</v>
      </c>
      <c r="AA39" t="s">
        <v>255</v>
      </c>
      <c r="AB39" t="s">
        <v>300</v>
      </c>
      <c r="AC39" t="s">
        <v>343</v>
      </c>
      <c r="AD39" t="s">
        <v>255</v>
      </c>
      <c r="AE39" t="s">
        <v>300</v>
      </c>
      <c r="AF39" t="s">
        <v>255</v>
      </c>
      <c r="AG39" t="s">
        <v>300</v>
      </c>
      <c r="AH39" t="s">
        <v>256</v>
      </c>
      <c r="AI39" t="s">
        <v>343</v>
      </c>
      <c r="AJ39" t="s">
        <v>299</v>
      </c>
    </row>
    <row r="40" spans="1:37" x14ac:dyDescent="0.25">
      <c r="A40" t="s">
        <v>1439</v>
      </c>
      <c r="B40" t="s">
        <v>1437</v>
      </c>
      <c r="C40" t="s">
        <v>1438</v>
      </c>
      <c r="E40" t="s">
        <v>1409</v>
      </c>
      <c r="G40" s="78" t="s">
        <v>1477</v>
      </c>
      <c r="H40" t="s">
        <v>1478</v>
      </c>
    </row>
    <row r="41" spans="1:37" x14ac:dyDescent="0.25">
      <c r="A41" t="s">
        <v>1442</v>
      </c>
      <c r="B41" t="s">
        <v>1440</v>
      </c>
      <c r="C41" t="s">
        <v>1441</v>
      </c>
      <c r="E41" t="s">
        <v>1443</v>
      </c>
    </row>
    <row r="42" spans="1:37" x14ac:dyDescent="0.25">
      <c r="A42" t="s">
        <v>1446</v>
      </c>
      <c r="B42" t="s">
        <v>1444</v>
      </c>
      <c r="C42" t="s">
        <v>1445</v>
      </c>
      <c r="E42" t="s">
        <v>1447</v>
      </c>
      <c r="G42" s="73" t="s">
        <v>219</v>
      </c>
      <c r="H42" s="73" t="s">
        <v>257</v>
      </c>
      <c r="I42" s="73" t="s">
        <v>61</v>
      </c>
      <c r="J42" s="74" t="s">
        <v>73</v>
      </c>
      <c r="K42" s="74" t="s">
        <v>173</v>
      </c>
      <c r="L42" s="74" t="s">
        <v>174</v>
      </c>
      <c r="M42" s="74" t="s">
        <v>175</v>
      </c>
      <c r="N42" s="74" t="s">
        <v>176</v>
      </c>
      <c r="O42" s="74" t="s">
        <v>177</v>
      </c>
      <c r="P42" s="75" t="s">
        <v>178</v>
      </c>
      <c r="Q42" s="76" t="s">
        <v>168</v>
      </c>
      <c r="R42" s="76" t="s">
        <v>169</v>
      </c>
      <c r="S42" s="76" t="s">
        <v>64</v>
      </c>
      <c r="T42" s="76" t="s">
        <v>170</v>
      </c>
      <c r="U42" s="76" t="s">
        <v>68</v>
      </c>
      <c r="V42" s="76" t="s">
        <v>171</v>
      </c>
      <c r="W42" s="75" t="s">
        <v>172</v>
      </c>
    </row>
    <row r="43" spans="1:37" x14ac:dyDescent="0.25">
      <c r="A43" t="s">
        <v>1450</v>
      </c>
      <c r="B43" t="s">
        <v>1448</v>
      </c>
      <c r="C43" t="s">
        <v>1449</v>
      </c>
      <c r="E43" t="s">
        <v>1447</v>
      </c>
      <c r="G43" t="s">
        <v>1406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  <c r="Q43">
        <f>AH22</f>
        <v>0</v>
      </c>
      <c r="R43">
        <f>SUM(V22+Y22+AA22+AD22+AF22)</f>
        <v>93.594000000000008</v>
      </c>
      <c r="S43">
        <f>AC22+AI22</f>
        <v>0.68400000000000005</v>
      </c>
      <c r="T43">
        <f>AJ22</f>
        <v>0.68400000000000005</v>
      </c>
      <c r="U43">
        <f>X22+Z22+AB22+AE22+AG22</f>
        <v>16.757999999999999</v>
      </c>
      <c r="V43">
        <v>0</v>
      </c>
      <c r="W43">
        <f>SUM(Q43:V43)</f>
        <v>111.72</v>
      </c>
    </row>
    <row r="44" spans="1:37" x14ac:dyDescent="0.25">
      <c r="A44" t="s">
        <v>1453</v>
      </c>
      <c r="B44" t="s">
        <v>1451</v>
      </c>
      <c r="C44" t="s">
        <v>1452</v>
      </c>
      <c r="E44" t="s">
        <v>1447</v>
      </c>
      <c r="G44" t="s">
        <v>1380</v>
      </c>
      <c r="H44" t="s">
        <v>452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  <c r="Q44">
        <f t="shared" ref="Q44:Q59" si="42">AH23</f>
        <v>4.9800000000000004</v>
      </c>
      <c r="R44">
        <f t="shared" ref="R44:R59" si="43">SUM(V23+Y23+AA23+AD23+AF23)</f>
        <v>148.90199999999999</v>
      </c>
      <c r="S44">
        <f t="shared" ref="S44:S59" si="44">AC23+AI23</f>
        <v>44.073</v>
      </c>
      <c r="T44">
        <f t="shared" ref="T44:T59" si="45">AJ23</f>
        <v>7.2210000000000001</v>
      </c>
      <c r="U44">
        <f t="shared" ref="U44:U59" si="46">X23+Z23+AB23+AE23+AG23</f>
        <v>2.4900000000000002</v>
      </c>
      <c r="V44">
        <v>0</v>
      </c>
      <c r="W44">
        <f t="shared" ref="W44:W59" si="47">SUM(Q44:V44)</f>
        <v>207.666</v>
      </c>
    </row>
    <row r="45" spans="1:37" x14ac:dyDescent="0.25">
      <c r="A45" t="s">
        <v>1455</v>
      </c>
      <c r="B45" t="s">
        <v>1454</v>
      </c>
      <c r="C45" t="s">
        <v>433</v>
      </c>
      <c r="E45" t="s">
        <v>1456</v>
      </c>
      <c r="G45" t="s">
        <v>1356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  <c r="Q45">
        <f t="shared" si="42"/>
        <v>2.544</v>
      </c>
      <c r="R45">
        <f t="shared" si="43"/>
        <v>52.999999999999993</v>
      </c>
      <c r="S45">
        <f t="shared" si="44"/>
        <v>30.315999999999999</v>
      </c>
      <c r="T45">
        <f t="shared" si="45"/>
        <v>15.157999999999999</v>
      </c>
      <c r="U45">
        <f t="shared" si="46"/>
        <v>2.544</v>
      </c>
      <c r="V45">
        <v>0</v>
      </c>
      <c r="W45">
        <f t="shared" si="47"/>
        <v>103.56199999999998</v>
      </c>
    </row>
    <row r="46" spans="1:37" x14ac:dyDescent="0.25">
      <c r="A46" t="s">
        <v>1459</v>
      </c>
      <c r="B46" t="s">
        <v>1457</v>
      </c>
      <c r="C46" t="s">
        <v>1458</v>
      </c>
      <c r="E46" t="s">
        <v>1456</v>
      </c>
      <c r="G46" t="s">
        <v>1366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  <c r="Q46">
        <f t="shared" si="42"/>
        <v>0</v>
      </c>
      <c r="R46">
        <f t="shared" si="43"/>
        <v>99.360000000000014</v>
      </c>
      <c r="S46">
        <f t="shared" si="44"/>
        <v>0</v>
      </c>
      <c r="T46">
        <f t="shared" si="45"/>
        <v>0</v>
      </c>
      <c r="U46">
        <f t="shared" si="46"/>
        <v>34.416000000000004</v>
      </c>
      <c r="V46">
        <v>0</v>
      </c>
      <c r="W46">
        <f t="shared" si="47"/>
        <v>133.77600000000001</v>
      </c>
    </row>
    <row r="47" spans="1:37" x14ac:dyDescent="0.25">
      <c r="G47" t="s">
        <v>1373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  <c r="Q47">
        <f t="shared" si="42"/>
        <v>0</v>
      </c>
      <c r="R47">
        <f t="shared" si="43"/>
        <v>22.200000000000003</v>
      </c>
      <c r="S47">
        <f t="shared" si="44"/>
        <v>0</v>
      </c>
      <c r="T47">
        <f t="shared" si="45"/>
        <v>0</v>
      </c>
      <c r="U47">
        <f t="shared" si="46"/>
        <v>27.85</v>
      </c>
      <c r="V47">
        <v>0</v>
      </c>
      <c r="W47">
        <f t="shared" si="47"/>
        <v>50.050000000000004</v>
      </c>
    </row>
    <row r="48" spans="1:37" x14ac:dyDescent="0.25">
      <c r="A48" t="s">
        <v>1474</v>
      </c>
      <c r="B48" t="s">
        <v>1475</v>
      </c>
      <c r="G48" t="s">
        <v>1339</v>
      </c>
      <c r="H48" t="s">
        <v>1340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  <c r="Q48">
        <f t="shared" si="42"/>
        <v>0</v>
      </c>
      <c r="R48">
        <f t="shared" si="43"/>
        <v>19.649999999999999</v>
      </c>
      <c r="S48">
        <f t="shared" si="44"/>
        <v>0</v>
      </c>
      <c r="T48">
        <f t="shared" si="45"/>
        <v>0</v>
      </c>
      <c r="U48">
        <f t="shared" si="46"/>
        <v>55.349999999999994</v>
      </c>
      <c r="V48">
        <v>0</v>
      </c>
      <c r="W48">
        <f t="shared" si="47"/>
        <v>75</v>
      </c>
    </row>
    <row r="49" spans="1:23" x14ac:dyDescent="0.25">
      <c r="A49" t="s">
        <v>1312</v>
      </c>
      <c r="B49">
        <v>31</v>
      </c>
      <c r="G49" t="s">
        <v>1348</v>
      </c>
      <c r="H49" t="s">
        <v>1349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  <c r="Q49">
        <f t="shared" si="42"/>
        <v>33.515999999999998</v>
      </c>
      <c r="R49">
        <f t="shared" si="43"/>
        <v>5.016</v>
      </c>
      <c r="S49">
        <f t="shared" si="44"/>
        <v>11.741999999999999</v>
      </c>
      <c r="T49">
        <f t="shared" si="45"/>
        <v>6.726</v>
      </c>
      <c r="U49">
        <f t="shared" si="46"/>
        <v>0</v>
      </c>
      <c r="V49">
        <v>0</v>
      </c>
      <c r="W49">
        <f t="shared" si="47"/>
        <v>56.999999999999993</v>
      </c>
    </row>
    <row r="50" spans="1:23" x14ac:dyDescent="0.25">
      <c r="A50" t="s">
        <v>1316</v>
      </c>
      <c r="B50">
        <v>5</v>
      </c>
      <c r="G50" t="s">
        <v>1370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  <c r="Q50">
        <f t="shared" si="42"/>
        <v>0</v>
      </c>
      <c r="R50">
        <f t="shared" si="43"/>
        <v>113.82799999999999</v>
      </c>
      <c r="S50">
        <f t="shared" si="44"/>
        <v>7.1639999999999997</v>
      </c>
      <c r="T50">
        <f t="shared" si="45"/>
        <v>0</v>
      </c>
      <c r="U50">
        <f t="shared" si="46"/>
        <v>74.625</v>
      </c>
      <c r="V50">
        <v>0</v>
      </c>
      <c r="W50">
        <f t="shared" si="47"/>
        <v>195.61699999999999</v>
      </c>
    </row>
    <row r="51" spans="1:23" x14ac:dyDescent="0.25">
      <c r="A51" t="s">
        <v>1320</v>
      </c>
      <c r="B51">
        <v>1</v>
      </c>
      <c r="G51" t="s">
        <v>1410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  <c r="Q51">
        <f t="shared" si="42"/>
        <v>7.5710000000000006</v>
      </c>
      <c r="R51">
        <f t="shared" si="43"/>
        <v>45.291999999999994</v>
      </c>
      <c r="S51">
        <f t="shared" si="44"/>
        <v>5.6950000000000003</v>
      </c>
      <c r="T51">
        <f t="shared" si="45"/>
        <v>0.93800000000000006</v>
      </c>
      <c r="U51">
        <f t="shared" si="46"/>
        <v>5.6950000000000003</v>
      </c>
      <c r="V51">
        <v>0</v>
      </c>
      <c r="W51">
        <f t="shared" si="47"/>
        <v>65.191000000000003</v>
      </c>
    </row>
    <row r="52" spans="1:23" x14ac:dyDescent="0.25">
      <c r="A52" t="s">
        <v>1323</v>
      </c>
      <c r="B52">
        <v>1</v>
      </c>
      <c r="G52" t="s">
        <v>1440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  <c r="Q52">
        <f t="shared" si="42"/>
        <v>0</v>
      </c>
      <c r="R52">
        <f t="shared" si="43"/>
        <v>93.00500000000001</v>
      </c>
      <c r="S52">
        <f t="shared" si="44"/>
        <v>1.9950000000000001</v>
      </c>
      <c r="T52">
        <f t="shared" si="45"/>
        <v>0</v>
      </c>
      <c r="U52">
        <f t="shared" si="46"/>
        <v>0</v>
      </c>
      <c r="V52">
        <v>0</v>
      </c>
      <c r="W52">
        <f t="shared" si="47"/>
        <v>95.000000000000014</v>
      </c>
    </row>
    <row r="53" spans="1:23" x14ac:dyDescent="0.25">
      <c r="A53" t="s">
        <v>1326</v>
      </c>
      <c r="B53">
        <v>3</v>
      </c>
      <c r="G53" t="s">
        <v>1413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  <c r="Q53">
        <f t="shared" si="42"/>
        <v>0</v>
      </c>
      <c r="R53">
        <f t="shared" si="43"/>
        <v>9.3330000000000002</v>
      </c>
      <c r="S53">
        <f t="shared" si="44"/>
        <v>0</v>
      </c>
      <c r="T53">
        <f t="shared" si="45"/>
        <v>0</v>
      </c>
      <c r="U53">
        <f t="shared" si="46"/>
        <v>51.606000000000002</v>
      </c>
      <c r="V53">
        <v>0</v>
      </c>
      <c r="W53">
        <f t="shared" si="47"/>
        <v>60.939</v>
      </c>
    </row>
    <row r="54" spans="1:23" x14ac:dyDescent="0.25">
      <c r="A54" t="s">
        <v>1330</v>
      </c>
      <c r="B54">
        <v>2</v>
      </c>
      <c r="G54" t="s">
        <v>1419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  <c r="Q54">
        <f t="shared" si="42"/>
        <v>0</v>
      </c>
      <c r="R54">
        <f t="shared" si="43"/>
        <v>71.446000000000012</v>
      </c>
      <c r="S54">
        <f t="shared" si="44"/>
        <v>3.8919999999999999</v>
      </c>
      <c r="T54">
        <f t="shared" si="45"/>
        <v>0</v>
      </c>
      <c r="U54">
        <f t="shared" si="46"/>
        <v>59.908999999999999</v>
      </c>
      <c r="V54">
        <v>0</v>
      </c>
      <c r="W54">
        <f t="shared" si="47"/>
        <v>135.24700000000001</v>
      </c>
    </row>
    <row r="55" spans="1:23" x14ac:dyDescent="0.25">
      <c r="A55" t="s">
        <v>1334</v>
      </c>
      <c r="B55">
        <v>79</v>
      </c>
      <c r="G55" t="s">
        <v>1332</v>
      </c>
      <c r="H55" t="s">
        <v>1333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  <c r="Q55">
        <f t="shared" si="42"/>
        <v>0</v>
      </c>
      <c r="R55">
        <f t="shared" si="43"/>
        <v>11.85</v>
      </c>
      <c r="S55">
        <f t="shared" si="44"/>
        <v>0</v>
      </c>
      <c r="T55">
        <f t="shared" si="45"/>
        <v>0</v>
      </c>
      <c r="U55">
        <f t="shared" si="46"/>
        <v>60.83</v>
      </c>
      <c r="V55">
        <v>0</v>
      </c>
      <c r="W55">
        <f t="shared" si="47"/>
        <v>72.679999999999993</v>
      </c>
    </row>
    <row r="56" spans="1:23" x14ac:dyDescent="0.25">
      <c r="A56" t="s">
        <v>1338</v>
      </c>
      <c r="B56">
        <v>39</v>
      </c>
      <c r="G56" t="s">
        <v>1383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  <c r="Q56">
        <f t="shared" si="42"/>
        <v>0</v>
      </c>
      <c r="R56">
        <f t="shared" si="43"/>
        <v>195.65</v>
      </c>
      <c r="S56">
        <f t="shared" si="44"/>
        <v>92.105999999999995</v>
      </c>
      <c r="T56">
        <f t="shared" si="45"/>
        <v>1.806</v>
      </c>
      <c r="U56">
        <f t="shared" si="46"/>
        <v>0</v>
      </c>
      <c r="V56">
        <v>0</v>
      </c>
      <c r="W56">
        <f t="shared" si="47"/>
        <v>289.56199999999995</v>
      </c>
    </row>
    <row r="57" spans="1:23" x14ac:dyDescent="0.25">
      <c r="A57" t="s">
        <v>1341</v>
      </c>
      <c r="B57">
        <v>75</v>
      </c>
      <c r="G57" t="s">
        <v>1352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  <c r="Q57">
        <f t="shared" si="42"/>
        <v>2.8140000000000001</v>
      </c>
      <c r="R57">
        <f t="shared" si="43"/>
        <v>32.172000000000004</v>
      </c>
      <c r="S57">
        <f t="shared" si="44"/>
        <v>1.3860000000000001</v>
      </c>
      <c r="T57">
        <f t="shared" si="45"/>
        <v>4.2</v>
      </c>
      <c r="U57">
        <f t="shared" si="46"/>
        <v>0</v>
      </c>
      <c r="V57">
        <v>0</v>
      </c>
      <c r="W57">
        <f t="shared" si="47"/>
        <v>40.57200000000001</v>
      </c>
    </row>
    <row r="58" spans="1:23" x14ac:dyDescent="0.25">
      <c r="A58" t="s">
        <v>1344</v>
      </c>
      <c r="B58">
        <v>14</v>
      </c>
      <c r="G58" t="s">
        <v>1336</v>
      </c>
      <c r="H58" t="s">
        <v>1337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  <c r="Q58">
        <f t="shared" si="42"/>
        <v>0</v>
      </c>
      <c r="R58">
        <f t="shared" si="43"/>
        <v>0.81900000000000006</v>
      </c>
      <c r="S58">
        <f t="shared" si="44"/>
        <v>0</v>
      </c>
      <c r="T58">
        <f t="shared" si="45"/>
        <v>0</v>
      </c>
      <c r="U58">
        <f t="shared" si="46"/>
        <v>38.181000000000004</v>
      </c>
      <c r="V58">
        <v>0</v>
      </c>
      <c r="W58">
        <f t="shared" si="47"/>
        <v>39.000000000000007</v>
      </c>
    </row>
    <row r="59" spans="1:23" x14ac:dyDescent="0.25">
      <c r="A59" t="s">
        <v>1347</v>
      </c>
      <c r="B59">
        <v>16</v>
      </c>
      <c r="G59" t="s">
        <v>1428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  <c r="Q59">
        <f t="shared" si="42"/>
        <v>0</v>
      </c>
      <c r="R59">
        <f t="shared" si="43"/>
        <v>15.26</v>
      </c>
      <c r="S59">
        <f t="shared" si="44"/>
        <v>0</v>
      </c>
      <c r="T59">
        <f t="shared" si="45"/>
        <v>0</v>
      </c>
      <c r="U59">
        <f t="shared" si="46"/>
        <v>52.78</v>
      </c>
      <c r="V59">
        <v>0</v>
      </c>
      <c r="W59">
        <f t="shared" si="47"/>
        <v>68.040000000000006</v>
      </c>
    </row>
    <row r="60" spans="1:23" x14ac:dyDescent="0.25">
      <c r="A60" t="s">
        <v>1350</v>
      </c>
      <c r="B60">
        <v>57</v>
      </c>
    </row>
    <row r="61" spans="1:23" x14ac:dyDescent="0.25">
      <c r="A61" t="s">
        <v>1354</v>
      </c>
      <c r="B61">
        <v>42</v>
      </c>
    </row>
    <row r="62" spans="1:23" x14ac:dyDescent="0.25">
      <c r="A62" t="s">
        <v>1358</v>
      </c>
      <c r="B62">
        <v>106</v>
      </c>
    </row>
    <row r="63" spans="1:23" x14ac:dyDescent="0.25">
      <c r="A63" t="s">
        <v>1361</v>
      </c>
      <c r="B63">
        <v>15</v>
      </c>
    </row>
    <row r="64" spans="1:23" x14ac:dyDescent="0.25">
      <c r="A64" t="s">
        <v>1365</v>
      </c>
      <c r="B64">
        <v>19</v>
      </c>
    </row>
    <row r="65" spans="1:2" x14ac:dyDescent="0.25">
      <c r="A65" t="s">
        <v>1368</v>
      </c>
      <c r="B65">
        <v>144</v>
      </c>
    </row>
    <row r="66" spans="1:2" x14ac:dyDescent="0.25">
      <c r="A66" t="s">
        <v>1372</v>
      </c>
      <c r="B66">
        <v>199</v>
      </c>
    </row>
    <row r="67" spans="1:2" x14ac:dyDescent="0.25">
      <c r="A67" t="s">
        <v>1375</v>
      </c>
      <c r="B67">
        <v>50</v>
      </c>
    </row>
    <row r="68" spans="1:2" x14ac:dyDescent="0.25">
      <c r="A68" t="s">
        <v>1379</v>
      </c>
      <c r="B68">
        <v>1</v>
      </c>
    </row>
    <row r="69" spans="1:2" x14ac:dyDescent="0.25">
      <c r="A69" t="s">
        <v>1381</v>
      </c>
      <c r="B69">
        <v>249</v>
      </c>
    </row>
    <row r="70" spans="1:2" x14ac:dyDescent="0.25">
      <c r="A70" t="s">
        <v>1385</v>
      </c>
      <c r="B70">
        <v>301</v>
      </c>
    </row>
    <row r="71" spans="1:2" x14ac:dyDescent="0.25">
      <c r="A71" t="s">
        <v>1389</v>
      </c>
      <c r="B71">
        <v>1</v>
      </c>
    </row>
    <row r="72" spans="1:2" x14ac:dyDescent="0.25">
      <c r="A72" t="s">
        <v>1392</v>
      </c>
      <c r="B72">
        <v>5</v>
      </c>
    </row>
    <row r="73" spans="1:2" x14ac:dyDescent="0.25">
      <c r="A73" t="s">
        <v>1394</v>
      </c>
      <c r="B73">
        <v>3</v>
      </c>
    </row>
    <row r="74" spans="1:2" x14ac:dyDescent="0.25">
      <c r="A74" t="s">
        <v>1397</v>
      </c>
      <c r="B74">
        <v>63</v>
      </c>
    </row>
    <row r="75" spans="1:2" x14ac:dyDescent="0.25">
      <c r="A75" t="s">
        <v>1400</v>
      </c>
      <c r="B75">
        <v>2</v>
      </c>
    </row>
    <row r="76" spans="1:2" x14ac:dyDescent="0.25">
      <c r="A76" t="s">
        <v>1404</v>
      </c>
      <c r="B76">
        <v>72</v>
      </c>
    </row>
    <row r="77" spans="1:2" x14ac:dyDescent="0.25">
      <c r="A77" t="s">
        <v>1408</v>
      </c>
      <c r="B77">
        <v>114</v>
      </c>
    </row>
    <row r="78" spans="1:2" x14ac:dyDescent="0.25">
      <c r="A78" t="s">
        <v>1412</v>
      </c>
      <c r="B78">
        <v>67</v>
      </c>
    </row>
    <row r="79" spans="1:2" x14ac:dyDescent="0.25">
      <c r="A79" t="s">
        <v>1415</v>
      </c>
      <c r="B79">
        <v>61</v>
      </c>
    </row>
    <row r="80" spans="1:2" x14ac:dyDescent="0.25">
      <c r="A80" t="s">
        <v>1418</v>
      </c>
      <c r="B80">
        <v>3</v>
      </c>
    </row>
    <row r="81" spans="1:2" x14ac:dyDescent="0.25">
      <c r="A81" t="s">
        <v>1421</v>
      </c>
      <c r="B81">
        <v>139</v>
      </c>
    </row>
    <row r="82" spans="1:2" x14ac:dyDescent="0.25">
      <c r="A82" t="s">
        <v>1424</v>
      </c>
      <c r="B82">
        <v>1</v>
      </c>
    </row>
    <row r="83" spans="1:2" x14ac:dyDescent="0.25">
      <c r="A83" t="s">
        <v>1427</v>
      </c>
      <c r="B83">
        <v>16</v>
      </c>
    </row>
    <row r="84" spans="1:2" x14ac:dyDescent="0.25">
      <c r="A84" t="s">
        <v>1430</v>
      </c>
      <c r="B84">
        <v>70</v>
      </c>
    </row>
    <row r="85" spans="1:2" x14ac:dyDescent="0.25">
      <c r="A85" t="s">
        <v>1433</v>
      </c>
      <c r="B85">
        <v>3</v>
      </c>
    </row>
    <row r="86" spans="1:2" x14ac:dyDescent="0.25">
      <c r="A86" t="s">
        <v>1436</v>
      </c>
      <c r="B86">
        <v>2</v>
      </c>
    </row>
    <row r="87" spans="1:2" x14ac:dyDescent="0.25">
      <c r="A87" t="s">
        <v>1439</v>
      </c>
      <c r="B87">
        <v>1</v>
      </c>
    </row>
    <row r="88" spans="1:2" x14ac:dyDescent="0.25">
      <c r="A88" t="s">
        <v>1442</v>
      </c>
      <c r="B88">
        <v>95</v>
      </c>
    </row>
    <row r="89" spans="1:2" x14ac:dyDescent="0.25">
      <c r="A89" t="s">
        <v>1446</v>
      </c>
      <c r="B89">
        <v>126</v>
      </c>
    </row>
    <row r="90" spans="1:2" x14ac:dyDescent="0.25">
      <c r="A90" t="s">
        <v>1450</v>
      </c>
      <c r="B90">
        <v>12</v>
      </c>
    </row>
    <row r="91" spans="1:2" x14ac:dyDescent="0.25">
      <c r="A91" t="s">
        <v>1453</v>
      </c>
      <c r="B91">
        <v>1</v>
      </c>
    </row>
    <row r="92" spans="1:2" x14ac:dyDescent="0.25">
      <c r="A92" t="s">
        <v>1455</v>
      </c>
      <c r="B92">
        <v>2</v>
      </c>
    </row>
    <row r="93" spans="1:2" x14ac:dyDescent="0.25">
      <c r="A93" t="s">
        <v>1459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5" x14ac:dyDescent="0.25"/>
  <cols>
    <col min="1" max="1" width="31.42578125" customWidth="1"/>
  </cols>
  <sheetData>
    <row r="1" spans="1:14" x14ac:dyDescent="0.25">
      <c r="A1" t="s">
        <v>2405</v>
      </c>
      <c r="B1" t="s">
        <v>405</v>
      </c>
      <c r="C1" t="s">
        <v>2406</v>
      </c>
      <c r="D1" t="s">
        <v>2407</v>
      </c>
      <c r="E1" t="s">
        <v>406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2413</v>
      </c>
      <c r="L1" t="s">
        <v>2414</v>
      </c>
      <c r="M1" t="s">
        <v>2415</v>
      </c>
      <c r="N1" t="s">
        <v>940</v>
      </c>
    </row>
    <row r="2" spans="1:14" x14ac:dyDescent="0.25">
      <c r="A2" t="s">
        <v>660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25">
      <c r="A3" t="s">
        <v>675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2416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2417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25">
      <c r="A6" t="s">
        <v>2418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25">
      <c r="A7" t="s">
        <v>2419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25">
      <c r="A8" t="s">
        <v>684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25">
      <c r="A9" t="s">
        <v>2420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2421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652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25">
      <c r="A12" t="s">
        <v>2422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25">
      <c r="A13" t="s">
        <v>648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25">
      <c r="A14" t="s">
        <v>679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25">
      <c r="A15" t="s">
        <v>2423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25">
      <c r="A16" t="s">
        <v>2424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25">
      <c r="A17" t="s">
        <v>668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25">
      <c r="A18" t="s">
        <v>2425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25">
      <c r="A19" t="s">
        <v>688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25">
      <c r="A20" t="s">
        <v>2426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25">
      <c r="A21" t="s">
        <v>2427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25">
      <c r="A22" t="s">
        <v>672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25">
      <c r="A23" t="s">
        <v>2428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638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25">
      <c r="A25" t="s">
        <v>634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25">
      <c r="A26" t="s">
        <v>232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25">
      <c r="A27" t="s">
        <v>656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25">
      <c r="A28" t="s">
        <v>698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25">
      <c r="A29" t="s">
        <v>701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25">
      <c r="B30" t="s">
        <v>255</v>
      </c>
      <c r="C30" t="s">
        <v>255</v>
      </c>
      <c r="D30" t="s">
        <v>343</v>
      </c>
      <c r="E30" t="s">
        <v>300</v>
      </c>
      <c r="F30" t="s">
        <v>301</v>
      </c>
      <c r="G30" t="s">
        <v>255</v>
      </c>
      <c r="H30" t="s">
        <v>256</v>
      </c>
      <c r="I30" t="s">
        <v>299</v>
      </c>
      <c r="J30" t="s">
        <v>163</v>
      </c>
      <c r="K30" t="s">
        <v>164</v>
      </c>
      <c r="L30" t="s">
        <v>166</v>
      </c>
      <c r="M30" t="s">
        <v>165</v>
      </c>
      <c r="N30" t="s">
        <v>216</v>
      </c>
    </row>
    <row r="33" spans="1:17" x14ac:dyDescent="0.25">
      <c r="A33" s="87" t="s">
        <v>58</v>
      </c>
      <c r="B33" s="64" t="s">
        <v>2429</v>
      </c>
      <c r="C33" s="85" t="s">
        <v>168</v>
      </c>
      <c r="D33" s="85" t="s">
        <v>169</v>
      </c>
      <c r="E33" s="85" t="s">
        <v>64</v>
      </c>
      <c r="F33" s="85" t="s">
        <v>170</v>
      </c>
      <c r="G33" s="85" t="s">
        <v>68</v>
      </c>
      <c r="H33" s="85" t="s">
        <v>171</v>
      </c>
      <c r="I33" s="88" t="s">
        <v>73</v>
      </c>
      <c r="J33" s="88" t="s">
        <v>173</v>
      </c>
      <c r="K33" s="88" t="s">
        <v>174</v>
      </c>
      <c r="L33" s="88" t="s">
        <v>175</v>
      </c>
      <c r="M33" s="88" t="s">
        <v>176</v>
      </c>
      <c r="N33" s="88" t="s">
        <v>177</v>
      </c>
      <c r="O33" s="85" t="s">
        <v>2430</v>
      </c>
      <c r="P33" s="88" t="s">
        <v>2431</v>
      </c>
      <c r="Q33" s="78" t="s">
        <v>2432</v>
      </c>
    </row>
    <row r="34" spans="1:17" x14ac:dyDescent="0.25">
      <c r="A34" t="s">
        <v>660</v>
      </c>
      <c r="B34" t="s">
        <v>2433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2434</v>
      </c>
    </row>
    <row r="35" spans="1:17" x14ac:dyDescent="0.25">
      <c r="A35" t="s">
        <v>675</v>
      </c>
      <c r="B35" t="s">
        <v>2433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2434</v>
      </c>
    </row>
    <row r="36" spans="1:17" x14ac:dyDescent="0.25">
      <c r="A36" t="s">
        <v>2416</v>
      </c>
      <c r="B36" t="s">
        <v>2433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2434</v>
      </c>
    </row>
    <row r="37" spans="1:17" x14ac:dyDescent="0.25">
      <c r="A37" t="s">
        <v>2435</v>
      </c>
      <c r="B37" t="s">
        <v>2433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2434</v>
      </c>
    </row>
    <row r="38" spans="1:17" x14ac:dyDescent="0.25">
      <c r="A38" t="s">
        <v>2418</v>
      </c>
      <c r="B38" t="s">
        <v>2433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2434</v>
      </c>
    </row>
    <row r="39" spans="1:17" x14ac:dyDescent="0.25">
      <c r="A39" t="s">
        <v>664</v>
      </c>
      <c r="B39" t="s">
        <v>2433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2434</v>
      </c>
    </row>
    <row r="40" spans="1:17" x14ac:dyDescent="0.25">
      <c r="A40" t="s">
        <v>684</v>
      </c>
      <c r="B40" t="s">
        <v>2433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2434</v>
      </c>
    </row>
    <row r="41" spans="1:17" x14ac:dyDescent="0.25">
      <c r="A41" t="s">
        <v>2420</v>
      </c>
      <c r="B41" t="s">
        <v>2433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2434</v>
      </c>
    </row>
    <row r="42" spans="1:17" x14ac:dyDescent="0.25">
      <c r="A42" t="s">
        <v>2436</v>
      </c>
      <c r="B42" t="s">
        <v>2433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2434</v>
      </c>
    </row>
    <row r="43" spans="1:17" x14ac:dyDescent="0.25">
      <c r="A43" t="s">
        <v>652</v>
      </c>
      <c r="B43" t="s">
        <v>2433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2434</v>
      </c>
    </row>
    <row r="44" spans="1:17" x14ac:dyDescent="0.25">
      <c r="A44" t="s">
        <v>2422</v>
      </c>
      <c r="B44" t="s">
        <v>2433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2434</v>
      </c>
    </row>
    <row r="45" spans="1:17" x14ac:dyDescent="0.25">
      <c r="A45" t="s">
        <v>648</v>
      </c>
      <c r="B45" t="s">
        <v>2433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2434</v>
      </c>
    </row>
    <row r="46" spans="1:17" x14ac:dyDescent="0.25">
      <c r="A46" t="s">
        <v>679</v>
      </c>
      <c r="B46" t="s">
        <v>2433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2434</v>
      </c>
    </row>
    <row r="47" spans="1:17" x14ac:dyDescent="0.25">
      <c r="A47" t="s">
        <v>2423</v>
      </c>
      <c r="B47" t="s">
        <v>2433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2434</v>
      </c>
    </row>
    <row r="48" spans="1:17" x14ac:dyDescent="0.25">
      <c r="A48" t="s">
        <v>2424</v>
      </c>
      <c r="B48" t="s">
        <v>2433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2434</v>
      </c>
    </row>
    <row r="49" spans="1:17" x14ac:dyDescent="0.25">
      <c r="A49" t="s">
        <v>668</v>
      </c>
      <c r="B49" t="s">
        <v>2433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2434</v>
      </c>
    </row>
    <row r="50" spans="1:17" x14ac:dyDescent="0.25">
      <c r="A50" t="s">
        <v>2437</v>
      </c>
      <c r="B50" t="s">
        <v>2433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2434</v>
      </c>
    </row>
    <row r="51" spans="1:17" x14ac:dyDescent="0.25">
      <c r="A51" t="s">
        <v>688</v>
      </c>
      <c r="B51" t="s">
        <v>2433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2434</v>
      </c>
    </row>
    <row r="52" spans="1:17" x14ac:dyDescent="0.25">
      <c r="A52" t="s">
        <v>2426</v>
      </c>
      <c r="B52" t="s">
        <v>2433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2434</v>
      </c>
    </row>
    <row r="53" spans="1:17" x14ac:dyDescent="0.25">
      <c r="A53" t="s">
        <v>2438</v>
      </c>
      <c r="B53" t="s">
        <v>2433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2434</v>
      </c>
    </row>
    <row r="54" spans="1:17" x14ac:dyDescent="0.25">
      <c r="A54" t="s">
        <v>672</v>
      </c>
      <c r="B54" t="s">
        <v>2433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2434</v>
      </c>
    </row>
    <row r="55" spans="1:17" x14ac:dyDescent="0.25">
      <c r="A55" t="s">
        <v>2428</v>
      </c>
      <c r="B55" t="s">
        <v>2433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2434</v>
      </c>
    </row>
    <row r="56" spans="1:17" x14ac:dyDescent="0.25">
      <c r="A56" t="s">
        <v>638</v>
      </c>
      <c r="B56" t="s">
        <v>2433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2434</v>
      </c>
    </row>
    <row r="57" spans="1:17" x14ac:dyDescent="0.25">
      <c r="A57" t="s">
        <v>634</v>
      </c>
      <c r="B57" t="s">
        <v>2433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2434</v>
      </c>
    </row>
    <row r="58" spans="1:17" x14ac:dyDescent="0.25">
      <c r="A58" t="s">
        <v>232</v>
      </c>
      <c r="B58" t="s">
        <v>2433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2434</v>
      </c>
    </row>
    <row r="59" spans="1:17" x14ac:dyDescent="0.25">
      <c r="A59" t="s">
        <v>656</v>
      </c>
      <c r="B59" t="s">
        <v>2433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2434</v>
      </c>
    </row>
    <row r="60" spans="1:17" x14ac:dyDescent="0.25">
      <c r="A60" t="s">
        <v>698</v>
      </c>
      <c r="B60" t="s">
        <v>2433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2434</v>
      </c>
    </row>
    <row r="61" spans="1:17" x14ac:dyDescent="0.25">
      <c r="A61" t="s">
        <v>701</v>
      </c>
      <c r="B61" t="s">
        <v>2433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E676-2AF2-4644-881A-5C5D91A78711}">
  <dimension ref="B1:C6"/>
  <sheetViews>
    <sheetView workbookViewId="0">
      <selection activeCell="J13" sqref="J13"/>
    </sheetView>
  </sheetViews>
  <sheetFormatPr defaultRowHeight="15" x14ac:dyDescent="0.25"/>
  <cols>
    <col min="2" max="2" width="19.28515625" customWidth="1"/>
  </cols>
  <sheetData>
    <row r="1" spans="2:3" x14ac:dyDescent="0.25">
      <c r="B1" t="s">
        <v>219</v>
      </c>
      <c r="C1" t="s">
        <v>61</v>
      </c>
    </row>
    <row r="2" spans="2:3" x14ac:dyDescent="0.25">
      <c r="B2" t="s">
        <v>652</v>
      </c>
      <c r="C2">
        <v>81</v>
      </c>
    </row>
    <row r="3" spans="2:3" x14ac:dyDescent="0.25">
      <c r="B3" t="s">
        <v>2447</v>
      </c>
      <c r="C3">
        <v>324</v>
      </c>
    </row>
    <row r="4" spans="2:3" x14ac:dyDescent="0.25">
      <c r="B4" t="s">
        <v>2422</v>
      </c>
      <c r="C4">
        <v>107</v>
      </c>
    </row>
    <row r="5" spans="2:3" x14ac:dyDescent="0.25">
      <c r="B5" t="s">
        <v>2448</v>
      </c>
      <c r="C5">
        <v>154</v>
      </c>
    </row>
    <row r="6" spans="2:3" x14ac:dyDescent="0.25">
      <c r="B6" t="s">
        <v>2423</v>
      </c>
      <c r="C6">
        <v>75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A28" sqref="A28"/>
    </sheetView>
  </sheetViews>
  <sheetFormatPr defaultRowHeight="15" x14ac:dyDescent="0.25"/>
  <cols>
    <col min="1" max="1" width="24" bestFit="1" customWidth="1"/>
    <col min="2" max="2" width="16" bestFit="1" customWidth="1"/>
    <col min="3" max="4" width="10.7109375" bestFit="1" customWidth="1"/>
    <col min="5" max="5" width="14.28515625" bestFit="1" customWidth="1"/>
    <col min="6" max="6" width="13.7109375" bestFit="1" customWidth="1"/>
    <col min="7" max="7" width="13.28515625" bestFit="1" customWidth="1"/>
    <col min="8" max="9" width="10.7109375" bestFit="1" customWidth="1"/>
    <col min="10" max="13" width="11.7109375" bestFit="1" customWidth="1"/>
  </cols>
  <sheetData>
    <row r="1" spans="1:13" x14ac:dyDescent="0.25">
      <c r="A1" t="s">
        <v>1277</v>
      </c>
      <c r="B1" t="s">
        <v>1977</v>
      </c>
      <c r="C1" t="s">
        <v>1978</v>
      </c>
      <c r="D1" t="s">
        <v>1979</v>
      </c>
      <c r="E1" t="s">
        <v>1980</v>
      </c>
      <c r="F1" t="s">
        <v>1981</v>
      </c>
      <c r="G1" t="s">
        <v>1982</v>
      </c>
      <c r="H1" t="s">
        <v>1983</v>
      </c>
      <c r="I1" t="s">
        <v>1984</v>
      </c>
      <c r="J1" t="s">
        <v>1985</v>
      </c>
      <c r="K1" t="s">
        <v>1986</v>
      </c>
      <c r="L1" t="s">
        <v>1987</v>
      </c>
      <c r="M1" t="s">
        <v>1988</v>
      </c>
    </row>
    <row r="2" spans="1:13" x14ac:dyDescent="0.25">
      <c r="B2" t="s">
        <v>1881</v>
      </c>
      <c r="H2" t="s">
        <v>1882</v>
      </c>
    </row>
    <row r="3" spans="1:13" x14ac:dyDescent="0.25">
      <c r="A3" t="s">
        <v>488</v>
      </c>
      <c r="B3" t="s">
        <v>1883</v>
      </c>
      <c r="C3" t="s">
        <v>1884</v>
      </c>
      <c r="D3" t="s">
        <v>1885</v>
      </c>
      <c r="E3" t="s">
        <v>1886</v>
      </c>
      <c r="F3" t="s">
        <v>1887</v>
      </c>
      <c r="G3" t="s">
        <v>1888</v>
      </c>
      <c r="H3" t="s">
        <v>221</v>
      </c>
      <c r="I3" t="s">
        <v>1889</v>
      </c>
      <c r="J3" t="s">
        <v>222</v>
      </c>
      <c r="K3" t="s">
        <v>1135</v>
      </c>
      <c r="L3" t="s">
        <v>220</v>
      </c>
      <c r="M3" t="s">
        <v>349</v>
      </c>
    </row>
    <row r="4" spans="1:13" x14ac:dyDescent="0.25">
      <c r="A4" t="s">
        <v>1890</v>
      </c>
      <c r="B4" t="s">
        <v>1891</v>
      </c>
      <c r="C4" t="s">
        <v>1892</v>
      </c>
      <c r="D4" t="s">
        <v>1893</v>
      </c>
      <c r="E4" t="s">
        <v>1893</v>
      </c>
      <c r="F4" t="s">
        <v>1893</v>
      </c>
      <c r="G4" t="s">
        <v>1893</v>
      </c>
      <c r="H4" t="s">
        <v>1894</v>
      </c>
      <c r="I4" t="s">
        <v>1893</v>
      </c>
      <c r="J4" t="s">
        <v>1893</v>
      </c>
      <c r="K4" t="s">
        <v>1893</v>
      </c>
      <c r="L4" t="s">
        <v>1893</v>
      </c>
      <c r="M4" t="s">
        <v>1893</v>
      </c>
    </row>
    <row r="5" spans="1:13" x14ac:dyDescent="0.25">
      <c r="A5" t="s">
        <v>1895</v>
      </c>
      <c r="B5" t="s">
        <v>1924</v>
      </c>
      <c r="C5" t="s">
        <v>1896</v>
      </c>
      <c r="D5" t="s">
        <v>1924</v>
      </c>
      <c r="E5" t="s">
        <v>1893</v>
      </c>
      <c r="F5" t="s">
        <v>1893</v>
      </c>
      <c r="G5" t="s">
        <v>1893</v>
      </c>
      <c r="H5" t="s">
        <v>1897</v>
      </c>
      <c r="I5" t="s">
        <v>1898</v>
      </c>
      <c r="J5" t="s">
        <v>1893</v>
      </c>
      <c r="K5" t="s">
        <v>1893</v>
      </c>
      <c r="L5" t="s">
        <v>1893</v>
      </c>
      <c r="M5" t="s">
        <v>1925</v>
      </c>
    </row>
    <row r="6" spans="1:13" x14ac:dyDescent="0.25">
      <c r="A6" t="s">
        <v>1899</v>
      </c>
      <c r="B6" t="s">
        <v>1900</v>
      </c>
      <c r="C6" t="s">
        <v>1901</v>
      </c>
      <c r="D6" t="s">
        <v>1893</v>
      </c>
      <c r="E6" t="s">
        <v>1893</v>
      </c>
      <c r="F6" t="s">
        <v>1893</v>
      </c>
      <c r="G6" t="s">
        <v>1893</v>
      </c>
      <c r="H6" t="s">
        <v>1894</v>
      </c>
      <c r="I6" t="s">
        <v>1893</v>
      </c>
      <c r="J6" t="s">
        <v>1893</v>
      </c>
      <c r="K6" t="s">
        <v>1893</v>
      </c>
      <c r="L6" t="s">
        <v>1893</v>
      </c>
      <c r="M6" t="s">
        <v>1893</v>
      </c>
    </row>
    <row r="7" spans="1:13" x14ac:dyDescent="0.25">
      <c r="A7" t="s">
        <v>1902</v>
      </c>
      <c r="B7" t="s">
        <v>1893</v>
      </c>
      <c r="C7" t="s">
        <v>1926</v>
      </c>
      <c r="D7" t="s">
        <v>1903</v>
      </c>
      <c r="E7" t="s">
        <v>1927</v>
      </c>
      <c r="F7" t="s">
        <v>1927</v>
      </c>
      <c r="G7" t="s">
        <v>1926</v>
      </c>
      <c r="H7" t="s">
        <v>1904</v>
      </c>
      <c r="I7" t="s">
        <v>1905</v>
      </c>
      <c r="J7" t="s">
        <v>1893</v>
      </c>
      <c r="K7" t="s">
        <v>1928</v>
      </c>
      <c r="L7" t="s">
        <v>1929</v>
      </c>
      <c r="M7" t="s">
        <v>1930</v>
      </c>
    </row>
    <row r="8" spans="1:13" x14ac:dyDescent="0.25">
      <c r="A8" t="s">
        <v>1906</v>
      </c>
      <c r="B8" t="s">
        <v>1893</v>
      </c>
      <c r="C8" t="s">
        <v>1931</v>
      </c>
      <c r="D8" t="s">
        <v>1924</v>
      </c>
      <c r="E8" t="s">
        <v>1907</v>
      </c>
      <c r="F8" t="s">
        <v>1900</v>
      </c>
      <c r="G8" t="s">
        <v>1931</v>
      </c>
      <c r="H8" t="s">
        <v>1908</v>
      </c>
      <c r="I8" t="s">
        <v>1909</v>
      </c>
      <c r="J8" t="s">
        <v>1932</v>
      </c>
      <c r="K8" t="s">
        <v>1933</v>
      </c>
      <c r="L8" t="s">
        <v>1934</v>
      </c>
      <c r="M8" t="s">
        <v>1893</v>
      </c>
    </row>
    <row r="9" spans="1:13" x14ac:dyDescent="0.25">
      <c r="A9" t="s">
        <v>1593</v>
      </c>
      <c r="B9" t="s">
        <v>1893</v>
      </c>
      <c r="C9" t="s">
        <v>1894</v>
      </c>
      <c r="D9" t="s">
        <v>1893</v>
      </c>
      <c r="E9" t="s">
        <v>1893</v>
      </c>
      <c r="F9" t="s">
        <v>1893</v>
      </c>
      <c r="G9" t="s">
        <v>1893</v>
      </c>
      <c r="H9" t="s">
        <v>1892</v>
      </c>
      <c r="I9" t="s">
        <v>1892</v>
      </c>
      <c r="J9" t="s">
        <v>1893</v>
      </c>
      <c r="K9" t="s">
        <v>1935</v>
      </c>
      <c r="L9" t="s">
        <v>1893</v>
      </c>
      <c r="M9" t="s">
        <v>1893</v>
      </c>
    </row>
    <row r="10" spans="1:13" x14ac:dyDescent="0.25">
      <c r="A10" t="s">
        <v>1910</v>
      </c>
      <c r="B10" t="s">
        <v>1893</v>
      </c>
      <c r="C10" t="s">
        <v>1911</v>
      </c>
      <c r="D10" t="s">
        <v>1912</v>
      </c>
      <c r="E10" t="s">
        <v>1893</v>
      </c>
      <c r="F10" t="s">
        <v>1893</v>
      </c>
      <c r="G10" t="s">
        <v>1893</v>
      </c>
      <c r="H10" t="s">
        <v>1913</v>
      </c>
      <c r="I10" t="s">
        <v>1914</v>
      </c>
      <c r="J10" t="s">
        <v>1936</v>
      </c>
      <c r="K10" t="s">
        <v>1893</v>
      </c>
      <c r="L10" t="s">
        <v>1893</v>
      </c>
      <c r="M10" t="s">
        <v>1893</v>
      </c>
    </row>
    <row r="11" spans="1:13" x14ac:dyDescent="0.25">
      <c r="A11" t="s">
        <v>1915</v>
      </c>
      <c r="B11" t="s">
        <v>1893</v>
      </c>
      <c r="C11" t="s">
        <v>1916</v>
      </c>
      <c r="D11" t="s">
        <v>1916</v>
      </c>
      <c r="E11" t="s">
        <v>1937</v>
      </c>
      <c r="F11" t="s">
        <v>1917</v>
      </c>
      <c r="G11" t="s">
        <v>1916</v>
      </c>
      <c r="H11" t="s">
        <v>1917</v>
      </c>
      <c r="I11" t="s">
        <v>1938</v>
      </c>
      <c r="J11" t="s">
        <v>1918</v>
      </c>
      <c r="K11" t="s">
        <v>1916</v>
      </c>
      <c r="L11" t="s">
        <v>1893</v>
      </c>
      <c r="M11" t="s">
        <v>1893</v>
      </c>
    </row>
    <row r="12" spans="1:13" x14ac:dyDescent="0.25">
      <c r="A12" t="s">
        <v>1919</v>
      </c>
      <c r="B12" t="s">
        <v>1893</v>
      </c>
      <c r="C12" t="s">
        <v>1920</v>
      </c>
      <c r="D12" t="s">
        <v>1921</v>
      </c>
      <c r="E12" t="s">
        <v>1939</v>
      </c>
      <c r="F12" t="s">
        <v>1940</v>
      </c>
      <c r="G12" t="s">
        <v>1893</v>
      </c>
      <c r="H12" t="s">
        <v>1922</v>
      </c>
      <c r="I12" t="s">
        <v>1923</v>
      </c>
      <c r="J12" t="s">
        <v>1941</v>
      </c>
      <c r="K12" t="s">
        <v>1942</v>
      </c>
      <c r="L12" t="s">
        <v>1893</v>
      </c>
      <c r="M12" t="s">
        <v>1893</v>
      </c>
    </row>
    <row r="14" spans="1:13" x14ac:dyDescent="0.25">
      <c r="A14" t="s">
        <v>1277</v>
      </c>
      <c r="B14" t="s">
        <v>1977</v>
      </c>
      <c r="C14" t="s">
        <v>1978</v>
      </c>
      <c r="D14" t="s">
        <v>1979</v>
      </c>
      <c r="E14" t="s">
        <v>1980</v>
      </c>
      <c r="F14" t="s">
        <v>1981</v>
      </c>
      <c r="G14" t="s">
        <v>1982</v>
      </c>
      <c r="H14" t="s">
        <v>1983</v>
      </c>
      <c r="I14" t="s">
        <v>1984</v>
      </c>
      <c r="J14" t="s">
        <v>1985</v>
      </c>
      <c r="K14" t="s">
        <v>1986</v>
      </c>
    </row>
    <row r="15" spans="1:13" x14ac:dyDescent="0.25">
      <c r="B15" t="s">
        <v>1943</v>
      </c>
      <c r="G15" t="s">
        <v>1944</v>
      </c>
    </row>
    <row r="16" spans="1:13" x14ac:dyDescent="0.25">
      <c r="B16" t="s">
        <v>1945</v>
      </c>
      <c r="D16" t="s">
        <v>225</v>
      </c>
      <c r="E16" t="s">
        <v>1946</v>
      </c>
      <c r="F16" t="s">
        <v>1947</v>
      </c>
      <c r="G16" t="s">
        <v>1948</v>
      </c>
      <c r="H16" t="s">
        <v>1949</v>
      </c>
      <c r="I16" t="s">
        <v>1950</v>
      </c>
      <c r="J16" t="s">
        <v>1951</v>
      </c>
      <c r="K16" t="s">
        <v>1952</v>
      </c>
    </row>
    <row r="17" spans="1:11" x14ac:dyDescent="0.25">
      <c r="A17" t="s">
        <v>488</v>
      </c>
      <c r="B17" t="s">
        <v>1953</v>
      </c>
      <c r="C17" t="s">
        <v>1954</v>
      </c>
      <c r="D17" t="s">
        <v>1955</v>
      </c>
      <c r="E17" t="s">
        <v>1955</v>
      </c>
      <c r="F17" t="s">
        <v>1955</v>
      </c>
      <c r="G17" t="s">
        <v>1955</v>
      </c>
      <c r="H17" t="s">
        <v>1955</v>
      </c>
      <c r="I17" t="s">
        <v>1955</v>
      </c>
      <c r="J17" t="s">
        <v>1955</v>
      </c>
      <c r="K17" t="s">
        <v>1955</v>
      </c>
    </row>
    <row r="18" spans="1:11" x14ac:dyDescent="0.25">
      <c r="A18" t="s">
        <v>1890</v>
      </c>
      <c r="B18" t="s">
        <v>430</v>
      </c>
      <c r="C18" t="s">
        <v>1935</v>
      </c>
      <c r="D18" t="s">
        <v>430</v>
      </c>
      <c r="E18" t="s">
        <v>1892</v>
      </c>
      <c r="F18" t="s">
        <v>1892</v>
      </c>
      <c r="G18" t="s">
        <v>1935</v>
      </c>
      <c r="H18" t="s">
        <v>1900</v>
      </c>
      <c r="I18" t="s">
        <v>1900</v>
      </c>
      <c r="J18" t="s">
        <v>1956</v>
      </c>
      <c r="K18" t="s">
        <v>430</v>
      </c>
    </row>
    <row r="19" spans="1:11" x14ac:dyDescent="0.25">
      <c r="A19" t="s">
        <v>1895</v>
      </c>
      <c r="B19" t="s">
        <v>1907</v>
      </c>
      <c r="C19" t="s">
        <v>1957</v>
      </c>
      <c r="D19" t="s">
        <v>430</v>
      </c>
      <c r="E19" t="s">
        <v>1897</v>
      </c>
      <c r="F19" t="s">
        <v>430</v>
      </c>
      <c r="G19" t="s">
        <v>1957</v>
      </c>
      <c r="H19" t="s">
        <v>1924</v>
      </c>
      <c r="I19" t="s">
        <v>1898</v>
      </c>
      <c r="J19" t="s">
        <v>1897</v>
      </c>
      <c r="K19" t="s">
        <v>430</v>
      </c>
    </row>
    <row r="20" spans="1:11" x14ac:dyDescent="0.25">
      <c r="A20" t="s">
        <v>1899</v>
      </c>
      <c r="B20" t="s">
        <v>1958</v>
      </c>
      <c r="C20" t="s">
        <v>1959</v>
      </c>
      <c r="D20" t="s">
        <v>430</v>
      </c>
      <c r="E20" t="s">
        <v>1041</v>
      </c>
      <c r="F20" t="s">
        <v>1960</v>
      </c>
      <c r="G20" t="s">
        <v>430</v>
      </c>
      <c r="H20" t="s">
        <v>1041</v>
      </c>
      <c r="I20" t="s">
        <v>1958</v>
      </c>
      <c r="J20" t="s">
        <v>1900</v>
      </c>
      <c r="K20" t="s">
        <v>430</v>
      </c>
    </row>
    <row r="21" spans="1:11" x14ac:dyDescent="0.25">
      <c r="A21" t="s">
        <v>1902</v>
      </c>
      <c r="B21" t="s">
        <v>1961</v>
      </c>
      <c r="C21" t="s">
        <v>1041</v>
      </c>
      <c r="D21" t="s">
        <v>430</v>
      </c>
      <c r="E21" t="s">
        <v>1962</v>
      </c>
      <c r="F21" t="s">
        <v>430</v>
      </c>
      <c r="G21" t="s">
        <v>1928</v>
      </c>
      <c r="H21" t="s">
        <v>1963</v>
      </c>
      <c r="I21" t="s">
        <v>1964</v>
      </c>
      <c r="J21" t="s">
        <v>1927</v>
      </c>
      <c r="K21" t="s">
        <v>1929</v>
      </c>
    </row>
    <row r="22" spans="1:11" x14ac:dyDescent="0.25">
      <c r="A22" t="s">
        <v>1906</v>
      </c>
      <c r="B22" t="s">
        <v>1957</v>
      </c>
      <c r="C22" t="s">
        <v>1867</v>
      </c>
      <c r="D22" t="s">
        <v>430</v>
      </c>
      <c r="E22" t="s">
        <v>1965</v>
      </c>
      <c r="F22" t="s">
        <v>430</v>
      </c>
      <c r="G22" t="s">
        <v>1924</v>
      </c>
      <c r="H22" t="s">
        <v>1966</v>
      </c>
      <c r="I22" t="s">
        <v>1967</v>
      </c>
      <c r="J22" t="s">
        <v>1931</v>
      </c>
      <c r="K22" t="s">
        <v>1934</v>
      </c>
    </row>
    <row r="23" spans="1:11" x14ac:dyDescent="0.25">
      <c r="A23" t="s">
        <v>1593</v>
      </c>
      <c r="B23" t="s">
        <v>1956</v>
      </c>
      <c r="C23" t="s">
        <v>1900</v>
      </c>
      <c r="D23" t="s">
        <v>430</v>
      </c>
      <c r="E23" t="s">
        <v>1892</v>
      </c>
      <c r="F23" t="s">
        <v>430</v>
      </c>
      <c r="G23" t="s">
        <v>430</v>
      </c>
      <c r="H23" t="s">
        <v>430</v>
      </c>
      <c r="I23" t="s">
        <v>430</v>
      </c>
      <c r="J23" t="s">
        <v>1968</v>
      </c>
      <c r="K23" t="s">
        <v>1956</v>
      </c>
    </row>
    <row r="24" spans="1:11" x14ac:dyDescent="0.25">
      <c r="A24" t="s">
        <v>1910</v>
      </c>
      <c r="B24" t="s">
        <v>430</v>
      </c>
      <c r="C24" t="s">
        <v>1969</v>
      </c>
      <c r="D24" t="s">
        <v>1936</v>
      </c>
      <c r="E24" t="s">
        <v>1911</v>
      </c>
      <c r="F24" t="s">
        <v>430</v>
      </c>
      <c r="G24" t="s">
        <v>430</v>
      </c>
      <c r="H24" t="s">
        <v>430</v>
      </c>
      <c r="I24" t="s">
        <v>1970</v>
      </c>
      <c r="J24" t="s">
        <v>1914</v>
      </c>
      <c r="K24" t="s">
        <v>430</v>
      </c>
    </row>
    <row r="25" spans="1:11" x14ac:dyDescent="0.25">
      <c r="A25" t="s">
        <v>1915</v>
      </c>
      <c r="B25" t="s">
        <v>430</v>
      </c>
      <c r="C25" t="s">
        <v>430</v>
      </c>
      <c r="D25" t="s">
        <v>1971</v>
      </c>
      <c r="E25" t="s">
        <v>1972</v>
      </c>
      <c r="F25" t="s">
        <v>430</v>
      </c>
      <c r="G25" t="s">
        <v>1916</v>
      </c>
      <c r="H25" t="s">
        <v>430</v>
      </c>
      <c r="I25" t="s">
        <v>1972</v>
      </c>
      <c r="J25" t="s">
        <v>1916</v>
      </c>
      <c r="K25" t="s">
        <v>430</v>
      </c>
    </row>
    <row r="26" spans="1:11" x14ac:dyDescent="0.25">
      <c r="A26" t="s">
        <v>1919</v>
      </c>
      <c r="B26" t="s">
        <v>1941</v>
      </c>
      <c r="C26" t="s">
        <v>1973</v>
      </c>
      <c r="D26" t="s">
        <v>430</v>
      </c>
      <c r="E26" t="s">
        <v>1974</v>
      </c>
      <c r="F26" t="s">
        <v>430</v>
      </c>
      <c r="G26" t="s">
        <v>1973</v>
      </c>
      <c r="H26" t="s">
        <v>1941</v>
      </c>
      <c r="I26" t="s">
        <v>1975</v>
      </c>
      <c r="J26" t="s">
        <v>1976</v>
      </c>
      <c r="K26" t="s">
        <v>1973</v>
      </c>
    </row>
    <row r="30" spans="1:11" x14ac:dyDescent="0.25">
      <c r="A30" s="79"/>
    </row>
    <row r="32" spans="1:11" x14ac:dyDescent="0.25">
      <c r="A32" s="79"/>
    </row>
    <row r="41" spans="1:1" x14ac:dyDescent="0.25">
      <c r="A41" s="80"/>
    </row>
    <row r="57" spans="1:1" x14ac:dyDescent="0.25">
      <c r="A57" s="79"/>
    </row>
    <row r="59" spans="1:1" x14ac:dyDescent="0.25">
      <c r="A59" s="80"/>
    </row>
    <row r="60" spans="1:1" x14ac:dyDescent="0.25">
      <c r="A60" s="80"/>
    </row>
    <row r="61" spans="1:1" x14ac:dyDescent="0.25">
      <c r="A61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70" spans="1:1" x14ac:dyDescent="0.25">
      <c r="A70" s="79"/>
    </row>
    <row r="71" spans="1:1" x14ac:dyDescent="0.25">
      <c r="A71" s="79"/>
    </row>
    <row r="74" spans="1:1" x14ac:dyDescent="0.25">
      <c r="A74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91" spans="1:1" x14ac:dyDescent="0.25">
      <c r="A91" s="80"/>
    </row>
    <row r="103" spans="1:1" x14ac:dyDescent="0.25">
      <c r="A103" s="80"/>
    </row>
    <row r="111" spans="1:1" x14ac:dyDescent="0.25">
      <c r="A111" s="79"/>
    </row>
    <row r="115" spans="1:1" x14ac:dyDescent="0.25">
      <c r="A115" s="79"/>
    </row>
    <row r="124" spans="1:1" x14ac:dyDescent="0.25">
      <c r="A124" s="79"/>
    </row>
    <row r="125" spans="1:1" x14ac:dyDescent="0.25">
      <c r="A125" s="79"/>
    </row>
    <row r="129" spans="1:1" x14ac:dyDescent="0.25">
      <c r="A129" s="79"/>
    </row>
    <row r="130" spans="1:1" x14ac:dyDescent="0.25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E19" workbookViewId="0">
      <selection activeCell="U21" sqref="U21"/>
    </sheetView>
  </sheetViews>
  <sheetFormatPr defaultRowHeight="15" x14ac:dyDescent="0.25"/>
  <cols>
    <col min="1" max="1" width="12.140625" customWidth="1"/>
    <col min="2" max="2" width="26.5703125" customWidth="1"/>
    <col min="4" max="5" width="17.7109375" customWidth="1"/>
    <col min="6" max="6" width="19.140625" customWidth="1"/>
    <col min="9" max="9" width="19.85546875" customWidth="1"/>
    <col min="16" max="16" width="15.5703125" customWidth="1"/>
  </cols>
  <sheetData>
    <row r="1" spans="1:53" x14ac:dyDescent="0.25">
      <c r="A1" t="s">
        <v>1491</v>
      </c>
      <c r="B1" t="s">
        <v>257</v>
      </c>
      <c r="C1" t="s">
        <v>1490</v>
      </c>
      <c r="E1" t="s">
        <v>1491</v>
      </c>
      <c r="F1" t="s">
        <v>1489</v>
      </c>
      <c r="G1" t="s">
        <v>1490</v>
      </c>
      <c r="I1" t="s">
        <v>1492</v>
      </c>
      <c r="J1" t="s">
        <v>1493</v>
      </c>
      <c r="K1" t="s">
        <v>1494</v>
      </c>
      <c r="L1" t="s">
        <v>1495</v>
      </c>
      <c r="M1" t="s">
        <v>1496</v>
      </c>
      <c r="N1" t="s">
        <v>1497</v>
      </c>
      <c r="O1" t="s">
        <v>1498</v>
      </c>
      <c r="P1" t="s">
        <v>1499</v>
      </c>
      <c r="Q1" t="s">
        <v>1500</v>
      </c>
      <c r="R1" t="s">
        <v>1501</v>
      </c>
      <c r="S1" t="s">
        <v>1502</v>
      </c>
      <c r="T1" t="s">
        <v>1503</v>
      </c>
      <c r="U1" t="s">
        <v>1504</v>
      </c>
      <c r="V1" t="s">
        <v>1505</v>
      </c>
      <c r="W1" t="s">
        <v>1506</v>
      </c>
      <c r="X1" t="s">
        <v>1507</v>
      </c>
      <c r="Y1" t="s">
        <v>1667</v>
      </c>
      <c r="Z1" t="s">
        <v>1684</v>
      </c>
      <c r="AA1" t="s">
        <v>1701</v>
      </c>
      <c r="AB1" t="s">
        <v>1705</v>
      </c>
      <c r="AC1" t="s">
        <v>1708</v>
      </c>
      <c r="AD1" t="s">
        <v>1710</v>
      </c>
      <c r="AE1" t="s">
        <v>1711</v>
      </c>
      <c r="AF1" t="s">
        <v>1510</v>
      </c>
      <c r="AG1" t="s">
        <v>1527</v>
      </c>
      <c r="AH1" t="s">
        <v>1542</v>
      </c>
      <c r="AI1" t="s">
        <v>1549</v>
      </c>
      <c r="AJ1" t="s">
        <v>1556</v>
      </c>
      <c r="AK1" t="s">
        <v>1564</v>
      </c>
      <c r="AL1" t="s">
        <v>1578</v>
      </c>
      <c r="AM1" t="s">
        <v>1594</v>
      </c>
      <c r="AN1" t="s">
        <v>1609</v>
      </c>
      <c r="AO1" t="s">
        <v>1618</v>
      </c>
      <c r="AP1" t="s">
        <v>1623</v>
      </c>
      <c r="AQ1" t="s">
        <v>1629</v>
      </c>
      <c r="AR1" t="s">
        <v>1633</v>
      </c>
      <c r="AS1" t="s">
        <v>1641</v>
      </c>
      <c r="AT1" t="s">
        <v>1652</v>
      </c>
      <c r="AU1" t="s">
        <v>1668</v>
      </c>
      <c r="AV1" t="s">
        <v>1686</v>
      </c>
      <c r="AW1" t="s">
        <v>1703</v>
      </c>
      <c r="AX1" t="s">
        <v>1706</v>
      </c>
      <c r="AY1" t="s">
        <v>1709</v>
      </c>
      <c r="AZ1" t="s">
        <v>1714</v>
      </c>
      <c r="BA1" t="s">
        <v>1728</v>
      </c>
    </row>
    <row r="2" spans="1:53" x14ac:dyDescent="0.25">
      <c r="A2" t="s">
        <v>1493</v>
      </c>
      <c r="B2" t="str">
        <f>VLOOKUP(C2,[1]Sheet1!$D$1:$D$65536,1,FALSE)</f>
        <v>Lophura nycthemera</v>
      </c>
      <c r="C2" t="s">
        <v>1508</v>
      </c>
      <c r="E2" t="s">
        <v>1510</v>
      </c>
      <c r="F2" t="str">
        <f>VLOOKUP(G2,[1]Sheet1!$D$1:$D$65536,1,FALSE)</f>
        <v>Niltava davidi</v>
      </c>
      <c r="G2" t="s">
        <v>1509</v>
      </c>
      <c r="I2" t="s">
        <v>1511</v>
      </c>
      <c r="J2" t="s">
        <v>1512</v>
      </c>
      <c r="K2" t="s">
        <v>1513</v>
      </c>
      <c r="L2" t="s">
        <v>1514</v>
      </c>
      <c r="M2" t="s">
        <v>1515</v>
      </c>
      <c r="N2" t="s">
        <v>1516</v>
      </c>
      <c r="O2" t="s">
        <v>1517</v>
      </c>
      <c r="P2" t="s">
        <v>1518</v>
      </c>
      <c r="Q2" t="s">
        <v>1519</v>
      </c>
      <c r="R2" t="s">
        <v>1520</v>
      </c>
      <c r="S2" t="s">
        <v>1521</v>
      </c>
      <c r="T2" t="s">
        <v>1514</v>
      </c>
      <c r="U2" t="s">
        <v>1522</v>
      </c>
      <c r="V2" t="s">
        <v>1523</v>
      </c>
      <c r="W2" t="s">
        <v>1524</v>
      </c>
      <c r="X2" t="s">
        <v>1525</v>
      </c>
      <c r="Y2" t="s">
        <v>1715</v>
      </c>
      <c r="Z2" t="s">
        <v>1716</v>
      </c>
      <c r="AA2" t="s">
        <v>1717</v>
      </c>
      <c r="AB2" t="s">
        <v>1718</v>
      </c>
      <c r="AC2" t="s">
        <v>1719</v>
      </c>
      <c r="AD2" t="s">
        <v>1691</v>
      </c>
      <c r="AE2" t="s">
        <v>1688</v>
      </c>
      <c r="AF2" t="s">
        <v>1585</v>
      </c>
      <c r="AG2" t="s">
        <v>1720</v>
      </c>
      <c r="AH2" t="s">
        <v>1721</v>
      </c>
      <c r="AI2" t="s">
        <v>1722</v>
      </c>
      <c r="AJ2" t="s">
        <v>1723</v>
      </c>
      <c r="AK2" t="s">
        <v>1724</v>
      </c>
      <c r="AL2" t="s">
        <v>1725</v>
      </c>
      <c r="AM2" t="s">
        <v>1715</v>
      </c>
      <c r="AN2" t="s">
        <v>1822</v>
      </c>
      <c r="AO2" t="s">
        <v>1823</v>
      </c>
      <c r="AP2" t="s">
        <v>1824</v>
      </c>
      <c r="AQ2" t="s">
        <v>1825</v>
      </c>
      <c r="AR2" t="s">
        <v>1826</v>
      </c>
      <c r="AS2" t="s">
        <v>1725</v>
      </c>
      <c r="AT2" t="s">
        <v>1825</v>
      </c>
      <c r="AU2" t="s">
        <v>1620</v>
      </c>
      <c r="AV2" t="s">
        <v>1827</v>
      </c>
      <c r="AW2" t="s">
        <v>1828</v>
      </c>
      <c r="AX2" t="s">
        <v>1829</v>
      </c>
      <c r="AY2" t="s">
        <v>1830</v>
      </c>
      <c r="AZ2" t="s">
        <v>1831</v>
      </c>
      <c r="BA2" t="s">
        <v>1832</v>
      </c>
    </row>
    <row r="3" spans="1:53" x14ac:dyDescent="0.25">
      <c r="A3" t="s">
        <v>1494</v>
      </c>
      <c r="B3" t="str">
        <f>VLOOKUP(C3,[1]Sheet1!$D$1:$D$65536,1,FALSE)</f>
        <v>Gallus gallus</v>
      </c>
      <c r="C3" t="s">
        <v>1526</v>
      </c>
      <c r="E3" t="s">
        <v>1527</v>
      </c>
      <c r="F3" t="str">
        <f>VLOOKUP(G3,[1]Sheet1!$D$1:$D$65536,1,FALSE)</f>
        <v>Culicicapa ceylonensis</v>
      </c>
      <c r="G3" t="s">
        <v>1287</v>
      </c>
      <c r="I3" t="s">
        <v>1528</v>
      </c>
      <c r="J3" t="s">
        <v>1529</v>
      </c>
      <c r="K3" t="s">
        <v>1530</v>
      </c>
      <c r="L3" t="s">
        <v>1531</v>
      </c>
      <c r="M3" t="s">
        <v>1532</v>
      </c>
      <c r="N3" t="s">
        <v>1533</v>
      </c>
      <c r="O3" t="s">
        <v>1534</v>
      </c>
      <c r="P3" t="s">
        <v>1535</v>
      </c>
      <c r="Q3" t="s">
        <v>1536</v>
      </c>
      <c r="R3" t="s">
        <v>1537</v>
      </c>
      <c r="S3" t="s">
        <v>1538</v>
      </c>
      <c r="T3" t="s">
        <v>1538</v>
      </c>
      <c r="U3" t="s">
        <v>1531</v>
      </c>
      <c r="V3" t="s">
        <v>1538</v>
      </c>
      <c r="W3" t="s">
        <v>1538</v>
      </c>
      <c r="X3" t="s">
        <v>1539</v>
      </c>
      <c r="Y3" t="s">
        <v>1538</v>
      </c>
      <c r="Z3" t="s">
        <v>1636</v>
      </c>
      <c r="AA3" t="s">
        <v>1729</v>
      </c>
      <c r="AB3" t="s">
        <v>1730</v>
      </c>
      <c r="AC3" t="s">
        <v>1553</v>
      </c>
      <c r="AD3" t="s">
        <v>1691</v>
      </c>
      <c r="AE3" t="s">
        <v>1580</v>
      </c>
      <c r="AF3" t="s">
        <v>1731</v>
      </c>
      <c r="AG3" t="s">
        <v>1546</v>
      </c>
      <c r="AH3" t="s">
        <v>1732</v>
      </c>
      <c r="AI3" t="s">
        <v>1733</v>
      </c>
      <c r="AJ3" t="s">
        <v>1734</v>
      </c>
      <c r="AK3" t="s">
        <v>1735</v>
      </c>
      <c r="AL3" t="s">
        <v>1736</v>
      </c>
      <c r="AM3" t="s">
        <v>1737</v>
      </c>
      <c r="AN3" t="s">
        <v>1833</v>
      </c>
      <c r="AO3" t="s">
        <v>1834</v>
      </c>
      <c r="AP3" t="s">
        <v>1765</v>
      </c>
      <c r="AQ3" t="s">
        <v>1835</v>
      </c>
      <c r="AR3" t="s">
        <v>1759</v>
      </c>
      <c r="AS3" t="s">
        <v>1736</v>
      </c>
      <c r="AT3" t="s">
        <v>1835</v>
      </c>
      <c r="AU3" t="s">
        <v>1538</v>
      </c>
      <c r="AV3" t="s">
        <v>1742</v>
      </c>
      <c r="AW3" t="s">
        <v>1836</v>
      </c>
      <c r="AX3" t="s">
        <v>1837</v>
      </c>
      <c r="AY3" t="s">
        <v>1538</v>
      </c>
      <c r="AZ3" t="s">
        <v>1538</v>
      </c>
      <c r="BA3" t="s">
        <v>1538</v>
      </c>
    </row>
    <row r="4" spans="1:53" x14ac:dyDescent="0.25">
      <c r="A4" t="s">
        <v>1495</v>
      </c>
      <c r="B4" t="str">
        <f>VLOOKUP(C4,[1]Sheet1!$D$1:$D$65536,1,FALSE)</f>
        <v>Chalcophaps indica</v>
      </c>
      <c r="C4" t="s">
        <v>1540</v>
      </c>
      <c r="E4" t="s">
        <v>1542</v>
      </c>
      <c r="F4" t="str">
        <f>VLOOKUP(G4,[1]Sheet1!$D$1:$D$65536,1,FALSE)</f>
        <v>Rhipidura albicollis</v>
      </c>
      <c r="G4" t="s">
        <v>1541</v>
      </c>
      <c r="I4" t="s">
        <v>1543</v>
      </c>
      <c r="J4" t="s">
        <v>1538</v>
      </c>
      <c r="K4" t="s">
        <v>1538</v>
      </c>
      <c r="L4" t="s">
        <v>1538</v>
      </c>
      <c r="M4" t="s">
        <v>1538</v>
      </c>
      <c r="N4" t="s">
        <v>1538</v>
      </c>
      <c r="O4" t="s">
        <v>1538</v>
      </c>
      <c r="P4" t="s">
        <v>1538</v>
      </c>
      <c r="Q4" t="s">
        <v>1538</v>
      </c>
      <c r="R4" t="s">
        <v>1538</v>
      </c>
      <c r="S4" t="s">
        <v>1544</v>
      </c>
      <c r="T4" t="s">
        <v>1545</v>
      </c>
      <c r="U4" t="s">
        <v>1538</v>
      </c>
      <c r="V4" t="s">
        <v>1538</v>
      </c>
      <c r="W4" t="s">
        <v>1538</v>
      </c>
      <c r="X4" t="s">
        <v>1546</v>
      </c>
      <c r="Y4" t="s">
        <v>1538</v>
      </c>
      <c r="Z4" t="s">
        <v>1538</v>
      </c>
      <c r="AA4" t="s">
        <v>1538</v>
      </c>
      <c r="AB4" t="s">
        <v>1538</v>
      </c>
      <c r="AC4" t="s">
        <v>1738</v>
      </c>
      <c r="AD4" t="s">
        <v>1739</v>
      </c>
      <c r="AE4" t="s">
        <v>1740</v>
      </c>
      <c r="AF4" t="s">
        <v>1741</v>
      </c>
      <c r="AG4" t="s">
        <v>1516</v>
      </c>
      <c r="AH4" t="s">
        <v>1538</v>
      </c>
      <c r="AI4" t="s">
        <v>1538</v>
      </c>
      <c r="AJ4" t="s">
        <v>1538</v>
      </c>
      <c r="AK4" t="s">
        <v>1538</v>
      </c>
      <c r="AL4" t="s">
        <v>1538</v>
      </c>
      <c r="AM4" t="s">
        <v>1538</v>
      </c>
      <c r="AN4" t="s">
        <v>1538</v>
      </c>
      <c r="AO4" t="s">
        <v>1538</v>
      </c>
      <c r="AP4" t="s">
        <v>1538</v>
      </c>
      <c r="AQ4" t="s">
        <v>1538</v>
      </c>
      <c r="AR4" t="s">
        <v>1538</v>
      </c>
      <c r="AS4" t="s">
        <v>1538</v>
      </c>
      <c r="AT4" t="s">
        <v>1538</v>
      </c>
      <c r="AU4" t="s">
        <v>1538</v>
      </c>
      <c r="AV4" t="s">
        <v>1538</v>
      </c>
      <c r="AW4" t="s">
        <v>1538</v>
      </c>
      <c r="AX4" t="s">
        <v>1538</v>
      </c>
      <c r="AY4" t="s">
        <v>1538</v>
      </c>
      <c r="AZ4" t="s">
        <v>1538</v>
      </c>
      <c r="BA4" t="s">
        <v>1538</v>
      </c>
    </row>
    <row r="5" spans="1:53" x14ac:dyDescent="0.25">
      <c r="A5" t="s">
        <v>1496</v>
      </c>
      <c r="B5" t="str">
        <f>VLOOKUP(C5,[1]Sheet1!$D$1:$D$65536,1,FALSE)</f>
        <v>Harpactes erythrocephalus</v>
      </c>
      <c r="C5" t="s">
        <v>1547</v>
      </c>
      <c r="E5" t="s">
        <v>1549</v>
      </c>
      <c r="F5" t="str">
        <f>VLOOKUP(G5,[1]Sheet1!$D$1:$D$65536,1,FALSE)</f>
        <v>Garrulax canorus</v>
      </c>
      <c r="G5" t="s">
        <v>1548</v>
      </c>
      <c r="I5" t="s">
        <v>1550</v>
      </c>
      <c r="J5" t="s">
        <v>1538</v>
      </c>
      <c r="K5" t="s">
        <v>1538</v>
      </c>
      <c r="L5" t="s">
        <v>1538</v>
      </c>
      <c r="M5" t="s">
        <v>1538</v>
      </c>
      <c r="N5" t="s">
        <v>1538</v>
      </c>
      <c r="O5" t="s">
        <v>1538</v>
      </c>
      <c r="P5" t="s">
        <v>1538</v>
      </c>
      <c r="Q5" t="s">
        <v>1538</v>
      </c>
      <c r="R5" t="s">
        <v>1538</v>
      </c>
      <c r="S5" t="s">
        <v>1538</v>
      </c>
      <c r="T5" t="s">
        <v>1538</v>
      </c>
      <c r="U5" t="s">
        <v>1551</v>
      </c>
      <c r="V5" t="s">
        <v>1552</v>
      </c>
      <c r="W5" t="s">
        <v>1553</v>
      </c>
      <c r="X5" t="s">
        <v>1554</v>
      </c>
      <c r="Y5" t="s">
        <v>1737</v>
      </c>
      <c r="Z5" t="s">
        <v>1742</v>
      </c>
      <c r="AA5" t="s">
        <v>1731</v>
      </c>
      <c r="AB5" t="s">
        <v>1538</v>
      </c>
      <c r="AC5" t="s">
        <v>1731</v>
      </c>
      <c r="AD5" t="s">
        <v>1559</v>
      </c>
      <c r="AE5" t="s">
        <v>1558</v>
      </c>
      <c r="AF5" t="s">
        <v>1538</v>
      </c>
      <c r="AG5" t="s">
        <v>1743</v>
      </c>
      <c r="AH5" t="s">
        <v>1538</v>
      </c>
      <c r="AI5" t="s">
        <v>1538</v>
      </c>
      <c r="AJ5" t="s">
        <v>1538</v>
      </c>
      <c r="AK5" t="s">
        <v>1538</v>
      </c>
      <c r="AL5" t="s">
        <v>1538</v>
      </c>
      <c r="AM5" t="s">
        <v>1538</v>
      </c>
      <c r="AN5" t="s">
        <v>1538</v>
      </c>
      <c r="AO5" t="s">
        <v>1538</v>
      </c>
      <c r="AP5" t="s">
        <v>1538</v>
      </c>
      <c r="AQ5" t="s">
        <v>1538</v>
      </c>
      <c r="AR5" t="s">
        <v>1538</v>
      </c>
      <c r="AS5" t="s">
        <v>1538</v>
      </c>
      <c r="AT5" t="s">
        <v>1538</v>
      </c>
      <c r="AU5" t="s">
        <v>1538</v>
      </c>
      <c r="AV5" t="s">
        <v>1538</v>
      </c>
      <c r="AW5" t="s">
        <v>1538</v>
      </c>
      <c r="AX5" t="s">
        <v>1538</v>
      </c>
      <c r="AY5" t="s">
        <v>1838</v>
      </c>
      <c r="AZ5" t="s">
        <v>1839</v>
      </c>
      <c r="BA5" t="s">
        <v>1840</v>
      </c>
    </row>
    <row r="6" spans="1:53" x14ac:dyDescent="0.25">
      <c r="A6" t="s">
        <v>1497</v>
      </c>
      <c r="B6" t="str">
        <f>VLOOKUP(C6,[1]Sheet1!$D$1:$D$65536,1,FALSE)</f>
        <v>Megalaima virens</v>
      </c>
      <c r="C6" t="s">
        <v>1284</v>
      </c>
      <c r="E6" t="s">
        <v>1556</v>
      </c>
      <c r="F6" t="str">
        <f>VLOOKUP(G6,[1]Sheet1!$D$1:$D$65536,1,FALSE)</f>
        <v>Pellorneum tickelli</v>
      </c>
      <c r="G6" t="s">
        <v>1555</v>
      </c>
      <c r="I6" t="s">
        <v>1557</v>
      </c>
      <c r="J6" t="s">
        <v>1558</v>
      </c>
      <c r="K6" t="s">
        <v>1559</v>
      </c>
      <c r="L6" t="s">
        <v>1538</v>
      </c>
      <c r="M6" t="s">
        <v>1538</v>
      </c>
      <c r="N6" t="s">
        <v>1538</v>
      </c>
      <c r="O6" t="s">
        <v>1538</v>
      </c>
      <c r="P6" t="s">
        <v>1538</v>
      </c>
      <c r="Q6" t="s">
        <v>1538</v>
      </c>
      <c r="R6" t="s">
        <v>1538</v>
      </c>
      <c r="S6" t="s">
        <v>1560</v>
      </c>
      <c r="T6" t="s">
        <v>1561</v>
      </c>
      <c r="U6" t="s">
        <v>1538</v>
      </c>
      <c r="V6" t="s">
        <v>1538</v>
      </c>
      <c r="W6" t="s">
        <v>1538</v>
      </c>
      <c r="X6" t="s">
        <v>1538</v>
      </c>
      <c r="Y6" t="s">
        <v>1538</v>
      </c>
      <c r="Z6" t="s">
        <v>1538</v>
      </c>
      <c r="AA6" t="s">
        <v>1538</v>
      </c>
      <c r="AB6" t="s">
        <v>1538</v>
      </c>
      <c r="AC6" t="s">
        <v>1538</v>
      </c>
      <c r="AD6" t="s">
        <v>1538</v>
      </c>
      <c r="AE6" t="s">
        <v>1538</v>
      </c>
      <c r="AF6" t="s">
        <v>1538</v>
      </c>
      <c r="AG6" t="s">
        <v>1538</v>
      </c>
      <c r="AH6" t="s">
        <v>1736</v>
      </c>
      <c r="AI6" t="s">
        <v>1538</v>
      </c>
      <c r="AJ6" t="s">
        <v>1538</v>
      </c>
      <c r="AK6" t="s">
        <v>1538</v>
      </c>
      <c r="AL6" t="s">
        <v>1538</v>
      </c>
      <c r="AM6" t="s">
        <v>1538</v>
      </c>
      <c r="AN6" t="s">
        <v>1538</v>
      </c>
      <c r="AO6" t="s">
        <v>1538</v>
      </c>
      <c r="AP6" t="s">
        <v>1538</v>
      </c>
      <c r="AQ6" t="s">
        <v>1538</v>
      </c>
      <c r="AR6" t="s">
        <v>1538</v>
      </c>
      <c r="AS6" t="s">
        <v>1538</v>
      </c>
      <c r="AT6" t="s">
        <v>1538</v>
      </c>
      <c r="AU6" t="s">
        <v>1538</v>
      </c>
      <c r="AV6" t="s">
        <v>1538</v>
      </c>
      <c r="AW6" t="s">
        <v>1538</v>
      </c>
      <c r="AX6" t="s">
        <v>1538</v>
      </c>
      <c r="AY6" t="s">
        <v>1538</v>
      </c>
      <c r="AZ6" t="s">
        <v>1538</v>
      </c>
      <c r="BA6" t="s">
        <v>1538</v>
      </c>
    </row>
    <row r="7" spans="1:53" x14ac:dyDescent="0.25">
      <c r="A7" t="s">
        <v>1498</v>
      </c>
      <c r="B7" t="str">
        <f>VLOOKUP(C7,[1]Sheet1!$D$1:$D$65536,1,FALSE)</f>
        <v>Sasia ochracea</v>
      </c>
      <c r="C7" t="s">
        <v>1562</v>
      </c>
      <c r="E7" t="s">
        <v>1564</v>
      </c>
      <c r="F7" t="str">
        <f>VLOOKUP(G7,[1]Sheet1!$D$1:$D$65536,1,FALSE)</f>
        <v>Pomatorhinus ruficollis</v>
      </c>
      <c r="G7" t="s">
        <v>1563</v>
      </c>
      <c r="I7" t="s">
        <v>1565</v>
      </c>
      <c r="J7" t="s">
        <v>1538</v>
      </c>
      <c r="K7" t="s">
        <v>1538</v>
      </c>
      <c r="L7" t="s">
        <v>1538</v>
      </c>
      <c r="M7" t="s">
        <v>1566</v>
      </c>
      <c r="N7" t="s">
        <v>1567</v>
      </c>
      <c r="O7" t="s">
        <v>1568</v>
      </c>
      <c r="P7" t="s">
        <v>1569</v>
      </c>
      <c r="Q7" t="s">
        <v>1570</v>
      </c>
      <c r="R7" t="s">
        <v>1571</v>
      </c>
      <c r="S7" t="s">
        <v>1537</v>
      </c>
      <c r="T7" t="s">
        <v>1572</v>
      </c>
      <c r="U7" t="s">
        <v>1573</v>
      </c>
      <c r="V7" t="s">
        <v>1574</v>
      </c>
      <c r="W7" t="s">
        <v>1575</v>
      </c>
      <c r="X7" t="s">
        <v>1576</v>
      </c>
      <c r="Y7" t="s">
        <v>1744</v>
      </c>
      <c r="Z7" t="s">
        <v>1745</v>
      </c>
      <c r="AA7" t="s">
        <v>1746</v>
      </c>
      <c r="AB7" t="s">
        <v>1747</v>
      </c>
      <c r="AC7" t="s">
        <v>1748</v>
      </c>
      <c r="AD7" t="s">
        <v>1742</v>
      </c>
      <c r="AE7" t="s">
        <v>1749</v>
      </c>
      <c r="AF7" t="s">
        <v>1750</v>
      </c>
      <c r="AG7" t="s">
        <v>1691</v>
      </c>
      <c r="AH7" t="s">
        <v>1751</v>
      </c>
      <c r="AI7" t="s">
        <v>1688</v>
      </c>
      <c r="AJ7" t="s">
        <v>1740</v>
      </c>
      <c r="AK7" t="s">
        <v>1691</v>
      </c>
      <c r="AL7" t="s">
        <v>1752</v>
      </c>
      <c r="AM7" t="s">
        <v>1753</v>
      </c>
      <c r="AN7" t="s">
        <v>1538</v>
      </c>
      <c r="AO7" t="s">
        <v>1841</v>
      </c>
      <c r="AP7" t="s">
        <v>1842</v>
      </c>
      <c r="AQ7" t="s">
        <v>1715</v>
      </c>
      <c r="AR7" t="s">
        <v>1843</v>
      </c>
      <c r="AS7" t="s">
        <v>1844</v>
      </c>
      <c r="AT7" t="s">
        <v>1538</v>
      </c>
      <c r="AU7" t="s">
        <v>1845</v>
      </c>
      <c r="AV7" t="s">
        <v>1771</v>
      </c>
      <c r="AW7" t="s">
        <v>1776</v>
      </c>
      <c r="AX7" t="s">
        <v>1538</v>
      </c>
      <c r="AY7" t="s">
        <v>1846</v>
      </c>
      <c r="AZ7" t="s">
        <v>1847</v>
      </c>
      <c r="BA7" t="s">
        <v>1848</v>
      </c>
    </row>
    <row r="8" spans="1:53" x14ac:dyDescent="0.25">
      <c r="A8" t="s">
        <v>1499</v>
      </c>
      <c r="B8" t="str">
        <f>VLOOKUP(C8,[1]Sheet1!$D$1:$D$65536,1,FALSE)</f>
        <v>Celeus brachyurus</v>
      </c>
      <c r="C8" t="s">
        <v>1577</v>
      </c>
      <c r="E8" t="s">
        <v>1578</v>
      </c>
      <c r="F8" t="str">
        <f>VLOOKUP(G8,[1]Sheet1!$D$1:$D$65536,1,FALSE)</f>
        <v>Stachyris ruficeps</v>
      </c>
      <c r="G8" t="s">
        <v>1173</v>
      </c>
      <c r="I8" t="s">
        <v>1579</v>
      </c>
      <c r="J8" t="s">
        <v>1538</v>
      </c>
      <c r="K8" t="s">
        <v>1538</v>
      </c>
      <c r="L8" t="s">
        <v>1580</v>
      </c>
      <c r="M8" t="s">
        <v>1581</v>
      </c>
      <c r="N8" t="s">
        <v>1582</v>
      </c>
      <c r="O8" t="s">
        <v>1583</v>
      </c>
      <c r="P8" t="s">
        <v>1584</v>
      </c>
      <c r="Q8" t="s">
        <v>1585</v>
      </c>
      <c r="R8" t="s">
        <v>1586</v>
      </c>
      <c r="S8" t="s">
        <v>1587</v>
      </c>
      <c r="T8" t="s">
        <v>1588</v>
      </c>
      <c r="U8" t="s">
        <v>1518</v>
      </c>
      <c r="V8" t="s">
        <v>1589</v>
      </c>
      <c r="W8" t="s">
        <v>1590</v>
      </c>
      <c r="X8" t="s">
        <v>1591</v>
      </c>
      <c r="Y8" t="s">
        <v>1754</v>
      </c>
      <c r="Z8" t="s">
        <v>1755</v>
      </c>
      <c r="AA8" t="s">
        <v>1582</v>
      </c>
      <c r="AB8" t="s">
        <v>1756</v>
      </c>
      <c r="AC8" t="s">
        <v>1611</v>
      </c>
      <c r="AD8" t="s">
        <v>1757</v>
      </c>
      <c r="AE8" t="s">
        <v>1546</v>
      </c>
      <c r="AF8" t="s">
        <v>1758</v>
      </c>
      <c r="AG8" t="s">
        <v>1759</v>
      </c>
      <c r="AH8" t="s">
        <v>1760</v>
      </c>
      <c r="AI8" t="s">
        <v>1761</v>
      </c>
      <c r="AJ8" t="s">
        <v>1762</v>
      </c>
      <c r="AK8" t="s">
        <v>1551</v>
      </c>
      <c r="AL8" t="s">
        <v>1763</v>
      </c>
      <c r="AM8" t="s">
        <v>1663</v>
      </c>
      <c r="AN8" t="s">
        <v>1538</v>
      </c>
      <c r="AO8" t="s">
        <v>1849</v>
      </c>
      <c r="AP8" t="s">
        <v>1720</v>
      </c>
      <c r="AQ8" t="s">
        <v>1737</v>
      </c>
      <c r="AR8" t="s">
        <v>1730</v>
      </c>
      <c r="AS8" t="s">
        <v>1660</v>
      </c>
      <c r="AT8" t="s">
        <v>1765</v>
      </c>
      <c r="AU8" t="s">
        <v>1850</v>
      </c>
      <c r="AV8" t="s">
        <v>1851</v>
      </c>
      <c r="AW8" t="s">
        <v>1602</v>
      </c>
      <c r="AX8" t="s">
        <v>1742</v>
      </c>
      <c r="AY8" t="s">
        <v>1852</v>
      </c>
      <c r="AZ8" t="s">
        <v>1646</v>
      </c>
      <c r="BA8" t="s">
        <v>1553</v>
      </c>
    </row>
    <row r="9" spans="1:53" x14ac:dyDescent="0.25">
      <c r="A9" t="s">
        <v>1500</v>
      </c>
      <c r="B9" t="str">
        <f>VLOOKUP(C9,[1]Sheet1!$D$1:$D$65536,1,FALSE)</f>
        <v>Blythipicus pyrrhotis</v>
      </c>
      <c r="C9" t="s">
        <v>1592</v>
      </c>
      <c r="E9" t="s">
        <v>1594</v>
      </c>
      <c r="F9" t="str">
        <f>VLOOKUP(G9,[1]Sheet1!$D$1:$D$65536,1,FALSE)</f>
        <v>Stachyris nigriceps</v>
      </c>
      <c r="G9" t="s">
        <v>1593</v>
      </c>
      <c r="I9" t="s">
        <v>1595</v>
      </c>
      <c r="J9" t="s">
        <v>1538</v>
      </c>
      <c r="K9" t="s">
        <v>1538</v>
      </c>
      <c r="L9" t="s">
        <v>1596</v>
      </c>
      <c r="M9" t="s">
        <v>1585</v>
      </c>
      <c r="N9" t="s">
        <v>1597</v>
      </c>
      <c r="O9" t="s">
        <v>1598</v>
      </c>
      <c r="P9" t="s">
        <v>1599</v>
      </c>
      <c r="Q9" t="s">
        <v>1600</v>
      </c>
      <c r="R9" t="s">
        <v>1559</v>
      </c>
      <c r="S9" t="s">
        <v>1601</v>
      </c>
      <c r="T9" t="s">
        <v>1602</v>
      </c>
      <c r="U9" t="s">
        <v>1603</v>
      </c>
      <c r="V9" t="s">
        <v>1604</v>
      </c>
      <c r="W9" t="s">
        <v>1605</v>
      </c>
      <c r="X9" t="s">
        <v>1606</v>
      </c>
      <c r="Y9" t="s">
        <v>1764</v>
      </c>
      <c r="Z9" t="s">
        <v>1765</v>
      </c>
      <c r="AA9" t="s">
        <v>1720</v>
      </c>
      <c r="AB9" t="s">
        <v>1551</v>
      </c>
      <c r="AC9" t="s">
        <v>1538</v>
      </c>
      <c r="AD9" t="s">
        <v>1554</v>
      </c>
      <c r="AE9" t="s">
        <v>1538</v>
      </c>
      <c r="AF9" t="s">
        <v>1538</v>
      </c>
      <c r="AG9" t="s">
        <v>1538</v>
      </c>
      <c r="AH9" t="s">
        <v>1766</v>
      </c>
      <c r="AI9" t="s">
        <v>1729</v>
      </c>
      <c r="AJ9" t="s">
        <v>1767</v>
      </c>
      <c r="AK9" t="s">
        <v>1768</v>
      </c>
      <c r="AL9" t="s">
        <v>1736</v>
      </c>
      <c r="AM9" t="s">
        <v>1538</v>
      </c>
      <c r="AN9" t="s">
        <v>1538</v>
      </c>
      <c r="AO9" t="s">
        <v>1538</v>
      </c>
      <c r="AP9" t="s">
        <v>1538</v>
      </c>
      <c r="AQ9" t="s">
        <v>1538</v>
      </c>
      <c r="AR9" t="s">
        <v>1690</v>
      </c>
      <c r="AS9" t="s">
        <v>1853</v>
      </c>
      <c r="AT9" t="s">
        <v>1538</v>
      </c>
      <c r="AU9" t="s">
        <v>1719</v>
      </c>
      <c r="AV9" t="s">
        <v>1675</v>
      </c>
      <c r="AW9" t="s">
        <v>1538</v>
      </c>
      <c r="AX9" t="s">
        <v>1854</v>
      </c>
      <c r="AY9" t="s">
        <v>1611</v>
      </c>
      <c r="AZ9" t="s">
        <v>1855</v>
      </c>
      <c r="BA9" t="s">
        <v>1758</v>
      </c>
    </row>
    <row r="10" spans="1:53" x14ac:dyDescent="0.25">
      <c r="A10" t="s">
        <v>1501</v>
      </c>
      <c r="B10" t="str">
        <f>VLOOKUP(C10,[1]Sheet1!$D$1:$D$65536,1,FALSE)</f>
        <v>Psarisomus dalhousiae</v>
      </c>
      <c r="C10" t="s">
        <v>1607</v>
      </c>
      <c r="E10" t="s">
        <v>1609</v>
      </c>
      <c r="F10" t="str">
        <f>VLOOKUP(G10,[1]Sheet1!$D$1:$D$65536,1,FALSE)</f>
        <v>Stachyris nonggangensis</v>
      </c>
      <c r="G10" t="s">
        <v>1608</v>
      </c>
      <c r="I10" t="s">
        <v>1610</v>
      </c>
      <c r="J10" t="s">
        <v>1538</v>
      </c>
      <c r="K10" t="s">
        <v>1538</v>
      </c>
      <c r="L10" t="s">
        <v>1611</v>
      </c>
      <c r="M10" t="s">
        <v>1538</v>
      </c>
      <c r="N10" t="s">
        <v>1612</v>
      </c>
      <c r="O10" t="s">
        <v>1613</v>
      </c>
      <c r="P10" t="s">
        <v>1614</v>
      </c>
      <c r="Q10" t="s">
        <v>1615</v>
      </c>
      <c r="R10" t="s">
        <v>1538</v>
      </c>
      <c r="S10" t="s">
        <v>1538</v>
      </c>
      <c r="T10" t="s">
        <v>1538</v>
      </c>
      <c r="U10" t="s">
        <v>1538</v>
      </c>
      <c r="V10" t="s">
        <v>1538</v>
      </c>
      <c r="W10" t="s">
        <v>1538</v>
      </c>
      <c r="X10" t="s">
        <v>1538</v>
      </c>
      <c r="Y10" t="s">
        <v>1538</v>
      </c>
      <c r="Z10" t="s">
        <v>1538</v>
      </c>
      <c r="AA10" t="s">
        <v>1538</v>
      </c>
      <c r="AB10" t="s">
        <v>1538</v>
      </c>
      <c r="AC10" t="s">
        <v>1538</v>
      </c>
      <c r="AD10" t="s">
        <v>1538</v>
      </c>
      <c r="AE10" t="s">
        <v>1538</v>
      </c>
      <c r="AF10" t="s">
        <v>1538</v>
      </c>
      <c r="AG10" t="s">
        <v>1538</v>
      </c>
      <c r="AH10" t="s">
        <v>1538</v>
      </c>
      <c r="AI10" t="s">
        <v>1748</v>
      </c>
      <c r="AJ10" t="s">
        <v>1538</v>
      </c>
      <c r="AK10" t="s">
        <v>1769</v>
      </c>
      <c r="AL10" t="s">
        <v>1538</v>
      </c>
      <c r="AM10" t="s">
        <v>1538</v>
      </c>
      <c r="AN10" t="s">
        <v>1538</v>
      </c>
      <c r="AO10" t="s">
        <v>1538</v>
      </c>
      <c r="AP10" t="s">
        <v>1538</v>
      </c>
      <c r="AQ10" t="s">
        <v>1538</v>
      </c>
      <c r="AR10" t="s">
        <v>1538</v>
      </c>
      <c r="AS10" t="s">
        <v>1538</v>
      </c>
      <c r="AT10" t="s">
        <v>1538</v>
      </c>
      <c r="AU10" t="s">
        <v>1538</v>
      </c>
      <c r="AV10" t="s">
        <v>1553</v>
      </c>
      <c r="AW10" t="s">
        <v>1538</v>
      </c>
      <c r="AX10" t="s">
        <v>1856</v>
      </c>
      <c r="AY10" t="s">
        <v>1538</v>
      </c>
      <c r="AZ10" t="s">
        <v>1538</v>
      </c>
      <c r="BA10" t="s">
        <v>1538</v>
      </c>
    </row>
    <row r="11" spans="1:53" x14ac:dyDescent="0.25">
      <c r="A11" t="s">
        <v>1502</v>
      </c>
      <c r="B11" t="str">
        <f>VLOOKUP(C11,[1]Sheet1!$D$1:$D$65536,1,FALSE)</f>
        <v>Pericrocotus flammeus</v>
      </c>
      <c r="C11" t="s">
        <v>1616</v>
      </c>
      <c r="E11" t="s">
        <v>1618</v>
      </c>
      <c r="F11" t="str">
        <f>VLOOKUP(G11,[1]Sheet1!$D$1:$D$65536,1,FALSE)</f>
        <v>Macronous gularis</v>
      </c>
      <c r="G11" t="s">
        <v>1617</v>
      </c>
      <c r="I11" t="s">
        <v>1619</v>
      </c>
      <c r="J11" t="s">
        <v>1620</v>
      </c>
      <c r="K11" t="s">
        <v>1620</v>
      </c>
      <c r="L11" t="s">
        <v>1621</v>
      </c>
      <c r="M11" t="s">
        <v>1538</v>
      </c>
      <c r="N11" t="s">
        <v>1538</v>
      </c>
      <c r="O11" t="s">
        <v>1538</v>
      </c>
      <c r="P11" t="s">
        <v>1538</v>
      </c>
      <c r="Q11" t="s">
        <v>1538</v>
      </c>
      <c r="R11" t="s">
        <v>1538</v>
      </c>
      <c r="S11" t="s">
        <v>1538</v>
      </c>
      <c r="T11" t="s">
        <v>1538</v>
      </c>
      <c r="U11" t="s">
        <v>1538</v>
      </c>
      <c r="V11" t="s">
        <v>1538</v>
      </c>
      <c r="W11" t="s">
        <v>1538</v>
      </c>
      <c r="X11" t="s">
        <v>1538</v>
      </c>
      <c r="Y11" t="s">
        <v>1538</v>
      </c>
      <c r="Z11" t="s">
        <v>1538</v>
      </c>
      <c r="AA11" t="s">
        <v>1538</v>
      </c>
      <c r="AB11" t="s">
        <v>1770</v>
      </c>
      <c r="AC11" t="s">
        <v>1538</v>
      </c>
      <c r="AD11" t="s">
        <v>1538</v>
      </c>
      <c r="AE11" t="s">
        <v>1538</v>
      </c>
      <c r="AF11" t="s">
        <v>1538</v>
      </c>
      <c r="AG11" t="s">
        <v>1538</v>
      </c>
      <c r="AH11" t="s">
        <v>1538</v>
      </c>
      <c r="AI11" t="s">
        <v>1771</v>
      </c>
      <c r="AJ11" t="s">
        <v>1538</v>
      </c>
      <c r="AK11" t="s">
        <v>1772</v>
      </c>
      <c r="AL11" t="s">
        <v>1538</v>
      </c>
      <c r="AM11" t="s">
        <v>1538</v>
      </c>
      <c r="AN11" t="s">
        <v>1620</v>
      </c>
      <c r="AO11" t="s">
        <v>1538</v>
      </c>
      <c r="AP11" t="s">
        <v>1538</v>
      </c>
      <c r="AQ11" t="s">
        <v>1538</v>
      </c>
      <c r="AR11" t="s">
        <v>1538</v>
      </c>
      <c r="AS11" t="s">
        <v>1538</v>
      </c>
      <c r="AT11" t="s">
        <v>1824</v>
      </c>
      <c r="AU11" t="s">
        <v>1538</v>
      </c>
      <c r="AV11" t="s">
        <v>1538</v>
      </c>
      <c r="AW11" t="s">
        <v>1538</v>
      </c>
      <c r="AX11" t="s">
        <v>1538</v>
      </c>
      <c r="AY11" t="s">
        <v>1538</v>
      </c>
      <c r="AZ11" t="s">
        <v>1538</v>
      </c>
      <c r="BA11" t="s">
        <v>1538</v>
      </c>
    </row>
    <row r="12" spans="1:53" x14ac:dyDescent="0.25">
      <c r="A12" t="s">
        <v>1503</v>
      </c>
      <c r="B12" t="str">
        <f>VLOOKUP(C12,[1]Sheet1!$D$1:$D$65536,1,FALSE)</f>
        <v>Pericrocotus solaris</v>
      </c>
      <c r="C12" t="s">
        <v>1622</v>
      </c>
      <c r="E12" t="s">
        <v>1623</v>
      </c>
      <c r="F12" t="str">
        <f>VLOOKUP(G12,[1]Sheet1!$D$1:$D$65536,1,FALSE)</f>
        <v>Leiothrix lutea</v>
      </c>
      <c r="G12" t="s">
        <v>1292</v>
      </c>
      <c r="I12" t="s">
        <v>1624</v>
      </c>
      <c r="J12" t="s">
        <v>1538</v>
      </c>
      <c r="K12" t="s">
        <v>1538</v>
      </c>
      <c r="L12" t="s">
        <v>1538</v>
      </c>
      <c r="M12" t="s">
        <v>1538</v>
      </c>
      <c r="N12" t="s">
        <v>1538</v>
      </c>
      <c r="O12" t="s">
        <v>1538</v>
      </c>
      <c r="P12" t="s">
        <v>1538</v>
      </c>
      <c r="Q12" t="s">
        <v>1538</v>
      </c>
      <c r="R12" t="s">
        <v>1538</v>
      </c>
      <c r="S12" t="s">
        <v>1625</v>
      </c>
      <c r="T12" t="s">
        <v>1626</v>
      </c>
      <c r="U12" t="s">
        <v>1538</v>
      </c>
      <c r="V12" t="s">
        <v>1538</v>
      </c>
      <c r="W12" t="s">
        <v>1538</v>
      </c>
      <c r="X12" t="s">
        <v>1627</v>
      </c>
      <c r="Y12" t="s">
        <v>1538</v>
      </c>
      <c r="Z12" t="s">
        <v>1538</v>
      </c>
      <c r="AA12" t="s">
        <v>1538</v>
      </c>
      <c r="AB12" t="s">
        <v>1538</v>
      </c>
      <c r="AC12" t="s">
        <v>1773</v>
      </c>
      <c r="AD12" t="s">
        <v>1774</v>
      </c>
      <c r="AE12" t="s">
        <v>1775</v>
      </c>
      <c r="AF12" t="s">
        <v>1776</v>
      </c>
      <c r="AG12" t="s">
        <v>1777</v>
      </c>
      <c r="AH12" t="s">
        <v>1538</v>
      </c>
      <c r="AI12" t="s">
        <v>1538</v>
      </c>
      <c r="AJ12" t="s">
        <v>1538</v>
      </c>
      <c r="AK12" t="s">
        <v>1538</v>
      </c>
      <c r="AL12" t="s">
        <v>1538</v>
      </c>
      <c r="AM12" t="s">
        <v>1538</v>
      </c>
      <c r="AN12" t="s">
        <v>1538</v>
      </c>
      <c r="AO12" t="s">
        <v>1538</v>
      </c>
      <c r="AP12" t="s">
        <v>1538</v>
      </c>
      <c r="AQ12" t="s">
        <v>1538</v>
      </c>
      <c r="AR12" t="s">
        <v>1538</v>
      </c>
      <c r="AS12" t="s">
        <v>1538</v>
      </c>
      <c r="AT12" t="s">
        <v>1538</v>
      </c>
      <c r="AU12" t="s">
        <v>1538</v>
      </c>
      <c r="AV12" t="s">
        <v>1538</v>
      </c>
      <c r="AW12" t="s">
        <v>1538</v>
      </c>
      <c r="AX12" t="s">
        <v>1538</v>
      </c>
      <c r="AY12" t="s">
        <v>1538</v>
      </c>
      <c r="AZ12" t="s">
        <v>1538</v>
      </c>
      <c r="BA12" t="s">
        <v>1538</v>
      </c>
    </row>
    <row r="13" spans="1:53" x14ac:dyDescent="0.25">
      <c r="A13" t="s">
        <v>1504</v>
      </c>
      <c r="B13" t="str">
        <f>VLOOKUP(C13,[1]Sheet1!$D$1:$D$65536,1,FALSE)</f>
        <v>Alophoixus pallidus</v>
      </c>
      <c r="C13" t="s">
        <v>1628</v>
      </c>
      <c r="E13" t="s">
        <v>1629</v>
      </c>
      <c r="F13" t="str">
        <f>VLOOKUP(G13,[1]Sheet1!$D$1:$D$65536,1,FALSE)</f>
        <v>Alcippe morrisonia</v>
      </c>
      <c r="G13" t="s">
        <v>1178</v>
      </c>
      <c r="I13" t="s">
        <v>1630</v>
      </c>
      <c r="J13" t="s">
        <v>1620</v>
      </c>
      <c r="K13" t="s">
        <v>1620</v>
      </c>
      <c r="L13" t="s">
        <v>1520</v>
      </c>
      <c r="M13" t="s">
        <v>1538</v>
      </c>
      <c r="N13" t="s">
        <v>1538</v>
      </c>
      <c r="O13" t="s">
        <v>1538</v>
      </c>
      <c r="P13" t="s">
        <v>1538</v>
      </c>
      <c r="Q13" t="s">
        <v>1538</v>
      </c>
      <c r="R13" t="s">
        <v>1538</v>
      </c>
      <c r="S13" t="s">
        <v>1538</v>
      </c>
      <c r="T13" t="s">
        <v>1538</v>
      </c>
      <c r="U13" t="s">
        <v>1538</v>
      </c>
      <c r="V13" t="s">
        <v>1538</v>
      </c>
      <c r="W13" t="s">
        <v>1538</v>
      </c>
      <c r="X13" t="s">
        <v>1538</v>
      </c>
      <c r="Y13" t="s">
        <v>1538</v>
      </c>
      <c r="Z13" t="s">
        <v>1538</v>
      </c>
      <c r="AA13" t="s">
        <v>1538</v>
      </c>
      <c r="AB13" t="s">
        <v>1729</v>
      </c>
      <c r="AC13" t="s">
        <v>1538</v>
      </c>
      <c r="AD13" t="s">
        <v>1538</v>
      </c>
      <c r="AE13" t="s">
        <v>1538</v>
      </c>
      <c r="AF13" t="s">
        <v>1538</v>
      </c>
      <c r="AG13" t="s">
        <v>1538</v>
      </c>
      <c r="AH13" t="s">
        <v>1538</v>
      </c>
      <c r="AI13" t="s">
        <v>1778</v>
      </c>
      <c r="AJ13" t="s">
        <v>1779</v>
      </c>
      <c r="AK13" t="s">
        <v>1780</v>
      </c>
      <c r="AL13" t="s">
        <v>1781</v>
      </c>
      <c r="AM13" t="s">
        <v>1782</v>
      </c>
      <c r="AN13" t="s">
        <v>1620</v>
      </c>
      <c r="AO13" t="s">
        <v>1538</v>
      </c>
      <c r="AP13" t="s">
        <v>1538</v>
      </c>
      <c r="AQ13" t="s">
        <v>1697</v>
      </c>
      <c r="AR13" t="s">
        <v>1743</v>
      </c>
      <c r="AS13" t="s">
        <v>1767</v>
      </c>
      <c r="AT13" t="s">
        <v>1620</v>
      </c>
      <c r="AU13" t="s">
        <v>1538</v>
      </c>
      <c r="AV13" t="s">
        <v>1538</v>
      </c>
      <c r="AW13" t="s">
        <v>1538</v>
      </c>
      <c r="AX13" t="s">
        <v>1538</v>
      </c>
      <c r="AY13" t="s">
        <v>1538</v>
      </c>
      <c r="AZ13" t="s">
        <v>1538</v>
      </c>
      <c r="BA13" t="s">
        <v>1538</v>
      </c>
    </row>
    <row r="14" spans="1:53" x14ac:dyDescent="0.25">
      <c r="A14" t="s">
        <v>1505</v>
      </c>
      <c r="B14" t="str">
        <f>VLOOKUP(C14,[1]Sheet1!$D$1:$D$65536,1,FALSE)</f>
        <v>Hemixos castanonotus</v>
      </c>
      <c r="C14" t="s">
        <v>1631</v>
      </c>
      <c r="E14" t="s">
        <v>1633</v>
      </c>
      <c r="F14" t="str">
        <f>VLOOKUP(G14,[1]Sheet1!$D$1:$D$65536,1,FALSE)</f>
        <v>Yuhina castaniceps</v>
      </c>
      <c r="G14" t="s">
        <v>1632</v>
      </c>
      <c r="I14" t="s">
        <v>1634</v>
      </c>
      <c r="J14" t="s">
        <v>1538</v>
      </c>
      <c r="K14" t="s">
        <v>1538</v>
      </c>
      <c r="L14" t="s">
        <v>1538</v>
      </c>
      <c r="M14" t="s">
        <v>1604</v>
      </c>
      <c r="N14" t="s">
        <v>1538</v>
      </c>
      <c r="O14" t="s">
        <v>1603</v>
      </c>
      <c r="P14" t="s">
        <v>1585</v>
      </c>
      <c r="Q14" t="s">
        <v>1635</v>
      </c>
      <c r="R14" t="s">
        <v>1636</v>
      </c>
      <c r="S14" t="s">
        <v>1538</v>
      </c>
      <c r="T14" t="s">
        <v>1538</v>
      </c>
      <c r="U14" t="s">
        <v>1637</v>
      </c>
      <c r="V14" t="s">
        <v>1546</v>
      </c>
      <c r="W14" t="s">
        <v>1538</v>
      </c>
      <c r="X14" t="s">
        <v>1638</v>
      </c>
      <c r="Y14" t="s">
        <v>1538</v>
      </c>
      <c r="Z14" t="s">
        <v>1655</v>
      </c>
      <c r="AA14" t="s">
        <v>1538</v>
      </c>
      <c r="AB14" t="s">
        <v>1783</v>
      </c>
      <c r="AC14" t="s">
        <v>1538</v>
      </c>
      <c r="AD14" t="s">
        <v>1759</v>
      </c>
      <c r="AE14" t="s">
        <v>1784</v>
      </c>
      <c r="AF14" t="s">
        <v>1785</v>
      </c>
      <c r="AG14" t="s">
        <v>1786</v>
      </c>
      <c r="AH14" t="s">
        <v>1780</v>
      </c>
      <c r="AI14" t="s">
        <v>1590</v>
      </c>
      <c r="AJ14" t="s">
        <v>1787</v>
      </c>
      <c r="AK14" t="s">
        <v>1788</v>
      </c>
      <c r="AL14" t="s">
        <v>1789</v>
      </c>
      <c r="AM14" t="s">
        <v>1790</v>
      </c>
      <c r="AN14" t="s">
        <v>1538</v>
      </c>
      <c r="AO14" t="s">
        <v>1857</v>
      </c>
      <c r="AP14" t="s">
        <v>1858</v>
      </c>
      <c r="AQ14" t="s">
        <v>1859</v>
      </c>
      <c r="AR14" t="s">
        <v>1585</v>
      </c>
      <c r="AS14" t="s">
        <v>1860</v>
      </c>
      <c r="AT14" t="s">
        <v>1538</v>
      </c>
      <c r="AU14" t="s">
        <v>1538</v>
      </c>
      <c r="AV14" t="s">
        <v>1538</v>
      </c>
      <c r="AW14" t="s">
        <v>1538</v>
      </c>
      <c r="AX14" t="s">
        <v>1538</v>
      </c>
      <c r="AY14" t="s">
        <v>1538</v>
      </c>
      <c r="AZ14" t="s">
        <v>1551</v>
      </c>
      <c r="BA14" t="s">
        <v>1688</v>
      </c>
    </row>
    <row r="15" spans="1:53" x14ac:dyDescent="0.25">
      <c r="A15" t="s">
        <v>1506</v>
      </c>
      <c r="B15" t="str">
        <f>VLOOKUP(C15,[1]Sheet1!$D$1:$D$65536,1,FALSE)</f>
        <v>Hypsipetes mcclellandii</v>
      </c>
      <c r="C15" t="s">
        <v>1639</v>
      </c>
      <c r="E15" t="s">
        <v>1641</v>
      </c>
      <c r="F15" t="str">
        <f>VLOOKUP(G15,[1]Sheet1!$D$1:$D$65536,1,FALSE)</f>
        <v>Erpornis zantholeuca</v>
      </c>
      <c r="G15" t="s">
        <v>1640</v>
      </c>
      <c r="I15" t="s">
        <v>1642</v>
      </c>
      <c r="J15" t="s">
        <v>1538</v>
      </c>
      <c r="K15" t="s">
        <v>1538</v>
      </c>
      <c r="L15" t="s">
        <v>1538</v>
      </c>
      <c r="M15" t="s">
        <v>1643</v>
      </c>
      <c r="N15" t="s">
        <v>1538</v>
      </c>
      <c r="O15" t="s">
        <v>1644</v>
      </c>
      <c r="P15" t="s">
        <v>1645</v>
      </c>
      <c r="Q15" t="s">
        <v>1613</v>
      </c>
      <c r="R15" t="s">
        <v>1600</v>
      </c>
      <c r="S15" t="s">
        <v>1538</v>
      </c>
      <c r="T15" t="s">
        <v>1646</v>
      </c>
      <c r="U15" t="s">
        <v>1647</v>
      </c>
      <c r="V15" t="s">
        <v>1648</v>
      </c>
      <c r="W15" t="s">
        <v>1649</v>
      </c>
      <c r="X15" t="s">
        <v>1650</v>
      </c>
      <c r="Y15" t="s">
        <v>1791</v>
      </c>
      <c r="Z15" t="s">
        <v>1755</v>
      </c>
      <c r="AA15" t="s">
        <v>1601</v>
      </c>
      <c r="AB15" t="s">
        <v>1792</v>
      </c>
      <c r="AC15" t="s">
        <v>1560</v>
      </c>
      <c r="AD15" t="s">
        <v>1791</v>
      </c>
      <c r="AE15" t="s">
        <v>1793</v>
      </c>
      <c r="AF15" t="s">
        <v>1794</v>
      </c>
      <c r="AG15" t="s">
        <v>1795</v>
      </c>
      <c r="AH15" t="s">
        <v>1796</v>
      </c>
      <c r="AI15" t="s">
        <v>1766</v>
      </c>
      <c r="AJ15" t="s">
        <v>1797</v>
      </c>
      <c r="AK15" t="s">
        <v>1591</v>
      </c>
      <c r="AL15" t="s">
        <v>1798</v>
      </c>
      <c r="AM15" t="s">
        <v>1799</v>
      </c>
      <c r="AN15" t="s">
        <v>1538</v>
      </c>
      <c r="AO15" t="s">
        <v>1861</v>
      </c>
      <c r="AP15" t="s">
        <v>1862</v>
      </c>
      <c r="AQ15" t="s">
        <v>1863</v>
      </c>
      <c r="AR15" t="s">
        <v>1654</v>
      </c>
      <c r="AS15" t="s">
        <v>1864</v>
      </c>
      <c r="AT15" t="s">
        <v>1538</v>
      </c>
      <c r="AU15" t="s">
        <v>1809</v>
      </c>
      <c r="AV15" t="s">
        <v>1766</v>
      </c>
      <c r="AW15" t="s">
        <v>1517</v>
      </c>
      <c r="AX15" t="s">
        <v>1538</v>
      </c>
      <c r="AY15" t="s">
        <v>1602</v>
      </c>
      <c r="AZ15" t="s">
        <v>1796</v>
      </c>
      <c r="BA15" t="s">
        <v>1865</v>
      </c>
    </row>
    <row r="16" spans="1:53" x14ac:dyDescent="0.25">
      <c r="A16" t="s">
        <v>1507</v>
      </c>
      <c r="B16" t="str">
        <f>VLOOKUP(C16,[1]Sheet1!$D$1:$D$65536,1,FALSE)</f>
        <v>Hypsipetes leucocephalus</v>
      </c>
      <c r="C16" t="s">
        <v>515</v>
      </c>
      <c r="E16" t="s">
        <v>1652</v>
      </c>
      <c r="F16" t="str">
        <f>VLOOKUP(G16,[1]Sheet1!$D$1:$D$65536,1,FALSE)</f>
        <v>Napothera brevicaudata</v>
      </c>
      <c r="G16" t="s">
        <v>1651</v>
      </c>
      <c r="I16" t="s">
        <v>1653</v>
      </c>
      <c r="J16" t="s">
        <v>1538</v>
      </c>
      <c r="K16" t="s">
        <v>1538</v>
      </c>
      <c r="L16" t="s">
        <v>1654</v>
      </c>
      <c r="M16" t="s">
        <v>1655</v>
      </c>
      <c r="N16" t="s">
        <v>1656</v>
      </c>
      <c r="O16" t="s">
        <v>1657</v>
      </c>
      <c r="P16" t="s">
        <v>1658</v>
      </c>
      <c r="Q16" t="s">
        <v>1659</v>
      </c>
      <c r="R16" t="s">
        <v>1660</v>
      </c>
      <c r="S16" t="s">
        <v>1661</v>
      </c>
      <c r="T16" t="s">
        <v>1662</v>
      </c>
      <c r="U16" t="s">
        <v>1663</v>
      </c>
      <c r="V16" t="s">
        <v>1544</v>
      </c>
      <c r="W16" t="s">
        <v>1664</v>
      </c>
      <c r="X16" t="s">
        <v>1665</v>
      </c>
      <c r="Y16" t="s">
        <v>1800</v>
      </c>
      <c r="Z16" t="s">
        <v>1801</v>
      </c>
      <c r="AA16" t="s">
        <v>1802</v>
      </c>
      <c r="AB16" t="s">
        <v>1803</v>
      </c>
      <c r="AC16" t="s">
        <v>1804</v>
      </c>
      <c r="AD16" t="s">
        <v>1805</v>
      </c>
      <c r="AE16" t="s">
        <v>1764</v>
      </c>
      <c r="AF16" t="s">
        <v>1806</v>
      </c>
      <c r="AG16" t="s">
        <v>1807</v>
      </c>
      <c r="AH16" t="s">
        <v>1808</v>
      </c>
      <c r="AI16" t="s">
        <v>1538</v>
      </c>
      <c r="AJ16" t="s">
        <v>1538</v>
      </c>
      <c r="AK16" t="s">
        <v>1809</v>
      </c>
      <c r="AL16" t="s">
        <v>1538</v>
      </c>
      <c r="AM16" t="s">
        <v>1538</v>
      </c>
      <c r="AN16" t="s">
        <v>1538</v>
      </c>
      <c r="AO16" t="s">
        <v>1806</v>
      </c>
      <c r="AP16" t="s">
        <v>1866</v>
      </c>
      <c r="AQ16" t="s">
        <v>1538</v>
      </c>
      <c r="AR16" t="s">
        <v>1867</v>
      </c>
      <c r="AS16" t="s">
        <v>1868</v>
      </c>
      <c r="AT16" t="s">
        <v>1538</v>
      </c>
      <c r="AU16" t="s">
        <v>1590</v>
      </c>
      <c r="AV16" t="s">
        <v>1643</v>
      </c>
      <c r="AW16" t="s">
        <v>1869</v>
      </c>
      <c r="AX16" t="s">
        <v>1870</v>
      </c>
      <c r="AY16" t="s">
        <v>1698</v>
      </c>
      <c r="AZ16" t="s">
        <v>1871</v>
      </c>
      <c r="BA16" t="s">
        <v>1872</v>
      </c>
    </row>
    <row r="17" spans="1:53" x14ac:dyDescent="0.25">
      <c r="A17" t="s">
        <v>1667</v>
      </c>
      <c r="B17" t="str">
        <f>VLOOKUP(C17,[1]Sheet1!$D$1:$D$65536,1,FALSE)</f>
        <v>Chloropsis hardwickii</v>
      </c>
      <c r="C17" t="s">
        <v>1666</v>
      </c>
      <c r="E17" t="s">
        <v>1668</v>
      </c>
      <c r="F17" t="str">
        <f>VLOOKUP(G17,[1]Sheet1!$D$1:$D$65536,1,FALSE)</f>
        <v>Parus major</v>
      </c>
      <c r="G17" t="s">
        <v>669</v>
      </c>
      <c r="I17" t="s">
        <v>1669</v>
      </c>
      <c r="J17" t="s">
        <v>1538</v>
      </c>
      <c r="K17" t="s">
        <v>1538</v>
      </c>
      <c r="L17" t="s">
        <v>1670</v>
      </c>
      <c r="M17" t="s">
        <v>1671</v>
      </c>
      <c r="N17" t="s">
        <v>1672</v>
      </c>
      <c r="O17" t="s">
        <v>1673</v>
      </c>
      <c r="P17" t="s">
        <v>1674</v>
      </c>
      <c r="Q17" t="s">
        <v>1675</v>
      </c>
      <c r="R17" t="s">
        <v>1676</v>
      </c>
      <c r="S17" t="s">
        <v>1677</v>
      </c>
      <c r="T17" t="s">
        <v>1678</v>
      </c>
      <c r="U17" t="s">
        <v>1679</v>
      </c>
      <c r="V17" t="s">
        <v>1680</v>
      </c>
      <c r="W17" t="s">
        <v>1681</v>
      </c>
      <c r="X17" t="s">
        <v>1682</v>
      </c>
      <c r="Y17" t="s">
        <v>1810</v>
      </c>
      <c r="Z17" t="s">
        <v>1611</v>
      </c>
      <c r="AA17" t="s">
        <v>1811</v>
      </c>
      <c r="AB17" t="s">
        <v>1538</v>
      </c>
      <c r="AC17" t="s">
        <v>1812</v>
      </c>
      <c r="AD17" t="s">
        <v>1813</v>
      </c>
      <c r="AE17" t="s">
        <v>1814</v>
      </c>
      <c r="AF17" t="s">
        <v>1670</v>
      </c>
      <c r="AG17" t="s">
        <v>1538</v>
      </c>
      <c r="AH17" t="s">
        <v>1815</v>
      </c>
      <c r="AI17" t="s">
        <v>1538</v>
      </c>
      <c r="AJ17" t="s">
        <v>1538</v>
      </c>
      <c r="AK17" t="s">
        <v>1816</v>
      </c>
      <c r="AL17" t="s">
        <v>1538</v>
      </c>
      <c r="AM17" t="s">
        <v>1538</v>
      </c>
      <c r="AN17" t="s">
        <v>1538</v>
      </c>
      <c r="AO17" t="s">
        <v>1873</v>
      </c>
      <c r="AP17" t="s">
        <v>1538</v>
      </c>
      <c r="AQ17" t="s">
        <v>1538</v>
      </c>
      <c r="AR17" t="s">
        <v>1874</v>
      </c>
      <c r="AS17" t="s">
        <v>1590</v>
      </c>
      <c r="AT17" t="s">
        <v>1538</v>
      </c>
      <c r="AU17" t="s">
        <v>1875</v>
      </c>
      <c r="AV17" t="s">
        <v>1876</v>
      </c>
      <c r="AW17" t="s">
        <v>1877</v>
      </c>
      <c r="AX17" t="s">
        <v>1878</v>
      </c>
      <c r="AY17" t="s">
        <v>1879</v>
      </c>
      <c r="AZ17" t="s">
        <v>1880</v>
      </c>
      <c r="BA17" t="s">
        <v>1786</v>
      </c>
    </row>
    <row r="18" spans="1:53" x14ac:dyDescent="0.25">
      <c r="A18" t="s">
        <v>1684</v>
      </c>
      <c r="B18" t="str">
        <f>VLOOKUP(C18,[1]Sheet1!$D$1:$D$65536,1,FALSE)</f>
        <v>Tephrodornis gularis</v>
      </c>
      <c r="C18" t="s">
        <v>1683</v>
      </c>
      <c r="E18" t="s">
        <v>1686</v>
      </c>
      <c r="F18" t="str">
        <f>VLOOKUP(G18,[1]Sheet1!$D$1:$D$65536,1,FALSE)</f>
        <v>Parus spilonotus</v>
      </c>
      <c r="G18" t="s">
        <v>1685</v>
      </c>
      <c r="I18" t="s">
        <v>1687</v>
      </c>
      <c r="J18" t="s">
        <v>1538</v>
      </c>
      <c r="K18" t="s">
        <v>1538</v>
      </c>
      <c r="L18" t="s">
        <v>1538</v>
      </c>
      <c r="M18" t="s">
        <v>1688</v>
      </c>
      <c r="N18" t="s">
        <v>1689</v>
      </c>
      <c r="O18" t="s">
        <v>1690</v>
      </c>
      <c r="P18" t="s">
        <v>1691</v>
      </c>
      <c r="Q18" t="s">
        <v>1692</v>
      </c>
      <c r="R18" t="s">
        <v>1693</v>
      </c>
      <c r="S18" t="s">
        <v>1694</v>
      </c>
      <c r="T18" t="s">
        <v>1695</v>
      </c>
      <c r="U18" t="s">
        <v>1696</v>
      </c>
      <c r="V18" t="s">
        <v>1697</v>
      </c>
      <c r="W18" t="s">
        <v>1698</v>
      </c>
      <c r="X18" t="s">
        <v>1699</v>
      </c>
      <c r="Y18" t="s">
        <v>1817</v>
      </c>
      <c r="Z18" t="s">
        <v>1757</v>
      </c>
      <c r="AA18" t="s">
        <v>1818</v>
      </c>
      <c r="AB18" t="s">
        <v>1538</v>
      </c>
      <c r="AC18" t="s">
        <v>1819</v>
      </c>
      <c r="AD18" t="s">
        <v>1820</v>
      </c>
      <c r="AE18" t="s">
        <v>1693</v>
      </c>
      <c r="AF18" t="s">
        <v>1821</v>
      </c>
      <c r="AG18" t="s">
        <v>1538</v>
      </c>
      <c r="AH18" t="s">
        <v>1538</v>
      </c>
      <c r="AI18" t="s">
        <v>1538</v>
      </c>
      <c r="AJ18" t="s">
        <v>1538</v>
      </c>
      <c r="AK18" t="s">
        <v>1648</v>
      </c>
      <c r="AL18" t="s">
        <v>1538</v>
      </c>
      <c r="AM18" t="s">
        <v>1538</v>
      </c>
    </row>
    <row r="19" spans="1:53" x14ac:dyDescent="0.25">
      <c r="A19" t="s">
        <v>1701</v>
      </c>
      <c r="B19" t="str">
        <f>VLOOKUP(C19,[1]Sheet1!$D$1:$D$65536,1,FALSE)</f>
        <v>Urocissa whiteheadi</v>
      </c>
      <c r="C19" t="s">
        <v>1700</v>
      </c>
      <c r="E19" t="s">
        <v>1703</v>
      </c>
      <c r="F19" t="str">
        <f>VLOOKUP(G19,[1]Sheet1!$D$1:$D$65536,1,FALSE)</f>
        <v>Melanochlora sultanea</v>
      </c>
      <c r="G19" t="s">
        <v>1702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25">
      <c r="A20" t="s">
        <v>1705</v>
      </c>
      <c r="B20" t="str">
        <f>VLOOKUP(C20,[1]Sheet1!$D$1:$D$65536,1,FALSE)</f>
        <v>Cinclidium leucurum</v>
      </c>
      <c r="C20" t="s">
        <v>1704</v>
      </c>
      <c r="E20" t="s">
        <v>1706</v>
      </c>
      <c r="F20" t="str">
        <f>VLOOKUP(G20,[1]Sheet1!$D$1:$D$65536,1,FALSE)</f>
        <v>Sitta frontalis</v>
      </c>
      <c r="G20" t="s">
        <v>1298</v>
      </c>
    </row>
    <row r="21" spans="1:53" x14ac:dyDescent="0.25">
      <c r="A21" t="s">
        <v>1708</v>
      </c>
      <c r="B21" t="str">
        <f>VLOOKUP(C21,[1]Sheet1!$D$1:$D$65536,1,FALSE)</f>
        <v>Ficedula hodgsonii</v>
      </c>
      <c r="C21" t="s">
        <v>1707</v>
      </c>
      <c r="E21" t="s">
        <v>1709</v>
      </c>
      <c r="F21" t="str">
        <f>VLOOKUP(G21,[1]Sheet1!$D$1:$D$65536,1,FALSE)</f>
        <v>Dicaeum concolor</v>
      </c>
      <c r="G21" t="s">
        <v>564</v>
      </c>
      <c r="I21" t="s">
        <v>257</v>
      </c>
      <c r="J21" t="s">
        <v>1492</v>
      </c>
      <c r="K21" t="s">
        <v>2389</v>
      </c>
      <c r="L21" t="s">
        <v>222</v>
      </c>
      <c r="M21" t="s">
        <v>2390</v>
      </c>
      <c r="N21" t="s">
        <v>220</v>
      </c>
      <c r="O21" t="s">
        <v>2391</v>
      </c>
      <c r="P21" t="s">
        <v>2392</v>
      </c>
      <c r="Q21" t="s">
        <v>2393</v>
      </c>
      <c r="R21" t="s">
        <v>2394</v>
      </c>
      <c r="S21" t="s">
        <v>227</v>
      </c>
      <c r="T21" t="s">
        <v>175</v>
      </c>
      <c r="U21" t="s">
        <v>73</v>
      </c>
      <c r="V21" t="s">
        <v>1630</v>
      </c>
      <c r="W21" t="s">
        <v>1634</v>
      </c>
      <c r="X21" t="s">
        <v>1642</v>
      </c>
      <c r="Y21" t="s">
        <v>1653</v>
      </c>
      <c r="Z21" t="s">
        <v>1669</v>
      </c>
      <c r="AA21" t="s">
        <v>1687</v>
      </c>
    </row>
    <row r="22" spans="1:53" x14ac:dyDescent="0.25">
      <c r="A22" t="s">
        <v>1710</v>
      </c>
      <c r="B22" t="s">
        <v>2387</v>
      </c>
      <c r="C22" t="s">
        <v>1712</v>
      </c>
      <c r="E22" t="s">
        <v>1714</v>
      </c>
      <c r="F22" t="s">
        <v>2388</v>
      </c>
      <c r="G22" t="s">
        <v>1713</v>
      </c>
      <c r="I22" t="str">
        <f t="shared" ref="I22:I43" si="2">VLOOKUP(J22,$A$2:$B$23,2,FALSE)</f>
        <v>Lophura nycthemera</v>
      </c>
      <c r="J22" t="s">
        <v>1493</v>
      </c>
      <c r="K22" t="s">
        <v>1512</v>
      </c>
      <c r="L22" t="s">
        <v>1529</v>
      </c>
      <c r="M22" t="s">
        <v>1538</v>
      </c>
      <c r="N22" t="s">
        <v>1538</v>
      </c>
      <c r="O22" t="s">
        <v>1558</v>
      </c>
      <c r="P22" t="s">
        <v>1538</v>
      </c>
      <c r="Q22" t="s">
        <v>1538</v>
      </c>
      <c r="R22" t="s">
        <v>1538</v>
      </c>
      <c r="S22" t="s">
        <v>1538</v>
      </c>
      <c r="T22" t="s">
        <v>1620</v>
      </c>
      <c r="U22" t="s">
        <v>1538</v>
      </c>
      <c r="V22" t="s">
        <v>1620</v>
      </c>
      <c r="W22" t="s">
        <v>1538</v>
      </c>
      <c r="X22" t="s">
        <v>1538</v>
      </c>
      <c r="Y22" t="s">
        <v>1538</v>
      </c>
      <c r="Z22" t="s">
        <v>1538</v>
      </c>
      <c r="AA22" t="s">
        <v>1538</v>
      </c>
    </row>
    <row r="23" spans="1:53" x14ac:dyDescent="0.25">
      <c r="A23" t="s">
        <v>1711</v>
      </c>
      <c r="B23" t="str">
        <f>VLOOKUP(C23,[1]Sheet1!$D$1:$D$65536,1,FALSE)</f>
        <v>Niltava macgrigoriae</v>
      </c>
      <c r="C23" t="s">
        <v>1726</v>
      </c>
      <c r="E23" t="s">
        <v>1728</v>
      </c>
      <c r="F23" t="str">
        <f>VLOOKUP(G23,[1]Sheet1!$D$1:$D$65536,1,FALSE)</f>
        <v>Aethopyga christinae</v>
      </c>
      <c r="G23" t="s">
        <v>1727</v>
      </c>
      <c r="I23" t="str">
        <f t="shared" si="2"/>
        <v>Gallus gallus</v>
      </c>
      <c r="J23" t="s">
        <v>1494</v>
      </c>
      <c r="K23" t="s">
        <v>1513</v>
      </c>
      <c r="L23" t="s">
        <v>1530</v>
      </c>
      <c r="M23" t="s">
        <v>1538</v>
      </c>
      <c r="N23" t="s">
        <v>1538</v>
      </c>
      <c r="O23" t="s">
        <v>1559</v>
      </c>
      <c r="P23" t="s">
        <v>1538</v>
      </c>
      <c r="Q23" t="s">
        <v>1538</v>
      </c>
      <c r="R23" t="s">
        <v>1538</v>
      </c>
      <c r="S23" t="s">
        <v>1538</v>
      </c>
      <c r="T23" t="s">
        <v>1620</v>
      </c>
      <c r="U23" t="s">
        <v>1538</v>
      </c>
      <c r="V23" t="s">
        <v>1620</v>
      </c>
      <c r="W23" t="s">
        <v>1538</v>
      </c>
      <c r="X23" t="s">
        <v>1538</v>
      </c>
      <c r="Y23" t="s">
        <v>1538</v>
      </c>
      <c r="Z23" t="s">
        <v>1538</v>
      </c>
      <c r="AA23" t="s">
        <v>1538</v>
      </c>
    </row>
    <row r="24" spans="1:53" x14ac:dyDescent="0.25">
      <c r="I24" t="str">
        <f t="shared" si="2"/>
        <v>Chalcophaps indica</v>
      </c>
      <c r="J24" t="s">
        <v>1495</v>
      </c>
      <c r="K24" t="s">
        <v>1514</v>
      </c>
      <c r="L24" t="s">
        <v>1531</v>
      </c>
      <c r="M24" t="s">
        <v>1538</v>
      </c>
      <c r="N24" t="s">
        <v>1538</v>
      </c>
      <c r="O24" t="s">
        <v>1538</v>
      </c>
      <c r="P24" t="s">
        <v>1538</v>
      </c>
      <c r="Q24" t="s">
        <v>1580</v>
      </c>
      <c r="R24" t="s">
        <v>1596</v>
      </c>
      <c r="S24" t="s">
        <v>1611</v>
      </c>
      <c r="T24" t="s">
        <v>1621</v>
      </c>
      <c r="U24" t="s">
        <v>1538</v>
      </c>
      <c r="V24" t="s">
        <v>1520</v>
      </c>
      <c r="W24" t="s">
        <v>1538</v>
      </c>
      <c r="X24" t="s">
        <v>1538</v>
      </c>
      <c r="Y24" t="s">
        <v>1654</v>
      </c>
      <c r="Z24" t="s">
        <v>1670</v>
      </c>
      <c r="AA24" t="s">
        <v>1538</v>
      </c>
    </row>
    <row r="25" spans="1:53" x14ac:dyDescent="0.25">
      <c r="I25" t="str">
        <f t="shared" si="2"/>
        <v>Harpactes erythrocephalus</v>
      </c>
      <c r="J25" t="s">
        <v>1496</v>
      </c>
      <c r="K25" t="s">
        <v>1515</v>
      </c>
      <c r="L25" t="s">
        <v>1532</v>
      </c>
      <c r="M25" t="s">
        <v>1538</v>
      </c>
      <c r="N25" t="s">
        <v>1538</v>
      </c>
      <c r="O25" t="s">
        <v>1538</v>
      </c>
      <c r="P25" t="s">
        <v>1566</v>
      </c>
      <c r="Q25" t="s">
        <v>1581</v>
      </c>
      <c r="R25" t="s">
        <v>1585</v>
      </c>
      <c r="S25" t="s">
        <v>1538</v>
      </c>
      <c r="T25" t="s">
        <v>1538</v>
      </c>
      <c r="U25" t="s">
        <v>1538</v>
      </c>
      <c r="V25" t="s">
        <v>1538</v>
      </c>
      <c r="W25" t="s">
        <v>1604</v>
      </c>
      <c r="X25" t="s">
        <v>1643</v>
      </c>
      <c r="Y25" t="s">
        <v>1655</v>
      </c>
      <c r="Z25" t="s">
        <v>1671</v>
      </c>
      <c r="AA25" t="s">
        <v>1688</v>
      </c>
    </row>
    <row r="26" spans="1:53" x14ac:dyDescent="0.25">
      <c r="I26" t="str">
        <f t="shared" si="2"/>
        <v>Megalaima virens</v>
      </c>
      <c r="J26" t="s">
        <v>1497</v>
      </c>
      <c r="K26" t="s">
        <v>1516</v>
      </c>
      <c r="L26" t="s">
        <v>1533</v>
      </c>
      <c r="M26" t="s">
        <v>1538</v>
      </c>
      <c r="N26" t="s">
        <v>1538</v>
      </c>
      <c r="O26" t="s">
        <v>1538</v>
      </c>
      <c r="P26" t="s">
        <v>1567</v>
      </c>
      <c r="Q26" t="s">
        <v>1582</v>
      </c>
      <c r="R26" t="s">
        <v>1597</v>
      </c>
      <c r="S26" t="s">
        <v>1612</v>
      </c>
      <c r="T26" t="s">
        <v>1538</v>
      </c>
      <c r="U26" t="s">
        <v>1538</v>
      </c>
      <c r="V26" t="s">
        <v>1538</v>
      </c>
      <c r="W26" t="s">
        <v>1538</v>
      </c>
      <c r="X26" t="s">
        <v>1538</v>
      </c>
      <c r="Y26" t="s">
        <v>1656</v>
      </c>
      <c r="Z26" t="s">
        <v>1672</v>
      </c>
      <c r="AA26" t="s">
        <v>1689</v>
      </c>
    </row>
    <row r="27" spans="1:53" x14ac:dyDescent="0.25">
      <c r="I27" t="str">
        <f t="shared" si="2"/>
        <v>Sasia ochracea</v>
      </c>
      <c r="J27" t="s">
        <v>1498</v>
      </c>
      <c r="K27" t="s">
        <v>1517</v>
      </c>
      <c r="L27" t="s">
        <v>1534</v>
      </c>
      <c r="M27" t="s">
        <v>1538</v>
      </c>
      <c r="N27" t="s">
        <v>1538</v>
      </c>
      <c r="O27" t="s">
        <v>1538</v>
      </c>
      <c r="P27" t="s">
        <v>1568</v>
      </c>
      <c r="Q27" t="s">
        <v>1583</v>
      </c>
      <c r="R27" t="s">
        <v>1598</v>
      </c>
      <c r="S27" t="s">
        <v>1613</v>
      </c>
      <c r="T27" t="s">
        <v>1538</v>
      </c>
      <c r="U27" t="s">
        <v>1538</v>
      </c>
      <c r="V27" t="s">
        <v>1538</v>
      </c>
      <c r="W27" t="s">
        <v>1603</v>
      </c>
      <c r="X27" t="s">
        <v>1644</v>
      </c>
      <c r="Y27" t="s">
        <v>1657</v>
      </c>
      <c r="Z27" t="s">
        <v>1673</v>
      </c>
      <c r="AA27" t="s">
        <v>1690</v>
      </c>
    </row>
    <row r="28" spans="1:53" x14ac:dyDescent="0.25">
      <c r="I28" t="str">
        <f t="shared" si="2"/>
        <v>Celeus brachyurus</v>
      </c>
      <c r="J28" t="s">
        <v>1499</v>
      </c>
      <c r="K28" t="s">
        <v>1518</v>
      </c>
      <c r="L28" t="s">
        <v>1535</v>
      </c>
      <c r="M28" t="s">
        <v>1538</v>
      </c>
      <c r="N28" t="s">
        <v>1538</v>
      </c>
      <c r="O28" t="s">
        <v>1538</v>
      </c>
      <c r="P28" t="s">
        <v>1569</v>
      </c>
      <c r="Q28" t="s">
        <v>1584</v>
      </c>
      <c r="R28" t="s">
        <v>1599</v>
      </c>
      <c r="S28" t="s">
        <v>1614</v>
      </c>
      <c r="T28" t="s">
        <v>1538</v>
      </c>
      <c r="U28" t="s">
        <v>1538</v>
      </c>
      <c r="V28" t="s">
        <v>1538</v>
      </c>
      <c r="W28" t="s">
        <v>1585</v>
      </c>
      <c r="X28" t="s">
        <v>1645</v>
      </c>
      <c r="Y28" t="s">
        <v>1658</v>
      </c>
      <c r="Z28" t="s">
        <v>1674</v>
      </c>
      <c r="AA28" t="s">
        <v>1691</v>
      </c>
    </row>
    <row r="29" spans="1:53" x14ac:dyDescent="0.25">
      <c r="I29" t="str">
        <f t="shared" si="2"/>
        <v>Blythipicus pyrrhotis</v>
      </c>
      <c r="J29" t="s">
        <v>1500</v>
      </c>
      <c r="K29" t="s">
        <v>1519</v>
      </c>
      <c r="L29" t="s">
        <v>1536</v>
      </c>
      <c r="M29" t="s">
        <v>1538</v>
      </c>
      <c r="N29" t="s">
        <v>1538</v>
      </c>
      <c r="O29" t="s">
        <v>1538</v>
      </c>
      <c r="P29" t="s">
        <v>1570</v>
      </c>
      <c r="Q29" t="s">
        <v>1585</v>
      </c>
      <c r="R29" t="s">
        <v>1600</v>
      </c>
      <c r="S29" t="s">
        <v>1615</v>
      </c>
      <c r="T29" t="s">
        <v>1538</v>
      </c>
      <c r="U29" t="s">
        <v>1538</v>
      </c>
      <c r="V29" t="s">
        <v>1538</v>
      </c>
      <c r="W29" t="s">
        <v>1635</v>
      </c>
      <c r="X29" t="s">
        <v>1613</v>
      </c>
      <c r="Y29" t="s">
        <v>1659</v>
      </c>
      <c r="Z29" t="s">
        <v>1675</v>
      </c>
      <c r="AA29" t="s">
        <v>1692</v>
      </c>
    </row>
    <row r="30" spans="1:53" x14ac:dyDescent="0.25">
      <c r="I30" t="str">
        <f t="shared" si="2"/>
        <v>Psarisomus dalhousiae</v>
      </c>
      <c r="J30" t="s">
        <v>1501</v>
      </c>
      <c r="K30" t="s">
        <v>1520</v>
      </c>
      <c r="L30" t="s">
        <v>1537</v>
      </c>
      <c r="M30" t="s">
        <v>1538</v>
      </c>
      <c r="N30" t="s">
        <v>1538</v>
      </c>
      <c r="O30" t="s">
        <v>1538</v>
      </c>
      <c r="P30" t="s">
        <v>1571</v>
      </c>
      <c r="Q30" t="s">
        <v>1586</v>
      </c>
      <c r="R30" t="s">
        <v>1559</v>
      </c>
      <c r="S30" t="s">
        <v>1538</v>
      </c>
      <c r="T30" t="s">
        <v>1538</v>
      </c>
      <c r="U30" t="s">
        <v>1538</v>
      </c>
      <c r="V30" t="s">
        <v>1538</v>
      </c>
      <c r="W30" t="s">
        <v>1636</v>
      </c>
      <c r="X30" t="s">
        <v>1600</v>
      </c>
      <c r="Y30" t="s">
        <v>1660</v>
      </c>
      <c r="Z30" t="s">
        <v>1676</v>
      </c>
      <c r="AA30" t="s">
        <v>1693</v>
      </c>
    </row>
    <row r="31" spans="1:53" x14ac:dyDescent="0.25">
      <c r="I31" t="str">
        <f t="shared" si="2"/>
        <v>Pericrocotus flammeus</v>
      </c>
      <c r="J31" t="s">
        <v>1502</v>
      </c>
      <c r="K31" t="s">
        <v>1521</v>
      </c>
      <c r="L31" t="s">
        <v>1538</v>
      </c>
      <c r="M31" t="s">
        <v>1544</v>
      </c>
      <c r="N31" t="s">
        <v>1538</v>
      </c>
      <c r="O31" t="s">
        <v>1560</v>
      </c>
      <c r="P31" t="s">
        <v>1537</v>
      </c>
      <c r="Q31" t="s">
        <v>1587</v>
      </c>
      <c r="R31" t="s">
        <v>1601</v>
      </c>
      <c r="S31" t="s">
        <v>1538</v>
      </c>
      <c r="T31" t="s">
        <v>1538</v>
      </c>
      <c r="U31" t="s">
        <v>1625</v>
      </c>
      <c r="V31" t="s">
        <v>1538</v>
      </c>
      <c r="W31" t="s">
        <v>1538</v>
      </c>
      <c r="X31" t="s">
        <v>1538</v>
      </c>
      <c r="Y31" t="s">
        <v>1661</v>
      </c>
      <c r="Z31" t="s">
        <v>1677</v>
      </c>
      <c r="AA31" t="s">
        <v>1694</v>
      </c>
    </row>
    <row r="32" spans="1:53" x14ac:dyDescent="0.25">
      <c r="I32" t="str">
        <f t="shared" si="2"/>
        <v>Pericrocotus solaris</v>
      </c>
      <c r="J32" t="s">
        <v>1503</v>
      </c>
      <c r="K32" t="s">
        <v>1514</v>
      </c>
      <c r="L32" t="s">
        <v>1538</v>
      </c>
      <c r="M32" t="s">
        <v>1545</v>
      </c>
      <c r="N32" t="s">
        <v>1538</v>
      </c>
      <c r="O32" t="s">
        <v>1561</v>
      </c>
      <c r="P32" t="s">
        <v>1572</v>
      </c>
      <c r="Q32" t="s">
        <v>1588</v>
      </c>
      <c r="R32" t="s">
        <v>1602</v>
      </c>
      <c r="S32" t="s">
        <v>1538</v>
      </c>
      <c r="T32" t="s">
        <v>1538</v>
      </c>
      <c r="U32" t="s">
        <v>1626</v>
      </c>
      <c r="V32" t="s">
        <v>1538</v>
      </c>
      <c r="W32" t="s">
        <v>1538</v>
      </c>
      <c r="X32" t="s">
        <v>1646</v>
      </c>
      <c r="Y32" t="s">
        <v>1662</v>
      </c>
      <c r="Z32" t="s">
        <v>1678</v>
      </c>
      <c r="AA32" t="s">
        <v>1695</v>
      </c>
    </row>
    <row r="33" spans="9:27" x14ac:dyDescent="0.25">
      <c r="I33" t="str">
        <f t="shared" si="2"/>
        <v>Alophoixus pallidus</v>
      </c>
      <c r="J33" t="s">
        <v>1504</v>
      </c>
      <c r="K33" t="s">
        <v>1522</v>
      </c>
      <c r="L33" t="s">
        <v>1531</v>
      </c>
      <c r="M33" t="s">
        <v>1538</v>
      </c>
      <c r="N33" t="s">
        <v>1551</v>
      </c>
      <c r="O33" t="s">
        <v>1538</v>
      </c>
      <c r="P33" t="s">
        <v>1573</v>
      </c>
      <c r="Q33" t="s">
        <v>1518</v>
      </c>
      <c r="R33" t="s">
        <v>1603</v>
      </c>
      <c r="S33" t="s">
        <v>1538</v>
      </c>
      <c r="T33" t="s">
        <v>1538</v>
      </c>
      <c r="U33" t="s">
        <v>1538</v>
      </c>
      <c r="V33" t="s">
        <v>1538</v>
      </c>
      <c r="W33" t="s">
        <v>1637</v>
      </c>
      <c r="X33" t="s">
        <v>1647</v>
      </c>
      <c r="Y33" t="s">
        <v>1663</v>
      </c>
      <c r="Z33" t="s">
        <v>1679</v>
      </c>
      <c r="AA33" t="s">
        <v>1696</v>
      </c>
    </row>
    <row r="34" spans="9:27" x14ac:dyDescent="0.25">
      <c r="I34" t="str">
        <f t="shared" si="2"/>
        <v>Hemixos castanonotus</v>
      </c>
      <c r="J34" t="s">
        <v>1505</v>
      </c>
      <c r="K34" t="s">
        <v>1523</v>
      </c>
      <c r="L34" t="s">
        <v>1538</v>
      </c>
      <c r="M34" t="s">
        <v>1538</v>
      </c>
      <c r="N34" t="s">
        <v>1552</v>
      </c>
      <c r="O34" t="s">
        <v>1538</v>
      </c>
      <c r="P34" t="s">
        <v>1574</v>
      </c>
      <c r="Q34" t="s">
        <v>1589</v>
      </c>
      <c r="R34" t="s">
        <v>1604</v>
      </c>
      <c r="S34" t="s">
        <v>1538</v>
      </c>
      <c r="T34" t="s">
        <v>1538</v>
      </c>
      <c r="U34" t="s">
        <v>1538</v>
      </c>
      <c r="V34" t="s">
        <v>1538</v>
      </c>
      <c r="W34" t="s">
        <v>1546</v>
      </c>
      <c r="X34" t="s">
        <v>1648</v>
      </c>
      <c r="Y34" t="s">
        <v>1544</v>
      </c>
      <c r="Z34" t="s">
        <v>1680</v>
      </c>
      <c r="AA34" t="s">
        <v>1697</v>
      </c>
    </row>
    <row r="35" spans="9:27" x14ac:dyDescent="0.25">
      <c r="I35" t="str">
        <f t="shared" si="2"/>
        <v>Hypsipetes mcclellandii</v>
      </c>
      <c r="J35" t="s">
        <v>1506</v>
      </c>
      <c r="K35" t="s">
        <v>1524</v>
      </c>
      <c r="L35" t="s">
        <v>1538</v>
      </c>
      <c r="M35" t="s">
        <v>1538</v>
      </c>
      <c r="N35" t="s">
        <v>1553</v>
      </c>
      <c r="O35" t="s">
        <v>1538</v>
      </c>
      <c r="P35" t="s">
        <v>1575</v>
      </c>
      <c r="Q35" t="s">
        <v>1590</v>
      </c>
      <c r="R35" t="s">
        <v>1605</v>
      </c>
      <c r="S35" t="s">
        <v>1538</v>
      </c>
      <c r="T35" t="s">
        <v>1538</v>
      </c>
      <c r="U35" t="s">
        <v>1538</v>
      </c>
      <c r="V35" t="s">
        <v>1538</v>
      </c>
      <c r="W35" t="s">
        <v>1538</v>
      </c>
      <c r="X35" t="s">
        <v>1649</v>
      </c>
      <c r="Y35" t="s">
        <v>1664</v>
      </c>
      <c r="Z35" t="s">
        <v>1681</v>
      </c>
      <c r="AA35" t="s">
        <v>1698</v>
      </c>
    </row>
    <row r="36" spans="9:27" x14ac:dyDescent="0.25">
      <c r="I36" t="str">
        <f t="shared" si="2"/>
        <v>Hypsipetes leucocephalus</v>
      </c>
      <c r="J36" t="s">
        <v>1507</v>
      </c>
      <c r="K36" t="s">
        <v>1525</v>
      </c>
      <c r="L36" t="s">
        <v>1539</v>
      </c>
      <c r="M36" t="s">
        <v>1546</v>
      </c>
      <c r="N36" t="s">
        <v>1554</v>
      </c>
      <c r="O36" t="s">
        <v>1538</v>
      </c>
      <c r="P36" t="s">
        <v>1576</v>
      </c>
      <c r="Q36" t="s">
        <v>1591</v>
      </c>
      <c r="R36" t="s">
        <v>1606</v>
      </c>
      <c r="S36" t="s">
        <v>1538</v>
      </c>
      <c r="T36" t="s">
        <v>1538</v>
      </c>
      <c r="U36" t="s">
        <v>1627</v>
      </c>
      <c r="V36" t="s">
        <v>1538</v>
      </c>
      <c r="W36" t="s">
        <v>1638</v>
      </c>
      <c r="X36" t="s">
        <v>1650</v>
      </c>
      <c r="Y36" t="s">
        <v>1665</v>
      </c>
      <c r="Z36" t="s">
        <v>1682</v>
      </c>
      <c r="AA36" t="s">
        <v>1699</v>
      </c>
    </row>
    <row r="37" spans="9:27" x14ac:dyDescent="0.25">
      <c r="I37" t="str">
        <f t="shared" si="2"/>
        <v>Chloropsis hardwickii</v>
      </c>
      <c r="J37" t="s">
        <v>1667</v>
      </c>
      <c r="K37" t="s">
        <v>1715</v>
      </c>
      <c r="L37" t="s">
        <v>1538</v>
      </c>
      <c r="M37" t="s">
        <v>1538</v>
      </c>
      <c r="N37" t="s">
        <v>1737</v>
      </c>
      <c r="O37" t="s">
        <v>1538</v>
      </c>
      <c r="P37" t="s">
        <v>1744</v>
      </c>
      <c r="Q37" t="s">
        <v>1754</v>
      </c>
      <c r="R37" t="s">
        <v>1764</v>
      </c>
      <c r="S37" t="s">
        <v>1538</v>
      </c>
      <c r="T37" t="s">
        <v>1538</v>
      </c>
      <c r="U37" t="s">
        <v>1538</v>
      </c>
      <c r="V37" t="s">
        <v>1538</v>
      </c>
      <c r="W37" t="s">
        <v>1538</v>
      </c>
      <c r="X37" t="s">
        <v>1791</v>
      </c>
      <c r="Y37" t="s">
        <v>1800</v>
      </c>
      <c r="Z37" t="s">
        <v>1810</v>
      </c>
      <c r="AA37" t="s">
        <v>1817</v>
      </c>
    </row>
    <row r="38" spans="9:27" x14ac:dyDescent="0.25">
      <c r="I38" t="str">
        <f t="shared" si="2"/>
        <v>Tephrodornis gularis</v>
      </c>
      <c r="J38" t="s">
        <v>1684</v>
      </c>
      <c r="K38" t="s">
        <v>1716</v>
      </c>
      <c r="L38" t="s">
        <v>1636</v>
      </c>
      <c r="M38" t="s">
        <v>1538</v>
      </c>
      <c r="N38" t="s">
        <v>1742</v>
      </c>
      <c r="O38" t="s">
        <v>1538</v>
      </c>
      <c r="P38" t="s">
        <v>1745</v>
      </c>
      <c r="Q38" t="s">
        <v>1755</v>
      </c>
      <c r="R38" t="s">
        <v>1765</v>
      </c>
      <c r="S38" t="s">
        <v>1538</v>
      </c>
      <c r="T38" t="s">
        <v>1538</v>
      </c>
      <c r="U38" t="s">
        <v>1538</v>
      </c>
      <c r="V38" t="s">
        <v>1538</v>
      </c>
      <c r="W38" t="s">
        <v>1655</v>
      </c>
      <c r="X38" t="s">
        <v>1755</v>
      </c>
      <c r="Y38" t="s">
        <v>1801</v>
      </c>
      <c r="Z38" t="s">
        <v>1611</v>
      </c>
      <c r="AA38" t="s">
        <v>1757</v>
      </c>
    </row>
    <row r="39" spans="9:27" x14ac:dyDescent="0.25">
      <c r="I39" t="str">
        <f t="shared" si="2"/>
        <v>Urocissa whiteheadi</v>
      </c>
      <c r="J39" t="s">
        <v>1701</v>
      </c>
      <c r="K39" t="s">
        <v>1717</v>
      </c>
      <c r="L39" t="s">
        <v>1729</v>
      </c>
      <c r="M39" t="s">
        <v>1538</v>
      </c>
      <c r="N39" t="s">
        <v>1731</v>
      </c>
      <c r="O39" t="s">
        <v>1538</v>
      </c>
      <c r="P39" t="s">
        <v>1746</v>
      </c>
      <c r="Q39" t="s">
        <v>1582</v>
      </c>
      <c r="R39" t="s">
        <v>1720</v>
      </c>
      <c r="S39" t="s">
        <v>1538</v>
      </c>
      <c r="T39" t="s">
        <v>1538</v>
      </c>
      <c r="U39" t="s">
        <v>1538</v>
      </c>
      <c r="V39" t="s">
        <v>1538</v>
      </c>
      <c r="W39" t="s">
        <v>1538</v>
      </c>
      <c r="X39" t="s">
        <v>1601</v>
      </c>
      <c r="Y39" t="s">
        <v>1802</v>
      </c>
      <c r="Z39" t="s">
        <v>1811</v>
      </c>
      <c r="AA39" t="s">
        <v>1818</v>
      </c>
    </row>
    <row r="40" spans="9:27" x14ac:dyDescent="0.25">
      <c r="I40" t="str">
        <f t="shared" si="2"/>
        <v>Cinclidium leucurum</v>
      </c>
      <c r="J40" t="s">
        <v>1705</v>
      </c>
      <c r="K40" t="s">
        <v>1718</v>
      </c>
      <c r="L40" t="s">
        <v>1730</v>
      </c>
      <c r="M40" t="s">
        <v>1538</v>
      </c>
      <c r="N40" t="s">
        <v>1538</v>
      </c>
      <c r="O40" t="s">
        <v>1538</v>
      </c>
      <c r="P40" t="s">
        <v>1747</v>
      </c>
      <c r="Q40" t="s">
        <v>1756</v>
      </c>
      <c r="R40" t="s">
        <v>1551</v>
      </c>
      <c r="S40" t="s">
        <v>1538</v>
      </c>
      <c r="T40" t="s">
        <v>1770</v>
      </c>
      <c r="U40" t="s">
        <v>1538</v>
      </c>
      <c r="V40" t="s">
        <v>1729</v>
      </c>
      <c r="W40" t="s">
        <v>1783</v>
      </c>
      <c r="X40" t="s">
        <v>1792</v>
      </c>
      <c r="Y40" t="s">
        <v>1803</v>
      </c>
      <c r="Z40" t="s">
        <v>1538</v>
      </c>
      <c r="AA40" t="s">
        <v>1538</v>
      </c>
    </row>
    <row r="41" spans="9:27" x14ac:dyDescent="0.25">
      <c r="I41" t="str">
        <f t="shared" si="2"/>
        <v>Ficedula hodgsonii</v>
      </c>
      <c r="J41" t="s">
        <v>1708</v>
      </c>
      <c r="K41" t="s">
        <v>1719</v>
      </c>
      <c r="L41" t="s">
        <v>1553</v>
      </c>
      <c r="M41" t="s">
        <v>1738</v>
      </c>
      <c r="N41" t="s">
        <v>1731</v>
      </c>
      <c r="O41" t="s">
        <v>1538</v>
      </c>
      <c r="P41" t="s">
        <v>1748</v>
      </c>
      <c r="Q41" t="s">
        <v>1611</v>
      </c>
      <c r="R41" t="s">
        <v>1538</v>
      </c>
      <c r="S41" t="s">
        <v>1538</v>
      </c>
      <c r="T41" t="s">
        <v>1538</v>
      </c>
      <c r="U41" t="s">
        <v>1773</v>
      </c>
      <c r="V41" t="s">
        <v>1538</v>
      </c>
      <c r="W41" t="s">
        <v>1538</v>
      </c>
      <c r="X41" t="s">
        <v>1560</v>
      </c>
      <c r="Y41" t="s">
        <v>1804</v>
      </c>
      <c r="Z41" t="s">
        <v>1812</v>
      </c>
      <c r="AA41" t="s">
        <v>1819</v>
      </c>
    </row>
    <row r="42" spans="9:27" x14ac:dyDescent="0.25">
      <c r="I42" t="str">
        <f t="shared" si="2"/>
        <v>Eumyias thalassinus</v>
      </c>
      <c r="J42" t="s">
        <v>1710</v>
      </c>
      <c r="K42" t="s">
        <v>1691</v>
      </c>
      <c r="L42" t="s">
        <v>1691</v>
      </c>
      <c r="M42" t="s">
        <v>1739</v>
      </c>
      <c r="N42" t="s">
        <v>1559</v>
      </c>
      <c r="O42" t="s">
        <v>1538</v>
      </c>
      <c r="P42" t="s">
        <v>1742</v>
      </c>
      <c r="Q42" t="s">
        <v>1757</v>
      </c>
      <c r="R42" t="s">
        <v>1554</v>
      </c>
      <c r="S42" t="s">
        <v>1538</v>
      </c>
      <c r="T42" t="s">
        <v>1538</v>
      </c>
      <c r="U42" t="s">
        <v>1774</v>
      </c>
      <c r="V42" t="s">
        <v>1538</v>
      </c>
      <c r="W42" t="s">
        <v>1759</v>
      </c>
      <c r="X42" t="s">
        <v>1791</v>
      </c>
      <c r="Y42" t="s">
        <v>1805</v>
      </c>
      <c r="Z42" t="s">
        <v>1813</v>
      </c>
      <c r="AA42" t="s">
        <v>1820</v>
      </c>
    </row>
    <row r="43" spans="9:27" x14ac:dyDescent="0.25">
      <c r="I43" t="str">
        <f t="shared" si="2"/>
        <v>Niltava macgrigoriae</v>
      </c>
      <c r="J43" t="s">
        <v>1711</v>
      </c>
      <c r="K43" t="s">
        <v>1688</v>
      </c>
      <c r="L43" t="s">
        <v>1580</v>
      </c>
      <c r="M43" t="s">
        <v>1740</v>
      </c>
      <c r="N43" t="s">
        <v>1558</v>
      </c>
      <c r="O43" t="s">
        <v>1538</v>
      </c>
      <c r="P43" t="s">
        <v>1749</v>
      </c>
      <c r="Q43" t="s">
        <v>1546</v>
      </c>
      <c r="R43" t="s">
        <v>1538</v>
      </c>
      <c r="S43" t="s">
        <v>1538</v>
      </c>
      <c r="T43" t="s">
        <v>1538</v>
      </c>
      <c r="U43" t="s">
        <v>1775</v>
      </c>
      <c r="V43" t="s">
        <v>1538</v>
      </c>
      <c r="W43" t="s">
        <v>1784</v>
      </c>
      <c r="X43" t="s">
        <v>1793</v>
      </c>
      <c r="Y43" t="s">
        <v>1764</v>
      </c>
      <c r="Z43" t="s">
        <v>1814</v>
      </c>
      <c r="AA43" t="s">
        <v>1693</v>
      </c>
    </row>
    <row r="44" spans="9:27" x14ac:dyDescent="0.25">
      <c r="I44" t="str">
        <f t="shared" ref="I44:I65" si="3">VLOOKUP(J44,$E$2:$F$23,2,FALSE)</f>
        <v>Niltava davidi</v>
      </c>
      <c r="J44" t="s">
        <v>1510</v>
      </c>
      <c r="K44" t="s">
        <v>1585</v>
      </c>
      <c r="L44" t="s">
        <v>1731</v>
      </c>
      <c r="M44" t="s">
        <v>1741</v>
      </c>
      <c r="N44" t="s">
        <v>1538</v>
      </c>
      <c r="O44" t="s">
        <v>1538</v>
      </c>
      <c r="P44" t="s">
        <v>1750</v>
      </c>
      <c r="Q44" t="s">
        <v>1758</v>
      </c>
      <c r="R44" t="s">
        <v>1538</v>
      </c>
      <c r="S44" t="s">
        <v>1538</v>
      </c>
      <c r="T44" t="s">
        <v>1538</v>
      </c>
      <c r="U44" t="s">
        <v>1776</v>
      </c>
      <c r="V44" t="s">
        <v>1538</v>
      </c>
      <c r="W44" t="s">
        <v>1785</v>
      </c>
      <c r="X44" t="s">
        <v>1794</v>
      </c>
      <c r="Y44" t="s">
        <v>1806</v>
      </c>
      <c r="Z44" t="s">
        <v>1670</v>
      </c>
      <c r="AA44" t="s">
        <v>1821</v>
      </c>
    </row>
    <row r="45" spans="9:27" x14ac:dyDescent="0.25">
      <c r="I45" t="str">
        <f t="shared" si="3"/>
        <v>Culicicapa ceylonensis</v>
      </c>
      <c r="J45" t="s">
        <v>1527</v>
      </c>
      <c r="K45" t="s">
        <v>1720</v>
      </c>
      <c r="L45" t="s">
        <v>1546</v>
      </c>
      <c r="M45" t="s">
        <v>1516</v>
      </c>
      <c r="N45" t="s">
        <v>1743</v>
      </c>
      <c r="O45" t="s">
        <v>1538</v>
      </c>
      <c r="P45" t="s">
        <v>1691</v>
      </c>
      <c r="Q45" t="s">
        <v>1759</v>
      </c>
      <c r="R45" t="s">
        <v>1538</v>
      </c>
      <c r="S45" t="s">
        <v>1538</v>
      </c>
      <c r="T45" t="s">
        <v>1538</v>
      </c>
      <c r="U45" t="s">
        <v>1777</v>
      </c>
      <c r="V45" t="s">
        <v>1538</v>
      </c>
      <c r="W45" t="s">
        <v>1786</v>
      </c>
      <c r="X45" t="s">
        <v>1795</v>
      </c>
      <c r="Y45" t="s">
        <v>1807</v>
      </c>
      <c r="Z45" t="s">
        <v>1538</v>
      </c>
      <c r="AA45" t="s">
        <v>1538</v>
      </c>
    </row>
    <row r="46" spans="9:27" x14ac:dyDescent="0.25">
      <c r="I46" t="str">
        <f t="shared" si="3"/>
        <v>Rhipidura albicollis</v>
      </c>
      <c r="J46" t="s">
        <v>1542</v>
      </c>
      <c r="K46" t="s">
        <v>1721</v>
      </c>
      <c r="L46" t="s">
        <v>1732</v>
      </c>
      <c r="M46" t="s">
        <v>1538</v>
      </c>
      <c r="N46" t="s">
        <v>1538</v>
      </c>
      <c r="O46" t="s">
        <v>1736</v>
      </c>
      <c r="P46" t="s">
        <v>1751</v>
      </c>
      <c r="Q46" t="s">
        <v>1760</v>
      </c>
      <c r="R46" t="s">
        <v>1766</v>
      </c>
      <c r="S46" t="s">
        <v>1538</v>
      </c>
      <c r="T46" t="s">
        <v>1538</v>
      </c>
      <c r="U46" t="s">
        <v>1538</v>
      </c>
      <c r="V46" t="s">
        <v>1538</v>
      </c>
      <c r="W46" t="s">
        <v>1780</v>
      </c>
      <c r="X46" t="s">
        <v>1796</v>
      </c>
      <c r="Y46" t="s">
        <v>1808</v>
      </c>
      <c r="Z46" t="s">
        <v>1815</v>
      </c>
      <c r="AA46" t="s">
        <v>1538</v>
      </c>
    </row>
    <row r="47" spans="9:27" x14ac:dyDescent="0.25">
      <c r="I47" t="str">
        <f t="shared" si="3"/>
        <v>Garrulax canorus</v>
      </c>
      <c r="J47" t="s">
        <v>1549</v>
      </c>
      <c r="K47" t="s">
        <v>1722</v>
      </c>
      <c r="L47" t="s">
        <v>1733</v>
      </c>
      <c r="M47" t="s">
        <v>1538</v>
      </c>
      <c r="N47" t="s">
        <v>1538</v>
      </c>
      <c r="O47" t="s">
        <v>1538</v>
      </c>
      <c r="P47" t="s">
        <v>1688</v>
      </c>
      <c r="Q47" t="s">
        <v>1761</v>
      </c>
      <c r="R47" t="s">
        <v>1729</v>
      </c>
      <c r="S47" t="s">
        <v>1748</v>
      </c>
      <c r="T47" t="s">
        <v>1771</v>
      </c>
      <c r="U47" t="s">
        <v>1538</v>
      </c>
      <c r="V47" t="s">
        <v>1778</v>
      </c>
      <c r="W47" t="s">
        <v>1590</v>
      </c>
      <c r="X47" t="s">
        <v>1766</v>
      </c>
      <c r="Y47" t="s">
        <v>1538</v>
      </c>
      <c r="Z47" t="s">
        <v>1538</v>
      </c>
      <c r="AA47" t="s">
        <v>1538</v>
      </c>
    </row>
    <row r="48" spans="9:27" x14ac:dyDescent="0.25">
      <c r="I48" t="str">
        <f t="shared" si="3"/>
        <v>Pellorneum tickelli</v>
      </c>
      <c r="J48" t="s">
        <v>1556</v>
      </c>
      <c r="K48" t="s">
        <v>1723</v>
      </c>
      <c r="L48" t="s">
        <v>1734</v>
      </c>
      <c r="M48" t="s">
        <v>1538</v>
      </c>
      <c r="N48" t="s">
        <v>1538</v>
      </c>
      <c r="O48" t="s">
        <v>1538</v>
      </c>
      <c r="P48" t="s">
        <v>1740</v>
      </c>
      <c r="Q48" t="s">
        <v>1762</v>
      </c>
      <c r="R48" t="s">
        <v>1767</v>
      </c>
      <c r="S48" t="s">
        <v>1538</v>
      </c>
      <c r="T48" t="s">
        <v>1538</v>
      </c>
      <c r="U48" t="s">
        <v>1538</v>
      </c>
      <c r="V48" t="s">
        <v>1779</v>
      </c>
      <c r="W48" t="s">
        <v>1787</v>
      </c>
      <c r="X48" t="s">
        <v>1797</v>
      </c>
      <c r="Y48" t="s">
        <v>1538</v>
      </c>
      <c r="Z48" t="s">
        <v>1538</v>
      </c>
      <c r="AA48" t="s">
        <v>1538</v>
      </c>
    </row>
    <row r="49" spans="9:27" x14ac:dyDescent="0.25">
      <c r="I49" t="str">
        <f t="shared" si="3"/>
        <v>Pomatorhinus ruficollis</v>
      </c>
      <c r="J49" t="s">
        <v>1564</v>
      </c>
      <c r="K49" t="s">
        <v>1724</v>
      </c>
      <c r="L49" t="s">
        <v>1735</v>
      </c>
      <c r="M49" t="s">
        <v>1538</v>
      </c>
      <c r="N49" t="s">
        <v>1538</v>
      </c>
      <c r="O49" t="s">
        <v>1538</v>
      </c>
      <c r="P49" t="s">
        <v>1691</v>
      </c>
      <c r="Q49" t="s">
        <v>1551</v>
      </c>
      <c r="R49" t="s">
        <v>1768</v>
      </c>
      <c r="S49" t="s">
        <v>1769</v>
      </c>
      <c r="T49" t="s">
        <v>1772</v>
      </c>
      <c r="U49" t="s">
        <v>1538</v>
      </c>
      <c r="V49" t="s">
        <v>1780</v>
      </c>
      <c r="W49" t="s">
        <v>1788</v>
      </c>
      <c r="X49" t="s">
        <v>1591</v>
      </c>
      <c r="Y49" t="s">
        <v>1809</v>
      </c>
      <c r="Z49" t="s">
        <v>1816</v>
      </c>
      <c r="AA49" t="s">
        <v>1648</v>
      </c>
    </row>
    <row r="50" spans="9:27" x14ac:dyDescent="0.25">
      <c r="I50" t="str">
        <f t="shared" si="3"/>
        <v>Stachyris ruficeps</v>
      </c>
      <c r="J50" t="s">
        <v>1578</v>
      </c>
      <c r="K50" t="s">
        <v>1725</v>
      </c>
      <c r="L50" t="s">
        <v>1736</v>
      </c>
      <c r="M50" t="s">
        <v>1538</v>
      </c>
      <c r="N50" t="s">
        <v>1538</v>
      </c>
      <c r="O50" t="s">
        <v>1538</v>
      </c>
      <c r="P50" t="s">
        <v>1752</v>
      </c>
      <c r="Q50" t="s">
        <v>1763</v>
      </c>
      <c r="R50" t="s">
        <v>1736</v>
      </c>
      <c r="S50" t="s">
        <v>1538</v>
      </c>
      <c r="T50" t="s">
        <v>1538</v>
      </c>
      <c r="U50" t="s">
        <v>1538</v>
      </c>
      <c r="V50" t="s">
        <v>1781</v>
      </c>
      <c r="W50" t="s">
        <v>1789</v>
      </c>
      <c r="X50" t="s">
        <v>1798</v>
      </c>
      <c r="Y50" t="s">
        <v>1538</v>
      </c>
      <c r="Z50" t="s">
        <v>1538</v>
      </c>
      <c r="AA50" t="s">
        <v>1538</v>
      </c>
    </row>
    <row r="51" spans="9:27" x14ac:dyDescent="0.25">
      <c r="I51" t="str">
        <f t="shared" si="3"/>
        <v>Stachyris nigriceps</v>
      </c>
      <c r="J51" t="s">
        <v>1594</v>
      </c>
      <c r="K51" t="s">
        <v>1715</v>
      </c>
      <c r="L51" t="s">
        <v>1737</v>
      </c>
      <c r="M51" t="s">
        <v>1538</v>
      </c>
      <c r="N51" t="s">
        <v>1538</v>
      </c>
      <c r="O51" t="s">
        <v>1538</v>
      </c>
      <c r="P51" t="s">
        <v>1753</v>
      </c>
      <c r="Q51" t="s">
        <v>1663</v>
      </c>
      <c r="R51" t="s">
        <v>1538</v>
      </c>
      <c r="S51" t="s">
        <v>1538</v>
      </c>
      <c r="T51" t="s">
        <v>1538</v>
      </c>
      <c r="U51" t="s">
        <v>1538</v>
      </c>
      <c r="V51" t="s">
        <v>1782</v>
      </c>
      <c r="W51" t="s">
        <v>1790</v>
      </c>
      <c r="X51" t="s">
        <v>1799</v>
      </c>
      <c r="Y51" t="s">
        <v>1538</v>
      </c>
      <c r="Z51" t="s">
        <v>1538</v>
      </c>
      <c r="AA51" t="s">
        <v>1538</v>
      </c>
    </row>
    <row r="52" spans="9:27" x14ac:dyDescent="0.25">
      <c r="I52" t="str">
        <f t="shared" si="3"/>
        <v>Stachyris nonggangensis</v>
      </c>
      <c r="J52" t="s">
        <v>1609</v>
      </c>
      <c r="K52" t="s">
        <v>1822</v>
      </c>
      <c r="L52" t="s">
        <v>1833</v>
      </c>
      <c r="M52" t="s">
        <v>1538</v>
      </c>
      <c r="N52" t="s">
        <v>1538</v>
      </c>
      <c r="O52" t="s">
        <v>1538</v>
      </c>
      <c r="P52" t="s">
        <v>1538</v>
      </c>
      <c r="Q52" t="s">
        <v>1538</v>
      </c>
      <c r="R52" t="s">
        <v>1538</v>
      </c>
      <c r="S52" t="s">
        <v>1538</v>
      </c>
      <c r="T52" t="s">
        <v>1620</v>
      </c>
      <c r="U52" t="s">
        <v>1538</v>
      </c>
      <c r="V52" t="s">
        <v>1620</v>
      </c>
      <c r="W52" t="s">
        <v>1538</v>
      </c>
      <c r="X52" t="s">
        <v>1538</v>
      </c>
      <c r="Y52" t="s">
        <v>1538</v>
      </c>
      <c r="Z52" t="s">
        <v>1538</v>
      </c>
    </row>
    <row r="53" spans="9:27" x14ac:dyDescent="0.25">
      <c r="I53" t="str">
        <f t="shared" si="3"/>
        <v>Macronous gularis</v>
      </c>
      <c r="J53" t="s">
        <v>1618</v>
      </c>
      <c r="K53" t="s">
        <v>1823</v>
      </c>
      <c r="L53" t="s">
        <v>1834</v>
      </c>
      <c r="M53" t="s">
        <v>1538</v>
      </c>
      <c r="N53" t="s">
        <v>1538</v>
      </c>
      <c r="O53" t="s">
        <v>1538</v>
      </c>
      <c r="P53" t="s">
        <v>1841</v>
      </c>
      <c r="Q53" t="s">
        <v>1849</v>
      </c>
      <c r="R53" t="s">
        <v>1538</v>
      </c>
      <c r="S53" t="s">
        <v>1538</v>
      </c>
      <c r="T53" t="s">
        <v>1538</v>
      </c>
      <c r="U53" t="s">
        <v>1538</v>
      </c>
      <c r="V53" t="s">
        <v>1538</v>
      </c>
      <c r="W53" t="s">
        <v>1857</v>
      </c>
      <c r="X53" t="s">
        <v>1861</v>
      </c>
      <c r="Y53" t="s">
        <v>1806</v>
      </c>
      <c r="Z53" t="s">
        <v>1873</v>
      </c>
    </row>
    <row r="54" spans="9:27" x14ac:dyDescent="0.25">
      <c r="I54" t="str">
        <f t="shared" si="3"/>
        <v>Leiothrix lutea</v>
      </c>
      <c r="J54" t="s">
        <v>1623</v>
      </c>
      <c r="K54" t="s">
        <v>1824</v>
      </c>
      <c r="L54" t="s">
        <v>1765</v>
      </c>
      <c r="M54" t="s">
        <v>1538</v>
      </c>
      <c r="N54" t="s">
        <v>1538</v>
      </c>
      <c r="O54" t="s">
        <v>1538</v>
      </c>
      <c r="P54" t="s">
        <v>1842</v>
      </c>
      <c r="Q54" t="s">
        <v>1720</v>
      </c>
      <c r="R54" t="s">
        <v>1538</v>
      </c>
      <c r="S54" t="s">
        <v>1538</v>
      </c>
      <c r="T54" t="s">
        <v>1538</v>
      </c>
      <c r="U54" t="s">
        <v>1538</v>
      </c>
      <c r="V54" t="s">
        <v>1538</v>
      </c>
      <c r="W54" t="s">
        <v>1858</v>
      </c>
      <c r="X54" t="s">
        <v>1862</v>
      </c>
      <c r="Y54" t="s">
        <v>1866</v>
      </c>
      <c r="Z54" t="s">
        <v>1538</v>
      </c>
    </row>
    <row r="55" spans="9:27" x14ac:dyDescent="0.25">
      <c r="I55" t="str">
        <f t="shared" si="3"/>
        <v>Alcippe morrisonia</v>
      </c>
      <c r="J55" t="s">
        <v>1629</v>
      </c>
      <c r="K55" t="s">
        <v>1825</v>
      </c>
      <c r="L55" t="s">
        <v>1835</v>
      </c>
      <c r="M55" t="s">
        <v>1538</v>
      </c>
      <c r="N55" t="s">
        <v>1538</v>
      </c>
      <c r="O55" t="s">
        <v>1538</v>
      </c>
      <c r="P55" t="s">
        <v>1715</v>
      </c>
      <c r="Q55" t="s">
        <v>1737</v>
      </c>
      <c r="R55" t="s">
        <v>1538</v>
      </c>
      <c r="S55" t="s">
        <v>1538</v>
      </c>
      <c r="T55" t="s">
        <v>1538</v>
      </c>
      <c r="U55" t="s">
        <v>1538</v>
      </c>
      <c r="V55" t="s">
        <v>1697</v>
      </c>
      <c r="W55" t="s">
        <v>1859</v>
      </c>
      <c r="X55" t="s">
        <v>1863</v>
      </c>
      <c r="Y55" t="s">
        <v>1538</v>
      </c>
      <c r="Z55" t="s">
        <v>1538</v>
      </c>
    </row>
    <row r="56" spans="9:27" x14ac:dyDescent="0.25">
      <c r="I56" t="str">
        <f t="shared" si="3"/>
        <v>Yuhina castaniceps</v>
      </c>
      <c r="J56" t="s">
        <v>1633</v>
      </c>
      <c r="K56" t="s">
        <v>1826</v>
      </c>
      <c r="L56" t="s">
        <v>1759</v>
      </c>
      <c r="M56" t="s">
        <v>1538</v>
      </c>
      <c r="N56" t="s">
        <v>1538</v>
      </c>
      <c r="O56" t="s">
        <v>1538</v>
      </c>
      <c r="P56" t="s">
        <v>1843</v>
      </c>
      <c r="Q56" t="s">
        <v>1730</v>
      </c>
      <c r="R56" t="s">
        <v>1690</v>
      </c>
      <c r="S56" t="s">
        <v>1538</v>
      </c>
      <c r="T56" t="s">
        <v>1538</v>
      </c>
      <c r="U56" t="s">
        <v>1538</v>
      </c>
      <c r="V56" t="s">
        <v>1743</v>
      </c>
      <c r="W56" t="s">
        <v>1585</v>
      </c>
      <c r="X56" t="s">
        <v>1654</v>
      </c>
      <c r="Y56" t="s">
        <v>1867</v>
      </c>
      <c r="Z56" t="s">
        <v>1874</v>
      </c>
    </row>
    <row r="57" spans="9:27" x14ac:dyDescent="0.25">
      <c r="I57" t="str">
        <f t="shared" si="3"/>
        <v>Erpornis zantholeuca</v>
      </c>
      <c r="J57" t="s">
        <v>1641</v>
      </c>
      <c r="K57" t="s">
        <v>1725</v>
      </c>
      <c r="L57" t="s">
        <v>1736</v>
      </c>
      <c r="M57" t="s">
        <v>1538</v>
      </c>
      <c r="N57" t="s">
        <v>1538</v>
      </c>
      <c r="O57" t="s">
        <v>1538</v>
      </c>
      <c r="P57" t="s">
        <v>1844</v>
      </c>
      <c r="Q57" t="s">
        <v>1660</v>
      </c>
      <c r="R57" t="s">
        <v>1853</v>
      </c>
      <c r="S57" t="s">
        <v>1538</v>
      </c>
      <c r="T57" t="s">
        <v>1538</v>
      </c>
      <c r="U57" t="s">
        <v>1538</v>
      </c>
      <c r="V57" t="s">
        <v>1767</v>
      </c>
      <c r="W57" t="s">
        <v>1860</v>
      </c>
      <c r="X57" t="s">
        <v>1864</v>
      </c>
      <c r="Y57" t="s">
        <v>1868</v>
      </c>
      <c r="Z57" t="s">
        <v>1590</v>
      </c>
    </row>
    <row r="58" spans="9:27" x14ac:dyDescent="0.25">
      <c r="I58" t="str">
        <f t="shared" si="3"/>
        <v>Napothera brevicaudata</v>
      </c>
      <c r="J58" t="s">
        <v>1652</v>
      </c>
      <c r="K58" t="s">
        <v>1825</v>
      </c>
      <c r="L58" t="s">
        <v>1835</v>
      </c>
      <c r="M58" t="s">
        <v>1538</v>
      </c>
      <c r="N58" t="s">
        <v>1538</v>
      </c>
      <c r="O58" t="s">
        <v>1538</v>
      </c>
      <c r="P58" t="s">
        <v>1538</v>
      </c>
      <c r="Q58" t="s">
        <v>1765</v>
      </c>
      <c r="R58" t="s">
        <v>1538</v>
      </c>
      <c r="S58" t="s">
        <v>1538</v>
      </c>
      <c r="T58" t="s">
        <v>1824</v>
      </c>
      <c r="U58" t="s">
        <v>1538</v>
      </c>
      <c r="V58" t="s">
        <v>1620</v>
      </c>
      <c r="W58" t="s">
        <v>1538</v>
      </c>
      <c r="X58" t="s">
        <v>1538</v>
      </c>
      <c r="Y58" t="s">
        <v>1538</v>
      </c>
      <c r="Z58" t="s">
        <v>1538</v>
      </c>
    </row>
    <row r="59" spans="9:27" x14ac:dyDescent="0.25">
      <c r="I59" t="str">
        <f t="shared" si="3"/>
        <v>Parus major</v>
      </c>
      <c r="J59" t="s">
        <v>1668</v>
      </c>
      <c r="K59" t="s">
        <v>1620</v>
      </c>
      <c r="L59" t="s">
        <v>1538</v>
      </c>
      <c r="M59" t="s">
        <v>1538</v>
      </c>
      <c r="N59" t="s">
        <v>1538</v>
      </c>
      <c r="O59" t="s">
        <v>1538</v>
      </c>
      <c r="P59" t="s">
        <v>1845</v>
      </c>
      <c r="Q59" t="s">
        <v>1850</v>
      </c>
      <c r="R59" t="s">
        <v>1719</v>
      </c>
      <c r="S59" t="s">
        <v>1538</v>
      </c>
      <c r="T59" t="s">
        <v>1538</v>
      </c>
      <c r="U59" t="s">
        <v>1538</v>
      </c>
      <c r="V59" t="s">
        <v>1538</v>
      </c>
      <c r="W59" t="s">
        <v>1538</v>
      </c>
      <c r="X59" t="s">
        <v>1809</v>
      </c>
      <c r="Y59" t="s">
        <v>1590</v>
      </c>
      <c r="Z59" t="s">
        <v>1875</v>
      </c>
    </row>
    <row r="60" spans="9:27" x14ac:dyDescent="0.25">
      <c r="I60" t="str">
        <f t="shared" si="3"/>
        <v>Parus spilonotus</v>
      </c>
      <c r="J60" t="s">
        <v>1686</v>
      </c>
      <c r="K60" t="s">
        <v>1827</v>
      </c>
      <c r="L60" t="s">
        <v>1742</v>
      </c>
      <c r="M60" t="s">
        <v>1538</v>
      </c>
      <c r="N60" t="s">
        <v>1538</v>
      </c>
      <c r="O60" t="s">
        <v>1538</v>
      </c>
      <c r="P60" t="s">
        <v>1771</v>
      </c>
      <c r="Q60" t="s">
        <v>1851</v>
      </c>
      <c r="R60" t="s">
        <v>1675</v>
      </c>
      <c r="S60" t="s">
        <v>1553</v>
      </c>
      <c r="T60" t="s">
        <v>1538</v>
      </c>
      <c r="U60" t="s">
        <v>1538</v>
      </c>
      <c r="V60" t="s">
        <v>1538</v>
      </c>
      <c r="W60" t="s">
        <v>1538</v>
      </c>
      <c r="X60" t="s">
        <v>1766</v>
      </c>
      <c r="Y60" t="s">
        <v>1643</v>
      </c>
      <c r="Z60" t="s">
        <v>1876</v>
      </c>
    </row>
    <row r="61" spans="9:27" x14ac:dyDescent="0.25">
      <c r="I61" t="str">
        <f t="shared" si="3"/>
        <v>Melanochlora sultanea</v>
      </c>
      <c r="J61" t="s">
        <v>1703</v>
      </c>
      <c r="K61" t="s">
        <v>1828</v>
      </c>
      <c r="L61" t="s">
        <v>1836</v>
      </c>
      <c r="M61" t="s">
        <v>1538</v>
      </c>
      <c r="N61" t="s">
        <v>1538</v>
      </c>
      <c r="O61" t="s">
        <v>1538</v>
      </c>
      <c r="P61" t="s">
        <v>1776</v>
      </c>
      <c r="Q61" t="s">
        <v>1602</v>
      </c>
      <c r="R61" t="s">
        <v>1538</v>
      </c>
      <c r="S61" t="s">
        <v>1538</v>
      </c>
      <c r="T61" t="s">
        <v>1538</v>
      </c>
      <c r="U61" t="s">
        <v>1538</v>
      </c>
      <c r="V61" t="s">
        <v>1538</v>
      </c>
      <c r="W61" t="s">
        <v>1538</v>
      </c>
      <c r="X61" t="s">
        <v>1517</v>
      </c>
      <c r="Y61" t="s">
        <v>1869</v>
      </c>
      <c r="Z61" t="s">
        <v>1877</v>
      </c>
    </row>
    <row r="62" spans="9:27" x14ac:dyDescent="0.25">
      <c r="I62" t="str">
        <f t="shared" si="3"/>
        <v>Sitta frontalis</v>
      </c>
      <c r="J62" t="s">
        <v>1706</v>
      </c>
      <c r="K62" t="s">
        <v>1829</v>
      </c>
      <c r="L62" t="s">
        <v>1837</v>
      </c>
      <c r="M62" t="s">
        <v>1538</v>
      </c>
      <c r="N62" t="s">
        <v>1538</v>
      </c>
      <c r="O62" t="s">
        <v>1538</v>
      </c>
      <c r="P62" t="s">
        <v>1538</v>
      </c>
      <c r="Q62" t="s">
        <v>1742</v>
      </c>
      <c r="R62" t="s">
        <v>1854</v>
      </c>
      <c r="S62" t="s">
        <v>1856</v>
      </c>
      <c r="T62" t="s">
        <v>1538</v>
      </c>
      <c r="U62" t="s">
        <v>1538</v>
      </c>
      <c r="V62" t="s">
        <v>1538</v>
      </c>
      <c r="W62" t="s">
        <v>1538</v>
      </c>
      <c r="X62" t="s">
        <v>1538</v>
      </c>
      <c r="Y62" t="s">
        <v>1870</v>
      </c>
      <c r="Z62" t="s">
        <v>1878</v>
      </c>
    </row>
    <row r="63" spans="9:27" x14ac:dyDescent="0.25">
      <c r="I63" t="str">
        <f t="shared" si="3"/>
        <v>Dicaeum concolor</v>
      </c>
      <c r="J63" t="s">
        <v>1709</v>
      </c>
      <c r="K63" t="s">
        <v>1830</v>
      </c>
      <c r="L63" t="s">
        <v>1538</v>
      </c>
      <c r="M63" t="s">
        <v>1538</v>
      </c>
      <c r="N63" t="s">
        <v>1838</v>
      </c>
      <c r="O63" t="s">
        <v>1538</v>
      </c>
      <c r="P63" t="s">
        <v>1846</v>
      </c>
      <c r="Q63" t="s">
        <v>1852</v>
      </c>
      <c r="R63" t="s">
        <v>1611</v>
      </c>
      <c r="S63" t="s">
        <v>1538</v>
      </c>
      <c r="T63" t="s">
        <v>1538</v>
      </c>
      <c r="U63" t="s">
        <v>1538</v>
      </c>
      <c r="V63" t="s">
        <v>1538</v>
      </c>
      <c r="W63" t="s">
        <v>1538</v>
      </c>
      <c r="X63" t="s">
        <v>1602</v>
      </c>
      <c r="Y63" t="s">
        <v>1698</v>
      </c>
      <c r="Z63" t="s">
        <v>1879</v>
      </c>
    </row>
    <row r="64" spans="9:27" x14ac:dyDescent="0.25">
      <c r="I64" t="str">
        <f t="shared" si="3"/>
        <v>Nectarinia jugularis</v>
      </c>
      <c r="J64" t="s">
        <v>1714</v>
      </c>
      <c r="K64" t="s">
        <v>1831</v>
      </c>
      <c r="L64" t="s">
        <v>1538</v>
      </c>
      <c r="M64" t="s">
        <v>1538</v>
      </c>
      <c r="N64" t="s">
        <v>1839</v>
      </c>
      <c r="O64" t="s">
        <v>1538</v>
      </c>
      <c r="P64" t="s">
        <v>1847</v>
      </c>
      <c r="Q64" t="s">
        <v>1646</v>
      </c>
      <c r="R64" t="s">
        <v>1855</v>
      </c>
      <c r="S64" t="s">
        <v>1538</v>
      </c>
      <c r="T64" t="s">
        <v>1538</v>
      </c>
      <c r="U64" t="s">
        <v>1538</v>
      </c>
      <c r="V64" t="s">
        <v>1538</v>
      </c>
      <c r="W64" t="s">
        <v>1551</v>
      </c>
      <c r="X64" t="s">
        <v>1796</v>
      </c>
      <c r="Y64" t="s">
        <v>1871</v>
      </c>
      <c r="Z64" t="s">
        <v>1880</v>
      </c>
    </row>
    <row r="65" spans="9:26" x14ac:dyDescent="0.25">
      <c r="I65" t="str">
        <f t="shared" si="3"/>
        <v>Aethopyga christinae</v>
      </c>
      <c r="J65" t="s">
        <v>1728</v>
      </c>
      <c r="K65" t="s">
        <v>1832</v>
      </c>
      <c r="L65" t="s">
        <v>1538</v>
      </c>
      <c r="M65" t="s">
        <v>1538</v>
      </c>
      <c r="N65" t="s">
        <v>1840</v>
      </c>
      <c r="O65" t="s">
        <v>1538</v>
      </c>
      <c r="P65" t="s">
        <v>1848</v>
      </c>
      <c r="Q65" t="s">
        <v>1553</v>
      </c>
      <c r="R65" t="s">
        <v>1758</v>
      </c>
      <c r="S65" t="s">
        <v>1538</v>
      </c>
      <c r="T65" t="s">
        <v>1538</v>
      </c>
      <c r="U65" t="s">
        <v>1538</v>
      </c>
      <c r="V65" t="s">
        <v>1538</v>
      </c>
      <c r="W65" t="s">
        <v>1688</v>
      </c>
      <c r="X65" t="s">
        <v>1865</v>
      </c>
      <c r="Y65" t="s">
        <v>1872</v>
      </c>
      <c r="Z65" t="s">
        <v>1786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workbookViewId="0">
      <selection activeCell="T25" sqref="T25"/>
    </sheetView>
  </sheetViews>
  <sheetFormatPr defaultRowHeight="15" x14ac:dyDescent="0.25"/>
  <cols>
    <col min="1" max="1" width="23.85546875" customWidth="1"/>
    <col min="2" max="2" width="19.42578125" customWidth="1"/>
    <col min="3" max="3" width="11.28515625" bestFit="1" customWidth="1"/>
    <col min="11" max="11" width="13.7109375" customWidth="1"/>
    <col min="12" max="12" width="9.7109375" customWidth="1"/>
  </cols>
  <sheetData>
    <row r="1" spans="2:22" x14ac:dyDescent="0.25">
      <c r="B1" t="s">
        <v>488</v>
      </c>
      <c r="C1" t="s">
        <v>221</v>
      </c>
      <c r="D1" t="s">
        <v>220</v>
      </c>
      <c r="E1" t="s">
        <v>1135</v>
      </c>
      <c r="F1" t="s">
        <v>349</v>
      </c>
      <c r="G1" t="s">
        <v>1889</v>
      </c>
      <c r="H1" t="s">
        <v>222</v>
      </c>
      <c r="I1" t="s">
        <v>61</v>
      </c>
      <c r="J1" t="s">
        <v>2044</v>
      </c>
      <c r="K1" t="s">
        <v>2045</v>
      </c>
      <c r="L1" t="s">
        <v>2046</v>
      </c>
      <c r="M1" t="s">
        <v>2047</v>
      </c>
      <c r="N1" t="s">
        <v>2046</v>
      </c>
      <c r="O1" t="s">
        <v>2048</v>
      </c>
      <c r="P1" t="s">
        <v>2046</v>
      </c>
      <c r="Q1" t="s">
        <v>227</v>
      </c>
      <c r="R1" t="s">
        <v>2049</v>
      </c>
      <c r="S1" t="s">
        <v>2050</v>
      </c>
      <c r="T1" t="s">
        <v>2051</v>
      </c>
      <c r="U1" t="s">
        <v>2052</v>
      </c>
    </row>
    <row r="2" spans="2:22" x14ac:dyDescent="0.25">
      <c r="B2" t="s">
        <v>2017</v>
      </c>
      <c r="C2" t="s">
        <v>2018</v>
      </c>
      <c r="D2" t="s">
        <v>2019</v>
      </c>
      <c r="E2" t="s">
        <v>1544</v>
      </c>
      <c r="F2" t="s">
        <v>1834</v>
      </c>
      <c r="G2" t="s">
        <v>1648</v>
      </c>
      <c r="H2" t="s">
        <v>2020</v>
      </c>
      <c r="I2">
        <f>355+189+125+6+11+18+16+9</f>
        <v>729</v>
      </c>
      <c r="J2" t="s">
        <v>2053</v>
      </c>
      <c r="K2" t="s">
        <v>2054</v>
      </c>
      <c r="L2" t="s">
        <v>2055</v>
      </c>
      <c r="M2" t="s">
        <v>2056</v>
      </c>
      <c r="N2" t="s">
        <v>2057</v>
      </c>
      <c r="O2" t="s">
        <v>2058</v>
      </c>
      <c r="P2" t="s">
        <v>2059</v>
      </c>
      <c r="Q2" t="s">
        <v>2059</v>
      </c>
      <c r="R2" t="s">
        <v>2060</v>
      </c>
      <c r="S2" t="s">
        <v>2061</v>
      </c>
      <c r="T2" t="s">
        <v>2062</v>
      </c>
      <c r="U2" t="s">
        <v>2059</v>
      </c>
    </row>
    <row r="3" spans="2:22" x14ac:dyDescent="0.25">
      <c r="B3" t="s">
        <v>2021</v>
      </c>
      <c r="C3" t="s">
        <v>2022</v>
      </c>
      <c r="D3" t="s">
        <v>1719</v>
      </c>
      <c r="E3" t="s">
        <v>2023</v>
      </c>
      <c r="F3" t="s">
        <v>1694</v>
      </c>
      <c r="G3" t="s">
        <v>1636</v>
      </c>
      <c r="H3" t="s">
        <v>1601</v>
      </c>
      <c r="I3">
        <f>190+335+19+51+3+17+33+4+11</f>
        <v>663</v>
      </c>
      <c r="J3" t="s">
        <v>2063</v>
      </c>
      <c r="K3" t="s">
        <v>2064</v>
      </c>
      <c r="L3" t="s">
        <v>2065</v>
      </c>
      <c r="M3" t="s">
        <v>2066</v>
      </c>
      <c r="N3" t="s">
        <v>2067</v>
      </c>
      <c r="O3" t="s">
        <v>2068</v>
      </c>
      <c r="P3" t="s">
        <v>2069</v>
      </c>
      <c r="Q3" t="s">
        <v>2070</v>
      </c>
      <c r="R3" t="s">
        <v>2071</v>
      </c>
      <c r="S3" t="s">
        <v>2072</v>
      </c>
      <c r="T3" t="s">
        <v>2073</v>
      </c>
      <c r="U3" t="s">
        <v>2059</v>
      </c>
    </row>
    <row r="4" spans="2:22" x14ac:dyDescent="0.25">
      <c r="B4" t="s">
        <v>2024</v>
      </c>
      <c r="C4" t="s">
        <v>1545</v>
      </c>
      <c r="D4" t="s">
        <v>1538</v>
      </c>
      <c r="E4" t="s">
        <v>1871</v>
      </c>
      <c r="F4" t="s">
        <v>1538</v>
      </c>
      <c r="G4" t="s">
        <v>2025</v>
      </c>
      <c r="H4" t="s">
        <v>1538</v>
      </c>
      <c r="I4">
        <f>13+12+23+1+10+2+1+4+1+8</f>
        <v>75</v>
      </c>
      <c r="J4" t="s">
        <v>2074</v>
      </c>
      <c r="K4" t="s">
        <v>2075</v>
      </c>
      <c r="L4" t="s">
        <v>2076</v>
      </c>
      <c r="M4" t="s">
        <v>2077</v>
      </c>
      <c r="N4" t="s">
        <v>2078</v>
      </c>
      <c r="O4" t="s">
        <v>2079</v>
      </c>
      <c r="P4" t="s">
        <v>2080</v>
      </c>
      <c r="Q4" t="s">
        <v>2078</v>
      </c>
      <c r="R4" t="s">
        <v>2081</v>
      </c>
      <c r="S4" t="s">
        <v>2078</v>
      </c>
      <c r="T4" t="s">
        <v>2082</v>
      </c>
      <c r="U4" t="s">
        <v>2059</v>
      </c>
    </row>
    <row r="5" spans="2:22" x14ac:dyDescent="0.25">
      <c r="B5" t="s">
        <v>2026</v>
      </c>
      <c r="C5" t="s">
        <v>2027</v>
      </c>
      <c r="D5" t="s">
        <v>1538</v>
      </c>
      <c r="E5" t="s">
        <v>1538</v>
      </c>
      <c r="F5" t="s">
        <v>1538</v>
      </c>
      <c r="G5" t="s">
        <v>1538</v>
      </c>
      <c r="H5" t="s">
        <v>2028</v>
      </c>
      <c r="I5">
        <f>27+17+100+49+56+6+3</f>
        <v>258</v>
      </c>
      <c r="J5" t="s">
        <v>2083</v>
      </c>
      <c r="K5" t="s">
        <v>2059</v>
      </c>
      <c r="L5" t="s">
        <v>2059</v>
      </c>
      <c r="M5" t="s">
        <v>2084</v>
      </c>
      <c r="N5" t="s">
        <v>2085</v>
      </c>
      <c r="O5" t="s">
        <v>2086</v>
      </c>
      <c r="P5" t="s">
        <v>2087</v>
      </c>
      <c r="Q5" t="s">
        <v>2088</v>
      </c>
      <c r="R5" t="s">
        <v>2089</v>
      </c>
      <c r="S5" t="s">
        <v>2059</v>
      </c>
      <c r="T5" t="s">
        <v>2090</v>
      </c>
      <c r="U5" t="s">
        <v>2059</v>
      </c>
    </row>
    <row r="6" spans="2:22" x14ac:dyDescent="0.25">
      <c r="B6" t="s">
        <v>2029</v>
      </c>
      <c r="C6" t="s">
        <v>2030</v>
      </c>
      <c r="D6" t="s">
        <v>1538</v>
      </c>
      <c r="E6" t="s">
        <v>1694</v>
      </c>
      <c r="F6" t="s">
        <v>1538</v>
      </c>
      <c r="G6" t="s">
        <v>2031</v>
      </c>
      <c r="H6" t="s">
        <v>1538</v>
      </c>
      <c r="I6">
        <f>106+62+67+2+6+1+1+1+1+7</f>
        <v>254</v>
      </c>
      <c r="J6" t="s">
        <v>2100</v>
      </c>
      <c r="K6" t="s">
        <v>2101</v>
      </c>
      <c r="L6" t="s">
        <v>2102</v>
      </c>
      <c r="M6" t="s">
        <v>2103</v>
      </c>
      <c r="N6" t="s">
        <v>2104</v>
      </c>
      <c r="O6" t="s">
        <v>2105</v>
      </c>
      <c r="P6" t="s">
        <v>2096</v>
      </c>
      <c r="Q6" t="s">
        <v>2096</v>
      </c>
      <c r="R6" t="s">
        <v>2096</v>
      </c>
      <c r="S6" t="s">
        <v>2096</v>
      </c>
      <c r="T6" t="s">
        <v>2106</v>
      </c>
      <c r="U6" t="s">
        <v>2059</v>
      </c>
    </row>
    <row r="7" spans="2:22" x14ac:dyDescent="0.25">
      <c r="B7" t="s">
        <v>1200</v>
      </c>
      <c r="C7" t="s">
        <v>2032</v>
      </c>
      <c r="D7" t="s">
        <v>2020</v>
      </c>
      <c r="E7" t="s">
        <v>2020</v>
      </c>
      <c r="F7" t="s">
        <v>1637</v>
      </c>
      <c r="G7" t="s">
        <v>2033</v>
      </c>
      <c r="H7" t="s">
        <v>1569</v>
      </c>
      <c r="I7">
        <f>65+60+59+0+6+0+1+8+1+10+27</f>
        <v>237</v>
      </c>
      <c r="J7" t="s">
        <v>2091</v>
      </c>
      <c r="K7" t="s">
        <v>2092</v>
      </c>
      <c r="L7" t="s">
        <v>2093</v>
      </c>
      <c r="M7" t="s">
        <v>2094</v>
      </c>
      <c r="N7" t="s">
        <v>2059</v>
      </c>
      <c r="O7" t="s">
        <v>2095</v>
      </c>
      <c r="P7" t="s">
        <v>2059</v>
      </c>
      <c r="Q7" t="s">
        <v>2096</v>
      </c>
      <c r="R7" t="s">
        <v>2097</v>
      </c>
      <c r="S7" t="s">
        <v>2096</v>
      </c>
      <c r="T7" t="s">
        <v>2098</v>
      </c>
      <c r="U7" t="s">
        <v>2099</v>
      </c>
    </row>
    <row r="8" spans="2:22" x14ac:dyDescent="0.25">
      <c r="B8" t="s">
        <v>2034</v>
      </c>
      <c r="C8" t="s">
        <v>1539</v>
      </c>
      <c r="D8" t="s">
        <v>2035</v>
      </c>
      <c r="E8" t="s">
        <v>1538</v>
      </c>
      <c r="F8" t="s">
        <v>1694</v>
      </c>
      <c r="G8" t="s">
        <v>1538</v>
      </c>
      <c r="H8" t="s">
        <v>1612</v>
      </c>
      <c r="I8">
        <f>13+19+19+0+0+0+0+0+1</f>
        <v>52</v>
      </c>
      <c r="J8" t="s">
        <v>2107</v>
      </c>
      <c r="K8" t="s">
        <v>2108</v>
      </c>
      <c r="L8" t="s">
        <v>2109</v>
      </c>
      <c r="M8" t="s">
        <v>2109</v>
      </c>
      <c r="N8" t="s">
        <v>2059</v>
      </c>
      <c r="O8" t="s">
        <v>2059</v>
      </c>
      <c r="P8" t="s">
        <v>2059</v>
      </c>
      <c r="Q8" t="s">
        <v>2059</v>
      </c>
      <c r="R8" t="s">
        <v>2059</v>
      </c>
      <c r="S8" t="s">
        <v>2059</v>
      </c>
      <c r="T8" t="s">
        <v>2110</v>
      </c>
      <c r="U8" t="s">
        <v>2059</v>
      </c>
    </row>
    <row r="9" spans="2:22" x14ac:dyDescent="0.25">
      <c r="B9" t="s">
        <v>2036</v>
      </c>
      <c r="C9" t="s">
        <v>2037</v>
      </c>
      <c r="D9" t="s">
        <v>2038</v>
      </c>
      <c r="E9" t="s">
        <v>1757</v>
      </c>
      <c r="F9" t="s">
        <v>2039</v>
      </c>
      <c r="G9" t="s">
        <v>1748</v>
      </c>
      <c r="H9" t="s">
        <v>1538</v>
      </c>
      <c r="I9">
        <f>153+124+4+84+1+13+1+7</f>
        <v>387</v>
      </c>
      <c r="J9" t="s">
        <v>2111</v>
      </c>
      <c r="K9" t="s">
        <v>2112</v>
      </c>
      <c r="L9" t="s">
        <v>2113</v>
      </c>
      <c r="M9" t="s">
        <v>2114</v>
      </c>
      <c r="N9" t="s">
        <v>2115</v>
      </c>
      <c r="O9" t="s">
        <v>2116</v>
      </c>
      <c r="P9" t="s">
        <v>2059</v>
      </c>
      <c r="Q9" t="s">
        <v>2059</v>
      </c>
      <c r="R9" t="s">
        <v>2117</v>
      </c>
      <c r="S9" t="s">
        <v>2116</v>
      </c>
      <c r="T9" t="s">
        <v>2118</v>
      </c>
      <c r="U9" t="s">
        <v>2059</v>
      </c>
    </row>
    <row r="10" spans="2:22" x14ac:dyDescent="0.25">
      <c r="B10" t="s">
        <v>2040</v>
      </c>
      <c r="C10" t="s">
        <v>2041</v>
      </c>
      <c r="D10" t="s">
        <v>2042</v>
      </c>
      <c r="E10" t="s">
        <v>1836</v>
      </c>
      <c r="F10" t="s">
        <v>2043</v>
      </c>
      <c r="G10" t="s">
        <v>1538</v>
      </c>
      <c r="H10" t="s">
        <v>1538</v>
      </c>
      <c r="I10">
        <f>94+82+3+18+0+0+1+2+2+7</f>
        <v>209</v>
      </c>
      <c r="J10" t="s">
        <v>2119</v>
      </c>
      <c r="K10" t="s">
        <v>2120</v>
      </c>
      <c r="L10" t="s">
        <v>2121</v>
      </c>
      <c r="M10" t="s">
        <v>2122</v>
      </c>
      <c r="N10" t="s">
        <v>2123</v>
      </c>
      <c r="O10" t="s">
        <v>2059</v>
      </c>
      <c r="P10" t="s">
        <v>2059</v>
      </c>
      <c r="Q10" t="s">
        <v>2124</v>
      </c>
      <c r="R10" t="s">
        <v>2125</v>
      </c>
      <c r="S10" t="s">
        <v>2125</v>
      </c>
      <c r="T10" t="s">
        <v>2126</v>
      </c>
      <c r="U10" t="s">
        <v>2059</v>
      </c>
    </row>
    <row r="12" spans="2:22" x14ac:dyDescent="0.25">
      <c r="B12" t="s">
        <v>488</v>
      </c>
      <c r="C12" t="s">
        <v>221</v>
      </c>
      <c r="D12" t="s">
        <v>220</v>
      </c>
      <c r="E12" t="s">
        <v>1135</v>
      </c>
      <c r="F12" t="s">
        <v>349</v>
      </c>
      <c r="G12" t="s">
        <v>1889</v>
      </c>
      <c r="H12" t="s">
        <v>222</v>
      </c>
      <c r="I12" t="s">
        <v>61</v>
      </c>
      <c r="J12" t="s">
        <v>2044</v>
      </c>
      <c r="K12" t="s">
        <v>2045</v>
      </c>
      <c r="L12" t="s">
        <v>2046</v>
      </c>
      <c r="M12" t="s">
        <v>2047</v>
      </c>
      <c r="N12" t="s">
        <v>2046</v>
      </c>
      <c r="O12" t="s">
        <v>2048</v>
      </c>
      <c r="P12" t="s">
        <v>2046</v>
      </c>
      <c r="Q12" t="s">
        <v>227</v>
      </c>
      <c r="R12" t="s">
        <v>2049</v>
      </c>
      <c r="S12" t="s">
        <v>2050</v>
      </c>
      <c r="T12" t="s">
        <v>2051</v>
      </c>
      <c r="U12" t="s">
        <v>2052</v>
      </c>
      <c r="V12" s="78" t="s">
        <v>2016</v>
      </c>
    </row>
    <row r="13" spans="2:22" x14ac:dyDescent="0.25">
      <c r="B13" t="s">
        <v>2017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2053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25">
      <c r="B14" t="s">
        <v>2021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2063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25">
      <c r="B15" t="s">
        <v>2024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2074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25">
      <c r="B16" t="s">
        <v>2026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2083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25">
      <c r="B17" t="s">
        <v>2029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2100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25">
      <c r="B18" t="s">
        <v>1200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2091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25">
      <c r="B19" t="s">
        <v>2034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2107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25">
      <c r="B20" t="s">
        <v>2036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2111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25">
      <c r="B21" t="s">
        <v>2040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2119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25">
      <c r="K22" t="s">
        <v>164</v>
      </c>
      <c r="L22" t="s">
        <v>164</v>
      </c>
      <c r="M22" t="s">
        <v>163</v>
      </c>
      <c r="N22" t="s">
        <v>163</v>
      </c>
      <c r="O22" t="s">
        <v>163</v>
      </c>
      <c r="P22" t="s">
        <v>163</v>
      </c>
      <c r="Q22" t="s">
        <v>163</v>
      </c>
      <c r="R22" t="s">
        <v>165</v>
      </c>
      <c r="S22" t="s">
        <v>588</v>
      </c>
      <c r="T22" t="s">
        <v>2127</v>
      </c>
      <c r="U22" t="s">
        <v>166</v>
      </c>
    </row>
    <row r="25" spans="1:22" x14ac:dyDescent="0.25">
      <c r="A25" t="s">
        <v>219</v>
      </c>
      <c r="B25" t="s">
        <v>257</v>
      </c>
      <c r="C25" t="s">
        <v>221</v>
      </c>
      <c r="D25" t="s">
        <v>220</v>
      </c>
      <c r="E25" t="s">
        <v>1135</v>
      </c>
      <c r="F25" t="s">
        <v>349</v>
      </c>
      <c r="G25" t="s">
        <v>1889</v>
      </c>
      <c r="H25" t="s">
        <v>222</v>
      </c>
      <c r="I25" t="s">
        <v>61</v>
      </c>
      <c r="J25" t="s">
        <v>2044</v>
      </c>
      <c r="K25" t="s">
        <v>2045</v>
      </c>
      <c r="L25" t="s">
        <v>2046</v>
      </c>
      <c r="M25" t="s">
        <v>2047</v>
      </c>
      <c r="N25" t="s">
        <v>2046</v>
      </c>
      <c r="O25" t="s">
        <v>2048</v>
      </c>
      <c r="P25" t="s">
        <v>2046</v>
      </c>
      <c r="Q25" t="s">
        <v>227</v>
      </c>
      <c r="R25" t="s">
        <v>2049</v>
      </c>
      <c r="S25" t="s">
        <v>2050</v>
      </c>
      <c r="T25" t="s">
        <v>2051</v>
      </c>
      <c r="U25" t="s">
        <v>2052</v>
      </c>
      <c r="V25" s="78"/>
    </row>
    <row r="26" spans="1:22" x14ac:dyDescent="0.25">
      <c r="A26" t="s">
        <v>2130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2053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25">
      <c r="A27" t="s">
        <v>2129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2063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25">
      <c r="A28" t="s">
        <v>2131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2074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25">
      <c r="A29" t="s">
        <v>2132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2083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25">
      <c r="A30" t="s">
        <v>2133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2100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25">
      <c r="A31" t="s">
        <v>2134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2091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25">
      <c r="A32" t="s">
        <v>2135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2107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25">
      <c r="A33" t="s">
        <v>2136</v>
      </c>
      <c r="B33" t="s">
        <v>2138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2111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25">
      <c r="A34" t="s">
        <v>2137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2119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25">
      <c r="A37" t="s">
        <v>219</v>
      </c>
      <c r="B37" t="s">
        <v>257</v>
      </c>
      <c r="C37" s="73" t="s">
        <v>61</v>
      </c>
      <c r="D37" s="74" t="s">
        <v>73</v>
      </c>
      <c r="E37" s="74" t="s">
        <v>173</v>
      </c>
      <c r="F37" s="74" t="s">
        <v>174</v>
      </c>
      <c r="G37" s="74" t="s">
        <v>175</v>
      </c>
      <c r="H37" s="74" t="s">
        <v>176</v>
      </c>
      <c r="I37" s="74" t="s">
        <v>177</v>
      </c>
      <c r="J37" s="75" t="s">
        <v>178</v>
      </c>
      <c r="K37" s="76" t="s">
        <v>168</v>
      </c>
      <c r="L37" s="76" t="s">
        <v>169</v>
      </c>
      <c r="M37" s="76" t="s">
        <v>64</v>
      </c>
      <c r="N37" s="76" t="s">
        <v>170</v>
      </c>
      <c r="O37" s="76" t="s">
        <v>68</v>
      </c>
      <c r="P37" s="76" t="s">
        <v>171</v>
      </c>
      <c r="Q37" s="75" t="s">
        <v>172</v>
      </c>
    </row>
    <row r="38" spans="1:21" x14ac:dyDescent="0.25">
      <c r="A38" t="s">
        <v>2130</v>
      </c>
      <c r="B38" t="s">
        <v>2139</v>
      </c>
      <c r="C38">
        <f>355+189+125+6+11+18+16+9</f>
        <v>729</v>
      </c>
      <c r="D38" t="s">
        <v>2128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25">
      <c r="A39" t="s">
        <v>2129</v>
      </c>
      <c r="B39" t="s">
        <v>669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25">
      <c r="A40" t="s">
        <v>2131</v>
      </c>
      <c r="B40" t="s">
        <v>1685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25">
      <c r="A41" t="s">
        <v>2132</v>
      </c>
      <c r="B41" t="s">
        <v>1298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25">
      <c r="A42" t="s">
        <v>2133</v>
      </c>
      <c r="B42" t="s">
        <v>1281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25">
      <c r="A43" t="s">
        <v>2134</v>
      </c>
      <c r="B43" t="s">
        <v>540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25">
      <c r="A44" t="s">
        <v>2135</v>
      </c>
      <c r="B44" t="s">
        <v>1727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25">
      <c r="A45" t="s">
        <v>2136</v>
      </c>
      <c r="B45" t="s">
        <v>2138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25">
      <c r="A46" t="s">
        <v>2137</v>
      </c>
      <c r="B46" t="s">
        <v>2140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5" x14ac:dyDescent="0.25"/>
  <cols>
    <col min="1" max="1" width="23.42578125" customWidth="1"/>
    <col min="2" max="2" width="29.7109375" customWidth="1"/>
    <col min="10" max="10" width="8.42578125" customWidth="1"/>
  </cols>
  <sheetData>
    <row r="1" spans="1:21" x14ac:dyDescent="0.25">
      <c r="A1" t="s">
        <v>257</v>
      </c>
      <c r="B1" t="s">
        <v>219</v>
      </c>
      <c r="C1" t="s">
        <v>181</v>
      </c>
      <c r="D1" t="s">
        <v>221</v>
      </c>
      <c r="E1" t="s">
        <v>1889</v>
      </c>
      <c r="F1" t="s">
        <v>220</v>
      </c>
      <c r="G1" t="s">
        <v>349</v>
      </c>
      <c r="H1" t="s">
        <v>1135</v>
      </c>
      <c r="J1" t="s">
        <v>871</v>
      </c>
      <c r="K1" t="s">
        <v>73</v>
      </c>
      <c r="L1" t="s">
        <v>2008</v>
      </c>
      <c r="M1" t="s">
        <v>2009</v>
      </c>
      <c r="N1" t="s">
        <v>507</v>
      </c>
      <c r="O1" t="s">
        <v>227</v>
      </c>
      <c r="P1" t="s">
        <v>2010</v>
      </c>
      <c r="Q1" t="s">
        <v>2011</v>
      </c>
      <c r="R1" t="s">
        <v>2012</v>
      </c>
      <c r="S1" t="s">
        <v>2011</v>
      </c>
      <c r="T1" t="s">
        <v>2013</v>
      </c>
      <c r="U1" t="s">
        <v>2014</v>
      </c>
    </row>
    <row r="2" spans="1:21" x14ac:dyDescent="0.25">
      <c r="A2" t="s">
        <v>1992</v>
      </c>
      <c r="B2" t="s">
        <v>1640</v>
      </c>
      <c r="C2" t="s">
        <v>1199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1992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25">
      <c r="A3" t="s">
        <v>1993</v>
      </c>
      <c r="B3" t="str">
        <f>VLOOKUP(A3,[1]Sheet1!$C$5866:$D$11139,2,FALSE)</f>
        <v>Terpsiphone paradisi</v>
      </c>
      <c r="C3" t="s">
        <v>1994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1993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25">
      <c r="A4" t="s">
        <v>1995</v>
      </c>
      <c r="B4" t="str">
        <f>VLOOKUP(A4,[1]Sheet1!$C$5866:$D$11139,2,FALSE)</f>
        <v>Hypothymis azurea</v>
      </c>
      <c r="C4" t="s">
        <v>1996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1995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25">
      <c r="A5" t="s">
        <v>1997</v>
      </c>
      <c r="B5" t="str">
        <f>VLOOKUP(A5,[1]Sheet1!$C$5866:$D$11139,2,FALSE)</f>
        <v>Aegithina viridissima</v>
      </c>
      <c r="C5" t="s">
        <v>1998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1997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25">
      <c r="A6" t="s">
        <v>1999</v>
      </c>
      <c r="B6" t="str">
        <f>VLOOKUP(A6,[1]Sheet1!$C$5866:$D$11139,2,FALSE)</f>
        <v>Muscicapa dauurica</v>
      </c>
      <c r="C6" t="s">
        <v>2000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1999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25">
      <c r="A7" t="s">
        <v>2001</v>
      </c>
      <c r="B7" t="str">
        <f>VLOOKUP(A7,[1]Sheet1!$C$5866:$D$11139,2,FALSE)</f>
        <v>Phylloscopus borealis</v>
      </c>
      <c r="C7" t="s">
        <v>1087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2001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25">
      <c r="A8" t="s">
        <v>2002</v>
      </c>
      <c r="B8" t="str">
        <f>VLOOKUP(A8,[1]Sheet1!$C$5866:$D$11139,2,FALSE)</f>
        <v>Macronous gularis</v>
      </c>
      <c r="C8" t="s">
        <v>1079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2002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25">
      <c r="A9" t="s">
        <v>2003</v>
      </c>
      <c r="B9" t="str">
        <f>VLOOKUP(A9,[1]Sheet1!$C$5866:$D$11139,2,FALSE)</f>
        <v>Stachyris erythroptera</v>
      </c>
      <c r="C9" t="s">
        <v>2004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2003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25">
      <c r="A10" t="s">
        <v>2005</v>
      </c>
      <c r="B10" t="s">
        <v>2015</v>
      </c>
      <c r="C10" t="s">
        <v>2006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2005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25">
      <c r="A11" t="s">
        <v>2007</v>
      </c>
      <c r="B11" t="str">
        <f>VLOOKUP(A11,[1]Sheet1!$C$5866:$D$11139,2,FALSE)</f>
        <v>Prinia rufescens</v>
      </c>
      <c r="C11" t="s">
        <v>1047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2007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25">
      <c r="D12" t="s">
        <v>255</v>
      </c>
      <c r="E12" t="s">
        <v>255</v>
      </c>
      <c r="F12" t="s">
        <v>343</v>
      </c>
      <c r="G12" t="s">
        <v>256</v>
      </c>
      <c r="H12" t="s">
        <v>255</v>
      </c>
      <c r="K12" t="s">
        <v>216</v>
      </c>
      <c r="L12" t="s">
        <v>166</v>
      </c>
      <c r="M12" t="s">
        <v>165</v>
      </c>
      <c r="N12" t="s">
        <v>163</v>
      </c>
      <c r="O12" t="s">
        <v>163</v>
      </c>
      <c r="P12" t="s">
        <v>163</v>
      </c>
      <c r="Q12" t="s">
        <v>163</v>
      </c>
      <c r="R12" t="s">
        <v>163</v>
      </c>
      <c r="S12" t="s">
        <v>163</v>
      </c>
      <c r="T12" t="s">
        <v>164</v>
      </c>
      <c r="U12" t="s">
        <v>164</v>
      </c>
    </row>
    <row r="14" spans="1:21" x14ac:dyDescent="0.25">
      <c r="Q14" s="78" t="s">
        <v>2016</v>
      </c>
    </row>
    <row r="15" spans="1:21" x14ac:dyDescent="0.25">
      <c r="A15" s="73" t="s">
        <v>219</v>
      </c>
      <c r="B15" s="73" t="s">
        <v>257</v>
      </c>
      <c r="C15" s="73" t="s">
        <v>61</v>
      </c>
      <c r="D15" s="74" t="s">
        <v>73</v>
      </c>
      <c r="E15" s="74" t="s">
        <v>173</v>
      </c>
      <c r="F15" s="74" t="s">
        <v>174</v>
      </c>
      <c r="G15" s="74" t="s">
        <v>175</v>
      </c>
      <c r="H15" s="74" t="s">
        <v>176</v>
      </c>
      <c r="I15" s="74" t="s">
        <v>177</v>
      </c>
      <c r="J15" s="75" t="s">
        <v>178</v>
      </c>
      <c r="K15" s="76" t="s">
        <v>168</v>
      </c>
      <c r="L15" s="76" t="s">
        <v>169</v>
      </c>
      <c r="M15" s="76" t="s">
        <v>64</v>
      </c>
      <c r="N15" s="76" t="s">
        <v>170</v>
      </c>
      <c r="O15" s="76" t="s">
        <v>68</v>
      </c>
      <c r="P15" s="76" t="s">
        <v>171</v>
      </c>
      <c r="Q15" s="75" t="s">
        <v>172</v>
      </c>
    </row>
    <row r="16" spans="1:21" x14ac:dyDescent="0.25">
      <c r="A16" t="s">
        <v>1992</v>
      </c>
      <c r="B16" t="s">
        <v>1640</v>
      </c>
      <c r="C16" t="s">
        <v>1199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25">
      <c r="A17" t="s">
        <v>1993</v>
      </c>
      <c r="B17" t="str">
        <f>VLOOKUP(A17,[1]Sheet1!$C$5866:$D$11139,2,FALSE)</f>
        <v>Terpsiphone paradisi</v>
      </c>
      <c r="C17" t="s">
        <v>1994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25">
      <c r="A18" t="s">
        <v>1995</v>
      </c>
      <c r="B18" t="str">
        <f>VLOOKUP(A18,[1]Sheet1!$C$5866:$D$11139,2,FALSE)</f>
        <v>Hypothymis azurea</v>
      </c>
      <c r="C18" t="s">
        <v>1996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25">
      <c r="A19" t="s">
        <v>1997</v>
      </c>
      <c r="B19" t="str">
        <f>VLOOKUP(A19,[1]Sheet1!$C$5866:$D$11139,2,FALSE)</f>
        <v>Aegithina viridissima</v>
      </c>
      <c r="C19" t="s">
        <v>1998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25">
      <c r="A20" t="s">
        <v>1999</v>
      </c>
      <c r="B20" t="str">
        <f>VLOOKUP(A20,[1]Sheet1!$C$5866:$D$11139,2,FALSE)</f>
        <v>Muscicapa dauurica</v>
      </c>
      <c r="C20" t="s">
        <v>2000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25">
      <c r="A21" t="s">
        <v>2001</v>
      </c>
      <c r="B21" t="str">
        <f>VLOOKUP(A21,[1]Sheet1!$C$5866:$D$11139,2,FALSE)</f>
        <v>Phylloscopus borealis</v>
      </c>
      <c r="C21" t="s">
        <v>1087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25">
      <c r="A22" t="s">
        <v>2002</v>
      </c>
      <c r="B22" t="str">
        <f>VLOOKUP(A22,[1]Sheet1!$C$5866:$D$11139,2,FALSE)</f>
        <v>Macronous gularis</v>
      </c>
      <c r="C22" t="s">
        <v>1079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25">
      <c r="A23" t="s">
        <v>2003</v>
      </c>
      <c r="B23" t="str">
        <f>VLOOKUP(A23,[1]Sheet1!$C$5866:$D$11139,2,FALSE)</f>
        <v>Stachyris erythroptera</v>
      </c>
      <c r="C23" t="s">
        <v>2004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25">
      <c r="A24" t="s">
        <v>2005</v>
      </c>
      <c r="B24" t="s">
        <v>2015</v>
      </c>
      <c r="C24" t="s">
        <v>2006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25">
      <c r="A25" t="s">
        <v>2007</v>
      </c>
      <c r="B25" t="str">
        <f>VLOOKUP(A25,[1]Sheet1!$C$5866:$D$11139,2,FALSE)</f>
        <v>Prinia rufescens</v>
      </c>
      <c r="C25" t="s">
        <v>1047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25">
      <c r="A28" s="73" t="s">
        <v>219</v>
      </c>
      <c r="B28" s="73" t="s">
        <v>257</v>
      </c>
      <c r="C28" s="73" t="s">
        <v>61</v>
      </c>
      <c r="D28" s="74" t="s">
        <v>73</v>
      </c>
      <c r="E28" s="74" t="s">
        <v>173</v>
      </c>
      <c r="F28" s="74" t="s">
        <v>174</v>
      </c>
      <c r="G28" s="74" t="s">
        <v>175</v>
      </c>
      <c r="H28" s="74" t="s">
        <v>176</v>
      </c>
      <c r="I28" s="74" t="s">
        <v>177</v>
      </c>
      <c r="J28" s="75" t="s">
        <v>178</v>
      </c>
      <c r="K28" s="76" t="s">
        <v>168</v>
      </c>
      <c r="L28" s="76" t="s">
        <v>169</v>
      </c>
      <c r="M28" s="76" t="s">
        <v>64</v>
      </c>
      <c r="N28" s="76" t="s">
        <v>170</v>
      </c>
      <c r="O28" s="76" t="s">
        <v>68</v>
      </c>
      <c r="P28" s="76" t="s">
        <v>171</v>
      </c>
      <c r="Q28" s="75" t="s">
        <v>172</v>
      </c>
    </row>
    <row r="29" spans="1:17" x14ac:dyDescent="0.25">
      <c r="A29" t="s">
        <v>1992</v>
      </c>
      <c r="B29" t="s">
        <v>1640</v>
      </c>
      <c r="C29" t="s">
        <v>1199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25">
      <c r="A30" t="s">
        <v>1993</v>
      </c>
      <c r="B30" t="str">
        <f>VLOOKUP(A30,[1]Sheet1!$C$5866:$D$11139,2,FALSE)</f>
        <v>Terpsiphone paradisi</v>
      </c>
      <c r="C30" t="s">
        <v>1994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25">
      <c r="A31" t="s">
        <v>1995</v>
      </c>
      <c r="B31" t="str">
        <f>VLOOKUP(A31,[1]Sheet1!$C$5866:$D$11139,2,FALSE)</f>
        <v>Hypothymis azurea</v>
      </c>
      <c r="C31" t="s">
        <v>1996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25">
      <c r="A32" t="s">
        <v>1997</v>
      </c>
      <c r="B32" t="str">
        <f>VLOOKUP(A32,[1]Sheet1!$C$5866:$D$11139,2,FALSE)</f>
        <v>Aegithina viridissima</v>
      </c>
      <c r="C32" t="s">
        <v>1998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25">
      <c r="A33" t="s">
        <v>1999</v>
      </c>
      <c r="B33" t="str">
        <f>VLOOKUP(A33,[1]Sheet1!$C$5866:$D$11139,2,FALSE)</f>
        <v>Muscicapa dauurica</v>
      </c>
      <c r="C33" t="s">
        <v>2000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25">
      <c r="A34" t="s">
        <v>2001</v>
      </c>
      <c r="B34" t="str">
        <f>VLOOKUP(A34,[1]Sheet1!$C$5866:$D$11139,2,FALSE)</f>
        <v>Phylloscopus borealis</v>
      </c>
      <c r="C34" t="s">
        <v>1087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25">
      <c r="A35" t="s">
        <v>2002</v>
      </c>
      <c r="B35" t="str">
        <f>VLOOKUP(A35,[1]Sheet1!$C$5866:$D$11139,2,FALSE)</f>
        <v>Macronous gularis</v>
      </c>
      <c r="C35" t="s">
        <v>1079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25">
      <c r="A36" t="s">
        <v>2003</v>
      </c>
      <c r="B36" t="str">
        <f>VLOOKUP(A36,[1]Sheet1!$C$5866:$D$11139,2,FALSE)</f>
        <v>Stachyris erythroptera</v>
      </c>
      <c r="C36" t="s">
        <v>2004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25">
      <c r="A37" t="s">
        <v>2005</v>
      </c>
      <c r="B37" t="s">
        <v>2015</v>
      </c>
      <c r="C37" t="s">
        <v>2006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25">
      <c r="A38" t="s">
        <v>2007</v>
      </c>
      <c r="B38" t="str">
        <f>VLOOKUP(A38,[1]Sheet1!$C$5866:$D$11139,2,FALSE)</f>
        <v>Prinia rufescens</v>
      </c>
      <c r="C38" t="s">
        <v>1047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M97" sqref="M97"/>
    </sheetView>
  </sheetViews>
  <sheetFormatPr defaultRowHeight="15" x14ac:dyDescent="0.25"/>
  <cols>
    <col min="2" max="2" width="27.7109375" customWidth="1"/>
    <col min="3" max="3" width="17.5703125" bestFit="1" customWidth="1"/>
    <col min="8" max="8" width="14.140625" customWidth="1"/>
    <col min="9" max="9" width="24.7109375" customWidth="1"/>
    <col min="11" max="11" width="10.28515625" bestFit="1" customWidth="1"/>
    <col min="18" max="18" width="25.7109375" customWidth="1"/>
  </cols>
  <sheetData>
    <row r="1" spans="2:21" x14ac:dyDescent="0.25">
      <c r="B1" t="s">
        <v>488</v>
      </c>
      <c r="C1" t="s">
        <v>73</v>
      </c>
      <c r="D1" t="s">
        <v>175</v>
      </c>
      <c r="E1" t="s">
        <v>2222</v>
      </c>
      <c r="F1" t="s">
        <v>507</v>
      </c>
      <c r="G1" t="s">
        <v>305</v>
      </c>
      <c r="H1" t="s">
        <v>174</v>
      </c>
      <c r="I1" t="s">
        <v>488</v>
      </c>
      <c r="J1" t="s">
        <v>349</v>
      </c>
      <c r="K1" t="s">
        <v>260</v>
      </c>
      <c r="L1" t="s">
        <v>2240</v>
      </c>
      <c r="M1" t="s">
        <v>2241</v>
      </c>
      <c r="N1" t="s">
        <v>174</v>
      </c>
      <c r="O1" t="s">
        <v>226</v>
      </c>
      <c r="P1" t="s">
        <v>175</v>
      </c>
      <c r="Q1" t="s">
        <v>2242</v>
      </c>
      <c r="R1" t="s">
        <v>219</v>
      </c>
      <c r="S1" t="s">
        <v>2269</v>
      </c>
      <c r="U1" t="s">
        <v>61</v>
      </c>
    </row>
    <row r="2" spans="2:21" x14ac:dyDescent="0.25">
      <c r="B2" t="s">
        <v>2223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2223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2223</v>
      </c>
      <c r="S2" t="s">
        <v>2243</v>
      </c>
      <c r="U2">
        <v>30</v>
      </c>
    </row>
    <row r="3" spans="2:21" x14ac:dyDescent="0.25">
      <c r="B3" t="s">
        <v>2224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2224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2224</v>
      </c>
      <c r="S3" t="s">
        <v>2244</v>
      </c>
      <c r="U3">
        <v>34</v>
      </c>
    </row>
    <row r="4" spans="2:21" x14ac:dyDescent="0.25">
      <c r="B4" t="s">
        <v>515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515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515</v>
      </c>
      <c r="S4" t="s">
        <v>2245</v>
      </c>
      <c r="U4">
        <v>31</v>
      </c>
    </row>
    <row r="5" spans="2:21" x14ac:dyDescent="0.25">
      <c r="B5" t="s">
        <v>2225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2225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2225</v>
      </c>
      <c r="S5" t="s">
        <v>2246</v>
      </c>
      <c r="U5">
        <v>42</v>
      </c>
    </row>
    <row r="6" spans="2:21" x14ac:dyDescent="0.25">
      <c r="B6" t="s">
        <v>2226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2226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2226</v>
      </c>
      <c r="S6" t="s">
        <v>2247</v>
      </c>
      <c r="U6">
        <v>30</v>
      </c>
    </row>
    <row r="7" spans="2:21" x14ac:dyDescent="0.25">
      <c r="B7" t="s">
        <v>2227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2227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2227</v>
      </c>
      <c r="S7" t="s">
        <v>2248</v>
      </c>
      <c r="U7">
        <v>30</v>
      </c>
    </row>
    <row r="8" spans="2:21" x14ac:dyDescent="0.25">
      <c r="B8" t="s">
        <v>2228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2228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2228</v>
      </c>
      <c r="S8" t="s">
        <v>2249</v>
      </c>
      <c r="U8">
        <v>32</v>
      </c>
    </row>
    <row r="9" spans="2:21" x14ac:dyDescent="0.25">
      <c r="B9" t="s">
        <v>657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657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657</v>
      </c>
      <c r="S9" t="s">
        <v>2250</v>
      </c>
      <c r="U9">
        <v>39</v>
      </c>
    </row>
    <row r="10" spans="2:21" x14ac:dyDescent="0.25">
      <c r="B10" t="s">
        <v>2229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2229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2229</v>
      </c>
      <c r="S10" t="s">
        <v>2251</v>
      </c>
      <c r="U10">
        <v>42</v>
      </c>
    </row>
    <row r="11" spans="2:21" x14ac:dyDescent="0.25">
      <c r="B11" t="s">
        <v>546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546</v>
      </c>
      <c r="S11" t="s">
        <v>2254</v>
      </c>
      <c r="U11">
        <v>32</v>
      </c>
    </row>
    <row r="12" spans="2:21" x14ac:dyDescent="0.25">
      <c r="B12" t="s">
        <v>2230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2230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2230</v>
      </c>
      <c r="S12" t="s">
        <v>2252</v>
      </c>
      <c r="U12">
        <v>51</v>
      </c>
    </row>
    <row r="13" spans="2:21" x14ac:dyDescent="0.25">
      <c r="B13" t="s">
        <v>1287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1287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1287</v>
      </c>
      <c r="S13" t="s">
        <v>2253</v>
      </c>
      <c r="U13">
        <v>49</v>
      </c>
    </row>
    <row r="14" spans="2:21" x14ac:dyDescent="0.25">
      <c r="B14" t="s">
        <v>2231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2231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2231</v>
      </c>
      <c r="S14" t="s">
        <v>2255</v>
      </c>
      <c r="U14">
        <v>32</v>
      </c>
    </row>
    <row r="15" spans="2:21" x14ac:dyDescent="0.25">
      <c r="B15" t="s">
        <v>2232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2232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2232</v>
      </c>
      <c r="S15" t="s">
        <v>2256</v>
      </c>
      <c r="U15">
        <v>30</v>
      </c>
    </row>
    <row r="16" spans="2:21" x14ac:dyDescent="0.25">
      <c r="B16" t="s">
        <v>2233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2233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2233</v>
      </c>
      <c r="S16" t="s">
        <v>2257</v>
      </c>
      <c r="U16">
        <v>33</v>
      </c>
    </row>
    <row r="17" spans="2:21" x14ac:dyDescent="0.25">
      <c r="B17" t="s">
        <v>2234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2234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2234</v>
      </c>
      <c r="S17" t="s">
        <v>2258</v>
      </c>
      <c r="U17">
        <v>69</v>
      </c>
    </row>
    <row r="18" spans="2:21" x14ac:dyDescent="0.25">
      <c r="B18" t="s">
        <v>2235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2235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2235</v>
      </c>
      <c r="S18" t="s">
        <v>2259</v>
      </c>
      <c r="U18">
        <v>67</v>
      </c>
    </row>
    <row r="19" spans="2:21" x14ac:dyDescent="0.25">
      <c r="B19" t="s">
        <v>564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564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564</v>
      </c>
      <c r="S19" t="s">
        <v>2260</v>
      </c>
      <c r="U19">
        <v>30</v>
      </c>
    </row>
    <row r="20" spans="2:21" x14ac:dyDescent="0.25">
      <c r="B20" t="s">
        <v>574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574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574</v>
      </c>
      <c r="S20" t="s">
        <v>2261</v>
      </c>
      <c r="U20">
        <v>37</v>
      </c>
    </row>
    <row r="21" spans="2:21" x14ac:dyDescent="0.25">
      <c r="B21" t="s">
        <v>1616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1616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1616</v>
      </c>
      <c r="S21" t="s">
        <v>2262</v>
      </c>
      <c r="U21">
        <v>32</v>
      </c>
    </row>
    <row r="22" spans="2:21" x14ac:dyDescent="0.25">
      <c r="B22" t="s">
        <v>555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555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555</v>
      </c>
      <c r="S22" t="s">
        <v>2263</v>
      </c>
      <c r="U22">
        <v>41</v>
      </c>
    </row>
    <row r="23" spans="2:21" x14ac:dyDescent="0.25">
      <c r="B23" t="s">
        <v>2236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2236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2236</v>
      </c>
      <c r="S23" t="s">
        <v>2264</v>
      </c>
      <c r="U23">
        <v>39</v>
      </c>
    </row>
    <row r="24" spans="2:21" ht="15" customHeight="1" x14ac:dyDescent="0.25">
      <c r="B24" t="s">
        <v>1298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1298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1298</v>
      </c>
      <c r="S24" t="s">
        <v>2265</v>
      </c>
      <c r="U24">
        <v>44</v>
      </c>
    </row>
    <row r="25" spans="2:21" x14ac:dyDescent="0.25">
      <c r="B25" t="s">
        <v>2237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2237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2237</v>
      </c>
      <c r="S25" t="s">
        <v>2267</v>
      </c>
      <c r="U25">
        <v>51</v>
      </c>
    </row>
    <row r="26" spans="2:21" x14ac:dyDescent="0.25">
      <c r="B26" t="s">
        <v>2238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2238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2238</v>
      </c>
      <c r="S26" t="s">
        <v>2266</v>
      </c>
      <c r="U26">
        <v>47</v>
      </c>
    </row>
    <row r="27" spans="2:21" x14ac:dyDescent="0.25">
      <c r="B27" t="s">
        <v>2239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2239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2239</v>
      </c>
      <c r="S27" t="s">
        <v>2268</v>
      </c>
      <c r="U27">
        <v>49</v>
      </c>
    </row>
    <row r="28" spans="2:21" x14ac:dyDescent="0.25">
      <c r="C28" t="s">
        <v>216</v>
      </c>
      <c r="D28" t="s">
        <v>166</v>
      </c>
      <c r="E28" t="s">
        <v>163</v>
      </c>
      <c r="F28" t="s">
        <v>163</v>
      </c>
      <c r="G28" t="s">
        <v>164</v>
      </c>
      <c r="H28" t="s">
        <v>588</v>
      </c>
      <c r="J28" t="s">
        <v>256</v>
      </c>
      <c r="K28" t="s">
        <v>299</v>
      </c>
      <c r="L28" t="s">
        <v>255</v>
      </c>
      <c r="M28" t="s">
        <v>255</v>
      </c>
      <c r="N28" t="s">
        <v>255</v>
      </c>
      <c r="O28" t="s">
        <v>255</v>
      </c>
      <c r="P28" t="s">
        <v>255</v>
      </c>
      <c r="Q28" t="s">
        <v>300</v>
      </c>
    </row>
    <row r="33" spans="2:19" x14ac:dyDescent="0.25">
      <c r="B33" s="73" t="s">
        <v>219</v>
      </c>
      <c r="C33" s="73" t="s">
        <v>257</v>
      </c>
      <c r="D33" s="73" t="s">
        <v>61</v>
      </c>
      <c r="E33" s="74" t="s">
        <v>73</v>
      </c>
      <c r="F33" s="74" t="s">
        <v>173</v>
      </c>
      <c r="G33" s="74" t="s">
        <v>174</v>
      </c>
      <c r="H33" s="74" t="s">
        <v>175</v>
      </c>
      <c r="I33" s="74" t="s">
        <v>176</v>
      </c>
      <c r="J33" s="74" t="s">
        <v>177</v>
      </c>
      <c r="K33" s="75" t="s">
        <v>178</v>
      </c>
      <c r="L33" s="76" t="s">
        <v>168</v>
      </c>
      <c r="M33" s="76" t="s">
        <v>169</v>
      </c>
      <c r="N33" s="76" t="s">
        <v>64</v>
      </c>
      <c r="O33" s="76" t="s">
        <v>170</v>
      </c>
      <c r="P33" s="76" t="s">
        <v>68</v>
      </c>
      <c r="Q33" s="76" t="s">
        <v>171</v>
      </c>
      <c r="R33" s="75" t="s">
        <v>172</v>
      </c>
      <c r="S33" s="83" t="s">
        <v>2016</v>
      </c>
    </row>
    <row r="34" spans="2:19" x14ac:dyDescent="0.25">
      <c r="B34" t="s">
        <v>2243</v>
      </c>
      <c r="C34" t="s">
        <v>2223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25">
      <c r="B35" t="s">
        <v>2275</v>
      </c>
      <c r="C35" t="s">
        <v>2224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25">
      <c r="B36" t="s">
        <v>2245</v>
      </c>
      <c r="C36" t="s">
        <v>515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25">
      <c r="B37" t="s">
        <v>2246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25">
      <c r="B38" t="s">
        <v>2247</v>
      </c>
      <c r="C38" t="s">
        <v>2226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25">
      <c r="B39" t="s">
        <v>2248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25">
      <c r="B40" t="s">
        <v>2274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25">
      <c r="B41" t="s">
        <v>2250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25">
      <c r="B42" t="s">
        <v>2251</v>
      </c>
      <c r="C42" t="s">
        <v>2229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25">
      <c r="B43" t="s">
        <v>2254</v>
      </c>
      <c r="C43" t="s">
        <v>546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25">
      <c r="B44" t="s">
        <v>2273</v>
      </c>
      <c r="C44" t="s">
        <v>2276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25">
      <c r="B45" t="s">
        <v>2253</v>
      </c>
      <c r="C45" t="s">
        <v>1287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25">
      <c r="B46" t="s">
        <v>2255</v>
      </c>
      <c r="C46" t="s">
        <v>2231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25">
      <c r="B47" t="s">
        <v>2256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25">
      <c r="B48" t="s">
        <v>2272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25">
      <c r="B49" t="s">
        <v>2271</v>
      </c>
      <c r="C49" t="s">
        <v>2234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25">
      <c r="B50" t="s">
        <v>2259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25">
      <c r="B51" t="s">
        <v>2260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25">
      <c r="B52" t="s">
        <v>2261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25">
      <c r="B53" t="s">
        <v>2262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25">
      <c r="B54" t="s">
        <v>2263</v>
      </c>
      <c r="C54" t="s">
        <v>555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25">
      <c r="B55" t="s">
        <v>2264</v>
      </c>
      <c r="C55" t="s">
        <v>2236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25">
      <c r="B56" t="s">
        <v>2265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25">
      <c r="B57" t="s">
        <v>2270</v>
      </c>
      <c r="C57" t="s">
        <v>2277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25">
      <c r="B58" t="s">
        <v>2266</v>
      </c>
      <c r="C58" t="s">
        <v>2238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25">
      <c r="B59" t="s">
        <v>2268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25">
      <c r="B61" s="73" t="s">
        <v>219</v>
      </c>
      <c r="C61" s="73" t="s">
        <v>257</v>
      </c>
      <c r="D61" s="73" t="s">
        <v>61</v>
      </c>
      <c r="E61" s="74" t="s">
        <v>73</v>
      </c>
      <c r="F61" s="74" t="s">
        <v>173</v>
      </c>
      <c r="G61" s="74" t="s">
        <v>174</v>
      </c>
      <c r="H61" s="74" t="s">
        <v>175</v>
      </c>
      <c r="I61" s="74" t="s">
        <v>176</v>
      </c>
      <c r="J61" s="74" t="s">
        <v>177</v>
      </c>
      <c r="K61" s="75" t="s">
        <v>178</v>
      </c>
      <c r="L61" s="76" t="s">
        <v>168</v>
      </c>
      <c r="M61" s="76" t="s">
        <v>169</v>
      </c>
      <c r="N61" s="76" t="s">
        <v>64</v>
      </c>
      <c r="O61" s="76" t="s">
        <v>170</v>
      </c>
      <c r="P61" s="76" t="s">
        <v>68</v>
      </c>
      <c r="Q61" s="76" t="s">
        <v>171</v>
      </c>
      <c r="R61" s="75" t="s">
        <v>172</v>
      </c>
    </row>
    <row r="62" spans="2:18" x14ac:dyDescent="0.25">
      <c r="B62" t="s">
        <v>2243</v>
      </c>
      <c r="C62" t="s">
        <v>2223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25">
      <c r="B63" t="s">
        <v>2275</v>
      </c>
      <c r="C63" t="s">
        <v>2224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25">
      <c r="B64" t="s">
        <v>2245</v>
      </c>
      <c r="C64" t="s">
        <v>515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25">
      <c r="B65" t="s">
        <v>2246</v>
      </c>
      <c r="C65" t="s">
        <v>2278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25">
      <c r="B66" t="s">
        <v>2247</v>
      </c>
      <c r="C66" t="s">
        <v>2226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25">
      <c r="B67" t="s">
        <v>2248</v>
      </c>
      <c r="C67" t="s">
        <v>2227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25">
      <c r="B68" t="s">
        <v>2274</v>
      </c>
      <c r="C68" t="s">
        <v>2228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25">
      <c r="B69" t="s">
        <v>2250</v>
      </c>
      <c r="C69" t="s">
        <v>657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25">
      <c r="B70" t="s">
        <v>2251</v>
      </c>
      <c r="C70" t="s">
        <v>2229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25">
      <c r="B71" t="s">
        <v>2254</v>
      </c>
      <c r="C71" t="s">
        <v>546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25">
      <c r="B72" t="s">
        <v>2273</v>
      </c>
      <c r="C72" t="s">
        <v>2276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25">
      <c r="B73" t="s">
        <v>2253</v>
      </c>
      <c r="C73" t="s">
        <v>1287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25">
      <c r="B74" t="s">
        <v>2255</v>
      </c>
      <c r="C74" t="s">
        <v>2231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25">
      <c r="B75" t="s">
        <v>2256</v>
      </c>
      <c r="C75" t="s">
        <v>2232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25">
      <c r="B76" t="s">
        <v>2272</v>
      </c>
      <c r="C76" t="s">
        <v>2279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25">
      <c r="B77" t="s">
        <v>2271</v>
      </c>
      <c r="C77" t="s">
        <v>2234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25">
      <c r="B78" t="s">
        <v>2259</v>
      </c>
      <c r="C78" t="s">
        <v>2235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25">
      <c r="B79" t="s">
        <v>2260</v>
      </c>
      <c r="C79" t="s">
        <v>564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25">
      <c r="B80" t="s">
        <v>2261</v>
      </c>
      <c r="C80" t="s">
        <v>574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25">
      <c r="B81" t="s">
        <v>2262</v>
      </c>
      <c r="C81" t="s">
        <v>1616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25">
      <c r="B82" t="s">
        <v>2263</v>
      </c>
      <c r="C82" t="s">
        <v>555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25">
      <c r="B83" t="s">
        <v>2264</v>
      </c>
      <c r="C83" t="s">
        <v>2236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25">
      <c r="B84" t="s">
        <v>2265</v>
      </c>
      <c r="C84" t="s">
        <v>1298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25">
      <c r="B85" t="s">
        <v>2270</v>
      </c>
      <c r="C85" t="s">
        <v>2277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25">
      <c r="B86" t="s">
        <v>2266</v>
      </c>
      <c r="C86" t="s">
        <v>2238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25">
      <c r="B87" t="s">
        <v>2268</v>
      </c>
      <c r="C87" t="s">
        <v>2239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5" x14ac:dyDescent="0.25"/>
  <cols>
    <col min="1" max="1" width="25.7109375" customWidth="1"/>
    <col min="2" max="2" width="32.28515625" customWidth="1"/>
    <col min="5" max="5" width="13.28515625" customWidth="1"/>
    <col min="6" max="6" width="17.5703125" customWidth="1"/>
    <col min="7" max="7" width="17.7109375" customWidth="1"/>
    <col min="8" max="8" width="15.28515625" customWidth="1"/>
  </cols>
  <sheetData>
    <row r="1" spans="1:10" x14ac:dyDescent="0.25">
      <c r="D1" t="s">
        <v>2342</v>
      </c>
      <c r="E1" t="s">
        <v>2343</v>
      </c>
      <c r="F1" t="s">
        <v>2344</v>
      </c>
      <c r="G1" t="s">
        <v>2345</v>
      </c>
      <c r="H1" t="s">
        <v>2364</v>
      </c>
    </row>
    <row r="2" spans="1:10" x14ac:dyDescent="0.25">
      <c r="A2" t="s">
        <v>257</v>
      </c>
      <c r="B2" t="s">
        <v>219</v>
      </c>
      <c r="C2" t="s">
        <v>2346</v>
      </c>
      <c r="D2" t="s">
        <v>2347</v>
      </c>
      <c r="E2" t="s">
        <v>2348</v>
      </c>
      <c r="F2" t="s">
        <v>2349</v>
      </c>
      <c r="G2" t="s">
        <v>2350</v>
      </c>
      <c r="H2" t="s">
        <v>2365</v>
      </c>
      <c r="I2" t="s">
        <v>2339</v>
      </c>
    </row>
    <row r="3" spans="1:10" x14ac:dyDescent="0.25">
      <c r="A3" t="str">
        <f>VLOOKUP(B3,[1]Sheet1!$C$5866:$D$11139,2,FALSE)</f>
        <v>Lichmera indistincta</v>
      </c>
      <c r="B3" t="s">
        <v>2351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25">
      <c r="A4" t="str">
        <f>VLOOKUP(B4,[1]Sheet1!$C$5866:$D$11139,2,FALSE)</f>
        <v>Phylidonyris albifrons</v>
      </c>
      <c r="B4" t="s">
        <v>2352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25">
      <c r="A5" t="str">
        <f>VLOOKUP(B5,[1]Sheet1!$C$5866:$D$11139,2,FALSE)</f>
        <v>Anthochaera carunculata</v>
      </c>
      <c r="B5" t="s">
        <v>2353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25">
      <c r="A6" t="str">
        <f>VLOOKUP(B6,[1]Sheet1!$C$5866:$D$11139,2,FALSE)</f>
        <v>Lichenostomus ornatus</v>
      </c>
      <c r="B6" t="s">
        <v>2354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25">
      <c r="A7" t="str">
        <f>VLOOKUP(B7,[1]Sheet1!$C$5866:$D$11139,2,FALSE)</f>
        <v>Lichenostomus leucotis</v>
      </c>
      <c r="B7" t="s">
        <v>2355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25">
      <c r="A8" t="str">
        <f>VLOOKUP(B8,[1]Sheet1!$C$5866:$D$11139,2,FALSE)</f>
        <v>Melithreptus brevirostris</v>
      </c>
      <c r="B8" t="s">
        <v>2356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25">
      <c r="A9" t="str">
        <f>VLOOKUP(B9,[1]Sheet1!$C$5866:$D$11139,2,FALSE)</f>
        <v>Manorina flavigula</v>
      </c>
      <c r="B9" t="s">
        <v>2357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25">
      <c r="A10" t="str">
        <f>VLOOKUP(B10,[1]Sheet1!$C$5866:$D$11139,2,FALSE)</f>
        <v>Lichenostomus virescens</v>
      </c>
      <c r="B10" t="s">
        <v>2358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25">
      <c r="A11" t="str">
        <f>VLOOKUP(B11,[1]Sheet1!$C$5866:$D$11139,2,FALSE)</f>
        <v>Acanthagenys rufogularis</v>
      </c>
      <c r="B11" t="s">
        <v>2359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25">
      <c r="A12" t="str">
        <f>VLOOKUP(B12,[1]Sheet1!$C$5866:$D$11139,2,FALSE)</f>
        <v>Petroica goodenovii</v>
      </c>
      <c r="B12" t="s">
        <v>283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25">
      <c r="A13" t="str">
        <f>VLOOKUP(B13,[1]Sheet1!$C$5866:$D$11139,2,FALSE)</f>
        <v>Pyrrholaemus brunneus</v>
      </c>
      <c r="B13" t="s">
        <v>2360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25">
      <c r="A14" t="str">
        <f>VLOOKUP(B14,[1]Sheet1!$C$5866:$D$11139,2,FALSE)</f>
        <v>Pomatostomus superciliosus</v>
      </c>
      <c r="B14" s="66" t="s">
        <v>291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2128</v>
      </c>
    </row>
    <row r="15" spans="1:10" x14ac:dyDescent="0.25">
      <c r="A15" t="str">
        <f>VLOOKUP(B15,[1]Sheet1!$C$5866:$D$11139,2,FALSE)</f>
        <v>Smicrornis brevirostris</v>
      </c>
      <c r="B15" t="s">
        <v>2361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25">
      <c r="A16" t="str">
        <f>VLOOKUP(B16,[1]Sheet1!$C$5866:$D$11139,2,FALSE)</f>
        <v>Acanthiza uropygialis</v>
      </c>
      <c r="B16" t="s">
        <v>274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25">
      <c r="A17" t="str">
        <f>VLOOKUP(B17,[1]Sheet1!$C$5866:$D$11139,2,FALSE)</f>
        <v>Acanthiza apicalis</v>
      </c>
      <c r="B17" t="s">
        <v>2362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25">
      <c r="A18" t="str">
        <f>VLOOKUP(B18,[1]Sheet1!$C$5866:$D$11139,2,FALSE)</f>
        <v>Pardalotus striatus</v>
      </c>
      <c r="B18" t="s">
        <v>2363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25">
      <c r="A21" s="73" t="s">
        <v>219</v>
      </c>
      <c r="B21" s="73" t="s">
        <v>257</v>
      </c>
      <c r="C21" s="73" t="s">
        <v>61</v>
      </c>
      <c r="D21" s="74" t="s">
        <v>73</v>
      </c>
      <c r="E21" s="74" t="s">
        <v>173</v>
      </c>
      <c r="F21" s="74" t="s">
        <v>174</v>
      </c>
      <c r="G21" s="74" t="s">
        <v>175</v>
      </c>
      <c r="H21" s="74" t="s">
        <v>176</v>
      </c>
      <c r="I21" s="74" t="s">
        <v>177</v>
      </c>
      <c r="J21" s="75" t="s">
        <v>178</v>
      </c>
      <c r="K21" s="76" t="s">
        <v>168</v>
      </c>
      <c r="L21" s="76" t="s">
        <v>169</v>
      </c>
      <c r="M21" s="76" t="s">
        <v>64</v>
      </c>
      <c r="N21" s="76" t="s">
        <v>170</v>
      </c>
      <c r="O21" s="76" t="s">
        <v>68</v>
      </c>
      <c r="P21" s="76" t="s">
        <v>171</v>
      </c>
      <c r="Q21" s="75" t="s">
        <v>172</v>
      </c>
    </row>
    <row r="22" spans="1:17" x14ac:dyDescent="0.25">
      <c r="A22" t="s">
        <v>2351</v>
      </c>
      <c r="B22" t="s">
        <v>2366</v>
      </c>
      <c r="C22">
        <v>30</v>
      </c>
    </row>
    <row r="23" spans="1:17" x14ac:dyDescent="0.25">
      <c r="A23" t="s">
        <v>2352</v>
      </c>
      <c r="B23" t="s">
        <v>2367</v>
      </c>
      <c r="C23">
        <v>65</v>
      </c>
    </row>
    <row r="24" spans="1:17" x14ac:dyDescent="0.25">
      <c r="A24" t="s">
        <v>2353</v>
      </c>
      <c r="B24" t="s">
        <v>2368</v>
      </c>
      <c r="C24">
        <v>184</v>
      </c>
    </row>
    <row r="25" spans="1:17" x14ac:dyDescent="0.25">
      <c r="A25" t="s">
        <v>2354</v>
      </c>
      <c r="B25" t="s">
        <v>2369</v>
      </c>
      <c r="C25">
        <v>106</v>
      </c>
    </row>
    <row r="26" spans="1:17" x14ac:dyDescent="0.25">
      <c r="A26" t="s">
        <v>2355</v>
      </c>
      <c r="B26" t="s">
        <v>2370</v>
      </c>
      <c r="C26">
        <v>342</v>
      </c>
    </row>
    <row r="27" spans="1:17" x14ac:dyDescent="0.25">
      <c r="A27" t="s">
        <v>2356</v>
      </c>
      <c r="B27" t="s">
        <v>2371</v>
      </c>
      <c r="C27">
        <v>150</v>
      </c>
    </row>
    <row r="28" spans="1:17" x14ac:dyDescent="0.25">
      <c r="A28" t="s">
        <v>2357</v>
      </c>
      <c r="B28" t="s">
        <v>2372</v>
      </c>
      <c r="C28">
        <v>65</v>
      </c>
    </row>
    <row r="29" spans="1:17" x14ac:dyDescent="0.25">
      <c r="A29" t="s">
        <v>2358</v>
      </c>
      <c r="B29" t="s">
        <v>2373</v>
      </c>
      <c r="C29">
        <v>24</v>
      </c>
    </row>
    <row r="30" spans="1:17" x14ac:dyDescent="0.25">
      <c r="A30" t="s">
        <v>2359</v>
      </c>
      <c r="B30" t="s">
        <v>2374</v>
      </c>
      <c r="C30">
        <v>71</v>
      </c>
    </row>
    <row r="31" spans="1:17" x14ac:dyDescent="0.25">
      <c r="A31" t="s">
        <v>283</v>
      </c>
      <c r="B31" t="s">
        <v>2375</v>
      </c>
      <c r="C31">
        <v>66</v>
      </c>
    </row>
    <row r="32" spans="1:17" x14ac:dyDescent="0.25">
      <c r="A32" t="s">
        <v>2360</v>
      </c>
      <c r="B32" t="s">
        <v>2376</v>
      </c>
      <c r="C32">
        <v>38</v>
      </c>
    </row>
    <row r="33" spans="1:3" x14ac:dyDescent="0.25">
      <c r="A33" s="66" t="s">
        <v>291</v>
      </c>
      <c r="B33" t="s">
        <v>2377</v>
      </c>
      <c r="C33" s="66">
        <v>49</v>
      </c>
    </row>
    <row r="34" spans="1:3" x14ac:dyDescent="0.25">
      <c r="A34" t="s">
        <v>2361</v>
      </c>
      <c r="B34" t="s">
        <v>2378</v>
      </c>
      <c r="C34">
        <v>166</v>
      </c>
    </row>
    <row r="35" spans="1:3" x14ac:dyDescent="0.25">
      <c r="A35" t="s">
        <v>274</v>
      </c>
      <c r="B35" t="s">
        <v>2379</v>
      </c>
      <c r="C35">
        <v>81</v>
      </c>
    </row>
    <row r="36" spans="1:3" x14ac:dyDescent="0.25">
      <c r="A36" t="s">
        <v>2362</v>
      </c>
      <c r="B36" t="s">
        <v>2380</v>
      </c>
      <c r="C36">
        <v>52</v>
      </c>
    </row>
    <row r="37" spans="1:3" x14ac:dyDescent="0.25">
      <c r="A37" t="s">
        <v>2363</v>
      </c>
      <c r="B37" t="s">
        <v>2381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A40" sqref="A40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488</v>
      </c>
      <c r="B1" t="s">
        <v>61</v>
      </c>
      <c r="C1" t="s">
        <v>221</v>
      </c>
      <c r="D1" t="s">
        <v>261</v>
      </c>
      <c r="E1" t="s">
        <v>222</v>
      </c>
      <c r="F1" t="s">
        <v>732</v>
      </c>
      <c r="G1" t="s">
        <v>220</v>
      </c>
      <c r="H1" t="s">
        <v>260</v>
      </c>
      <c r="I1" t="s">
        <v>223</v>
      </c>
      <c r="J1" t="s">
        <v>71</v>
      </c>
      <c r="K1" t="s">
        <v>72</v>
      </c>
      <c r="L1" t="s">
        <v>733</v>
      </c>
      <c r="M1" t="s">
        <v>734</v>
      </c>
      <c r="N1" t="s">
        <v>735</v>
      </c>
      <c r="O1" t="s">
        <v>74</v>
      </c>
      <c r="P1" t="s">
        <v>507</v>
      </c>
      <c r="Q1" t="s">
        <v>225</v>
      </c>
      <c r="R1" t="s">
        <v>227</v>
      </c>
      <c r="S1" s="32" t="s">
        <v>87</v>
      </c>
      <c r="T1" s="32" t="s">
        <v>73</v>
      </c>
      <c r="U1" s="32" t="s">
        <v>508</v>
      </c>
      <c r="V1" s="32" t="s">
        <v>175</v>
      </c>
      <c r="W1" s="32" t="s">
        <v>173</v>
      </c>
      <c r="X1" s="32" t="s">
        <v>74</v>
      </c>
      <c r="Y1" t="s">
        <v>71</v>
      </c>
      <c r="Z1" t="s">
        <v>89</v>
      </c>
    </row>
    <row r="2" spans="1:26" x14ac:dyDescent="0.25">
      <c r="A2" t="s">
        <v>296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25">
      <c r="A3" t="s">
        <v>736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25">
      <c r="A4" t="s">
        <v>737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25">
      <c r="A5" t="s">
        <v>738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25">
      <c r="A6" t="s">
        <v>197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25">
      <c r="A7" t="s">
        <v>739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25">
      <c r="A8" t="s">
        <v>740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25">
      <c r="A9" t="s">
        <v>741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25">
      <c r="A10" t="s">
        <v>742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25">
      <c r="A11" t="s">
        <v>206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25">
      <c r="A12" t="s">
        <v>743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25">
      <c r="A13" t="s">
        <v>744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25">
      <c r="A14" t="s">
        <v>294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25">
      <c r="A15" t="s">
        <v>745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25">
      <c r="A16" t="s">
        <v>110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25">
      <c r="A17" t="s">
        <v>746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25">
      <c r="A18" t="s">
        <v>747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25">
      <c r="A19" t="s">
        <v>748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25">
      <c r="A20" t="s">
        <v>749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25">
      <c r="A21" t="s">
        <v>750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25">
      <c r="A22" t="s">
        <v>751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25">
      <c r="A23" t="s">
        <v>288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25">
      <c r="A24" t="s">
        <v>752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25">
      <c r="A25" t="s">
        <v>753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25">
      <c r="A26" t="s">
        <v>754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25">
      <c r="A27" t="s">
        <v>755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25">
      <c r="A28" t="s">
        <v>201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25">
      <c r="A29" t="s">
        <v>756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25">
      <c r="A30" t="s">
        <v>757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25">
      <c r="A31" t="s">
        <v>758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25">
      <c r="A32" t="s">
        <v>284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25">
      <c r="A33" t="s">
        <v>759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25">
      <c r="A34" t="s">
        <v>134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25">
      <c r="A35" t="s">
        <v>292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25">
      <c r="A36" t="s">
        <v>760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25">
      <c r="A37" t="s">
        <v>151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25">
      <c r="A38" t="s">
        <v>761</v>
      </c>
      <c r="B38" s="53">
        <f>SUM(B2:B37)</f>
        <v>9512</v>
      </c>
      <c r="K38" t="s">
        <v>762</v>
      </c>
      <c r="Z38" t="s">
        <v>762</v>
      </c>
    </row>
    <row r="39" spans="1:26" x14ac:dyDescent="0.25">
      <c r="K39" s="54">
        <f>AVERAGE(K2:K37)</f>
        <v>0.87431289349676822</v>
      </c>
      <c r="Z39" s="54">
        <f>AVERAGE(Z2:Z37)</f>
        <v>0.83266110115951397</v>
      </c>
    </row>
    <row r="40" spans="1:26" x14ac:dyDescent="0.25">
      <c r="A40" t="s">
        <v>763</v>
      </c>
    </row>
    <row r="41" spans="1:26" x14ac:dyDescent="0.25">
      <c r="J41" t="s">
        <v>239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764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764</v>
      </c>
    </row>
    <row r="79" spans="2:25" x14ac:dyDescent="0.25">
      <c r="B79" s="53" t="s">
        <v>761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25">
      <c r="B80" s="55" t="s">
        <v>765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25">
      <c r="B82" t="s">
        <v>766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12" activePane="bottomLeft" state="frozen"/>
      <selection pane="bottomLeft" activeCell="A42" sqref="A42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488</v>
      </c>
      <c r="B1" t="s">
        <v>61</v>
      </c>
      <c r="C1" t="s">
        <v>260</v>
      </c>
      <c r="D1" t="s">
        <v>767</v>
      </c>
      <c r="E1" t="s">
        <v>221</v>
      </c>
      <c r="F1" t="s">
        <v>768</v>
      </c>
      <c r="G1" t="s">
        <v>220</v>
      </c>
      <c r="H1" t="s">
        <v>261</v>
      </c>
      <c r="I1" t="s">
        <v>223</v>
      </c>
      <c r="J1" t="s">
        <v>71</v>
      </c>
      <c r="K1" t="s">
        <v>72</v>
      </c>
      <c r="L1" s="32" t="s">
        <v>175</v>
      </c>
      <c r="M1" t="s">
        <v>769</v>
      </c>
      <c r="N1" t="s">
        <v>770</v>
      </c>
      <c r="O1" t="s">
        <v>771</v>
      </c>
      <c r="P1" s="32" t="s">
        <v>305</v>
      </c>
      <c r="Q1" s="32" t="s">
        <v>73</v>
      </c>
      <c r="R1" s="32" t="s">
        <v>87</v>
      </c>
      <c r="S1" s="32" t="s">
        <v>173</v>
      </c>
      <c r="T1" t="s">
        <v>71</v>
      </c>
      <c r="U1" t="s">
        <v>89</v>
      </c>
    </row>
    <row r="2" spans="1:21" x14ac:dyDescent="0.25">
      <c r="A2" t="s">
        <v>296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25">
      <c r="A3" t="s">
        <v>736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25">
      <c r="A4" t="s">
        <v>737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25">
      <c r="A5" t="s">
        <v>738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25">
      <c r="A6" t="s">
        <v>197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25">
      <c r="A7" t="s">
        <v>739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25">
      <c r="A8" t="s">
        <v>740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25">
      <c r="A9" t="s">
        <v>772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25">
      <c r="A10" t="s">
        <v>742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25">
      <c r="A11" t="s">
        <v>743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25">
      <c r="A12" t="s">
        <v>744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25">
      <c r="A13" t="s">
        <v>294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25">
      <c r="A14" t="s">
        <v>747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25">
      <c r="A15" t="s">
        <v>748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25">
      <c r="A16" t="s">
        <v>750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25">
      <c r="A17" t="s">
        <v>288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25">
      <c r="A18" t="s">
        <v>773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25">
      <c r="A19" t="s">
        <v>774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25">
      <c r="A20" t="s">
        <v>752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25">
      <c r="A21" t="s">
        <v>753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25">
      <c r="A22" t="s">
        <v>775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25">
      <c r="A23" t="s">
        <v>776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25">
      <c r="A24" t="s">
        <v>777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25">
      <c r="A25" t="s">
        <v>778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25">
      <c r="A26" t="s">
        <v>201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25">
      <c r="A27" t="s">
        <v>756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25">
      <c r="A28" t="s">
        <v>757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25">
      <c r="A29" t="s">
        <v>758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25">
      <c r="A30" t="s">
        <v>284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25">
      <c r="A31" t="s">
        <v>779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25">
      <c r="A32" t="s">
        <v>780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25">
      <c r="A33" t="s">
        <v>781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25">
      <c r="A34" t="s">
        <v>211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25">
      <c r="A35" t="s">
        <v>134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25">
      <c r="A36" t="s">
        <v>137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25">
      <c r="A37" t="s">
        <v>782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25">
      <c r="A38" t="s">
        <v>783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25">
      <c r="A39" t="s">
        <v>151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25">
      <c r="A40" t="s">
        <v>761</v>
      </c>
      <c r="B40" s="53">
        <f>SUM(B2:B39)</f>
        <v>25447</v>
      </c>
      <c r="J40" s="52"/>
      <c r="K40" s="52" t="s">
        <v>762</v>
      </c>
      <c r="T40" s="52"/>
      <c r="U40" s="52" t="s">
        <v>762</v>
      </c>
    </row>
    <row r="41" spans="1:21" x14ac:dyDescent="0.25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25">
      <c r="A42" t="s">
        <v>784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761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25">
      <c r="B123" s="53" t="s">
        <v>765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25">
      <c r="B125" t="s">
        <v>766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16" activePane="bottomLeft" state="frozen"/>
      <selection pane="bottomLeft" activeCell="A36" sqref="A36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488</v>
      </c>
      <c r="B1" t="s">
        <v>785</v>
      </c>
      <c r="C1" t="s">
        <v>260</v>
      </c>
      <c r="D1" t="s">
        <v>222</v>
      </c>
      <c r="E1" t="s">
        <v>221</v>
      </c>
      <c r="F1" t="s">
        <v>220</v>
      </c>
      <c r="G1" t="s">
        <v>261</v>
      </c>
      <c r="H1" t="s">
        <v>223</v>
      </c>
      <c r="I1" t="s">
        <v>71</v>
      </c>
      <c r="J1" t="s">
        <v>72</v>
      </c>
      <c r="K1" t="s">
        <v>786</v>
      </c>
      <c r="L1" s="32" t="s">
        <v>175</v>
      </c>
      <c r="M1" t="s">
        <v>787</v>
      </c>
      <c r="N1" t="s">
        <v>788</v>
      </c>
      <c r="O1" s="32" t="s">
        <v>305</v>
      </c>
      <c r="P1" s="32" t="s">
        <v>73</v>
      </c>
      <c r="Q1" s="32" t="s">
        <v>174</v>
      </c>
      <c r="R1" s="32" t="s">
        <v>173</v>
      </c>
      <c r="S1" t="s">
        <v>71</v>
      </c>
      <c r="T1" t="s">
        <v>89</v>
      </c>
    </row>
    <row r="2" spans="1:20" x14ac:dyDescent="0.25">
      <c r="A2" t="s">
        <v>296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25">
      <c r="A3" t="s">
        <v>789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25">
      <c r="A4" t="s">
        <v>790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25">
      <c r="A5" t="s">
        <v>791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25">
      <c r="A6" t="s">
        <v>792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25">
      <c r="A7" t="s">
        <v>740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25">
      <c r="A8" t="s">
        <v>793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25">
      <c r="A9" t="s">
        <v>743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25">
      <c r="A10" t="s">
        <v>794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25">
      <c r="A11" t="s">
        <v>795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25">
      <c r="A12" t="s">
        <v>796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25">
      <c r="A13" t="s">
        <v>797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25">
      <c r="A14" t="s">
        <v>337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25">
      <c r="A15" t="s">
        <v>798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25">
      <c r="A16" t="s">
        <v>799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25">
      <c r="A17" t="s">
        <v>278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25">
      <c r="A18" t="s">
        <v>753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25">
      <c r="A19" t="s">
        <v>800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25">
      <c r="A20" t="s">
        <v>754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25">
      <c r="A21" t="s">
        <v>201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25">
      <c r="A22" t="s">
        <v>756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25">
      <c r="A23" t="s">
        <v>758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25">
      <c r="A24" t="s">
        <v>284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25">
      <c r="A25" t="s">
        <v>801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25">
      <c r="A26" t="s">
        <v>290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25">
      <c r="A27" t="s">
        <v>134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25">
      <c r="A28" t="s">
        <v>292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25">
      <c r="A29" t="s">
        <v>802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25">
      <c r="A30" t="s">
        <v>803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25">
      <c r="A31" t="s">
        <v>804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25">
      <c r="A32" t="s">
        <v>151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25">
      <c r="A33" t="s">
        <v>761</v>
      </c>
      <c r="B33" s="53">
        <f>SUM(B2:B32)</f>
        <v>3094</v>
      </c>
      <c r="J33" t="s">
        <v>762</v>
      </c>
      <c r="K33" s="53">
        <f>SUM(K2:K32)</f>
        <v>3148</v>
      </c>
      <c r="T33" t="s">
        <v>762</v>
      </c>
    </row>
    <row r="34" spans="1:20" x14ac:dyDescent="0.25">
      <c r="J34" s="54">
        <f>AVERAGE(J2:J32)</f>
        <v>0.82862723288381257</v>
      </c>
      <c r="T34" s="54">
        <f>AVERAGE(T2:T32)</f>
        <v>0.7832125550387562</v>
      </c>
    </row>
    <row r="36" spans="1:20" x14ac:dyDescent="0.25">
      <c r="A36" t="s">
        <v>805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761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25">
      <c r="B103" s="53" t="s">
        <v>765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25">
      <c r="B105" t="s">
        <v>766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70</v>
      </c>
      <c r="AG1" t="s">
        <v>71</v>
      </c>
      <c r="AH1" t="s">
        <v>89</v>
      </c>
      <c r="AJ1" t="s">
        <v>90</v>
      </c>
    </row>
    <row r="2" spans="1:36" x14ac:dyDescent="0.25">
      <c r="A2" s="4" t="s">
        <v>91</v>
      </c>
      <c r="B2" t="s">
        <v>92</v>
      </c>
      <c r="C2" t="s">
        <v>93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A3" s="5" t="s">
        <v>94</v>
      </c>
      <c r="B3" t="s">
        <v>94</v>
      </c>
      <c r="C3" t="s">
        <v>95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A4" t="s">
        <v>96</v>
      </c>
      <c r="B4" t="s">
        <v>96</v>
      </c>
      <c r="C4" t="s">
        <v>97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A5" t="s">
        <v>98</v>
      </c>
      <c r="B5" t="s">
        <v>98</v>
      </c>
      <c r="C5" t="s">
        <v>99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A6" t="s">
        <v>100</v>
      </c>
      <c r="B6" t="s">
        <v>101</v>
      </c>
      <c r="C6" t="s">
        <v>102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A7" s="6" t="s">
        <v>103</v>
      </c>
      <c r="B7" t="s">
        <v>103</v>
      </c>
      <c r="C7" t="s">
        <v>104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A8" t="s">
        <v>105</v>
      </c>
      <c r="B8" t="s">
        <v>105</v>
      </c>
      <c r="C8" t="s">
        <v>106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A9" s="6" t="s">
        <v>107</v>
      </c>
      <c r="B9" t="s">
        <v>108</v>
      </c>
      <c r="C9" t="s">
        <v>109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A10" t="s">
        <v>110</v>
      </c>
      <c r="B10" t="s">
        <v>110</v>
      </c>
      <c r="C10" t="s">
        <v>111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A11" t="s">
        <v>112</v>
      </c>
      <c r="B11" t="s">
        <v>112</v>
      </c>
      <c r="C11" t="s">
        <v>113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A12" t="s">
        <v>114</v>
      </c>
      <c r="B12" t="s">
        <v>114</v>
      </c>
      <c r="C12" t="s">
        <v>115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A13" s="5" t="s">
        <v>116</v>
      </c>
      <c r="B13" t="s">
        <v>116</v>
      </c>
      <c r="C13" t="s">
        <v>117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A14" t="s">
        <v>118</v>
      </c>
      <c r="B14" t="s">
        <v>119</v>
      </c>
      <c r="C14" t="s">
        <v>120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A15" t="s">
        <v>121</v>
      </c>
      <c r="B15" t="s">
        <v>121</v>
      </c>
      <c r="C15" t="s">
        <v>122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A16" t="s">
        <v>123</v>
      </c>
      <c r="B16" t="s">
        <v>124</v>
      </c>
      <c r="C16" t="s">
        <v>125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25">
      <c r="A17" t="s">
        <v>126</v>
      </c>
      <c r="B17" t="s">
        <v>126</v>
      </c>
      <c r="C17" t="s">
        <v>127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25">
      <c r="A18" t="s">
        <v>128</v>
      </c>
      <c r="B18" t="s">
        <v>128</v>
      </c>
      <c r="C18" t="s">
        <v>129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25">
      <c r="A19" t="s">
        <v>130</v>
      </c>
      <c r="B19" t="s">
        <v>130</v>
      </c>
      <c r="C19" t="s">
        <v>131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25">
      <c r="A20" t="s">
        <v>132</v>
      </c>
      <c r="B20" t="s">
        <v>132</v>
      </c>
      <c r="C20" t="s">
        <v>133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25">
      <c r="A21" t="s">
        <v>134</v>
      </c>
      <c r="B21" t="s">
        <v>135</v>
      </c>
      <c r="C21" t="s">
        <v>136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25">
      <c r="A22" t="s">
        <v>137</v>
      </c>
      <c r="B22" t="s">
        <v>137</v>
      </c>
      <c r="C22" t="s">
        <v>138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25">
      <c r="A23" t="s">
        <v>139</v>
      </c>
      <c r="B23" t="s">
        <v>139</v>
      </c>
      <c r="C23" t="s">
        <v>140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25">
      <c r="A24" t="s">
        <v>141</v>
      </c>
      <c r="B24" t="s">
        <v>142</v>
      </c>
      <c r="C24" t="s">
        <v>143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25">
      <c r="A25" t="s">
        <v>144</v>
      </c>
      <c r="B25" t="s">
        <v>145</v>
      </c>
      <c r="C25" t="s">
        <v>146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25">
      <c r="A26" t="s">
        <v>147</v>
      </c>
      <c r="B26" t="s">
        <v>147</v>
      </c>
      <c r="C26" t="s">
        <v>148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25">
      <c r="A27" t="s">
        <v>149</v>
      </c>
      <c r="B27" t="s">
        <v>149</v>
      </c>
      <c r="C27" t="s">
        <v>150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25">
      <c r="A28" t="s">
        <v>151</v>
      </c>
      <c r="B28" t="s">
        <v>151</v>
      </c>
      <c r="C28" t="s">
        <v>152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25">
      <c r="C29" t="s">
        <v>153</v>
      </c>
      <c r="D29">
        <f>SUM(D2:D28)</f>
        <v>3109</v>
      </c>
      <c r="N29" t="s">
        <v>154</v>
      </c>
      <c r="O29">
        <f>AVERAGE(O2:O28)</f>
        <v>0.95618295988264412</v>
      </c>
      <c r="AG29" t="s">
        <v>154</v>
      </c>
      <c r="AH29">
        <f>AVERAGE(AH2:AH28)</f>
        <v>0.92431101189544052</v>
      </c>
    </row>
    <row r="30" spans="1:34" x14ac:dyDescent="0.25">
      <c r="B30" t="s">
        <v>59</v>
      </c>
      <c r="C30" t="s">
        <v>60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P30" t="s">
        <v>73</v>
      </c>
      <c r="Q30" t="s">
        <v>74</v>
      </c>
      <c r="R30" t="s">
        <v>75</v>
      </c>
      <c r="S30" t="s">
        <v>76</v>
      </c>
      <c r="T30" t="s">
        <v>77</v>
      </c>
      <c r="U30" t="s">
        <v>78</v>
      </c>
      <c r="V30" t="s">
        <v>79</v>
      </c>
      <c r="W30" t="s">
        <v>80</v>
      </c>
      <c r="X30" t="s">
        <v>81</v>
      </c>
      <c r="Y30" t="s">
        <v>82</v>
      </c>
      <c r="Z30" t="s">
        <v>83</v>
      </c>
      <c r="AA30" t="s">
        <v>84</v>
      </c>
      <c r="AB30" t="s">
        <v>85</v>
      </c>
      <c r="AC30" t="s">
        <v>86</v>
      </c>
      <c r="AD30" t="s">
        <v>87</v>
      </c>
      <c r="AE30" t="s">
        <v>88</v>
      </c>
    </row>
    <row r="31" spans="1:34" x14ac:dyDescent="0.25">
      <c r="B31" t="s">
        <v>92</v>
      </c>
      <c r="C31" t="s">
        <v>93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25">
      <c r="B32" t="s">
        <v>94</v>
      </c>
      <c r="C32" t="s">
        <v>95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96</v>
      </c>
      <c r="C33" t="s">
        <v>97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98</v>
      </c>
      <c r="C34" t="s">
        <v>99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101</v>
      </c>
      <c r="C35" t="s">
        <v>102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103</v>
      </c>
      <c r="C36" t="s">
        <v>104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105</v>
      </c>
      <c r="C37" t="s">
        <v>106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108</v>
      </c>
      <c r="C38" t="s">
        <v>109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110</v>
      </c>
      <c r="C39" t="s">
        <v>111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112</v>
      </c>
      <c r="C40" t="s">
        <v>113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114</v>
      </c>
      <c r="C41" t="s">
        <v>115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116</v>
      </c>
      <c r="C42" t="s">
        <v>117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119</v>
      </c>
      <c r="C43" t="s">
        <v>120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121</v>
      </c>
      <c r="C44" t="s">
        <v>122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124</v>
      </c>
      <c r="C45" t="s">
        <v>125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126</v>
      </c>
      <c r="C46" t="s">
        <v>127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128</v>
      </c>
      <c r="C47" t="s">
        <v>129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130</v>
      </c>
      <c r="C48" t="s">
        <v>131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25">
      <c r="B49" t="s">
        <v>132</v>
      </c>
      <c r="C49" t="s">
        <v>133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25">
      <c r="B50" t="s">
        <v>135</v>
      </c>
      <c r="C50" t="s">
        <v>136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25">
      <c r="B51" t="s">
        <v>137</v>
      </c>
      <c r="C51" t="s">
        <v>138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25">
      <c r="B52" t="s">
        <v>139</v>
      </c>
      <c r="C52" t="s">
        <v>140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25">
      <c r="B53" t="s">
        <v>142</v>
      </c>
      <c r="C53" t="s">
        <v>143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25">
      <c r="B54" t="s">
        <v>145</v>
      </c>
      <c r="C54" t="s">
        <v>146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25">
      <c r="B55" t="s">
        <v>147</v>
      </c>
      <c r="C55" t="s">
        <v>148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25">
      <c r="B56" t="s">
        <v>149</v>
      </c>
      <c r="C56" t="s">
        <v>150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25">
      <c r="B57" t="s">
        <v>151</v>
      </c>
      <c r="C57" t="s">
        <v>152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25">
      <c r="E58" s="7" t="s">
        <v>155</v>
      </c>
      <c r="F58" t="s">
        <v>156</v>
      </c>
      <c r="G58" t="s">
        <v>157</v>
      </c>
      <c r="H58" t="s">
        <v>158</v>
      </c>
      <c r="I58" s="8" t="s">
        <v>159</v>
      </c>
      <c r="J58" s="9" t="s">
        <v>160</v>
      </c>
      <c r="K58" t="s">
        <v>161</v>
      </c>
      <c r="L58" t="s">
        <v>156</v>
      </c>
      <c r="P58" t="s">
        <v>162</v>
      </c>
      <c r="Q58" s="89" t="s">
        <v>164</v>
      </c>
      <c r="R58" t="s">
        <v>163</v>
      </c>
      <c r="S58" t="s">
        <v>163</v>
      </c>
      <c r="T58" t="s">
        <v>164</v>
      </c>
      <c r="U58" t="s">
        <v>165</v>
      </c>
      <c r="V58" t="s">
        <v>163</v>
      </c>
      <c r="W58" t="s">
        <v>164</v>
      </c>
      <c r="X58" t="s">
        <v>165</v>
      </c>
      <c r="Y58" t="s">
        <v>163</v>
      </c>
      <c r="Z58" t="s">
        <v>164</v>
      </c>
      <c r="AA58" t="s">
        <v>165</v>
      </c>
      <c r="AB58" t="s">
        <v>166</v>
      </c>
      <c r="AC58" t="s">
        <v>164</v>
      </c>
      <c r="AD58" t="s">
        <v>167</v>
      </c>
      <c r="AE58" t="s">
        <v>165</v>
      </c>
    </row>
    <row r="60" spans="1:31" x14ac:dyDescent="0.25">
      <c r="A60" t="s">
        <v>58</v>
      </c>
      <c r="B60" t="s">
        <v>59</v>
      </c>
      <c r="C60" t="s">
        <v>60</v>
      </c>
      <c r="E60" s="10" t="s">
        <v>168</v>
      </c>
      <c r="F60" s="11" t="s">
        <v>169</v>
      </c>
      <c r="G60" s="11" t="s">
        <v>64</v>
      </c>
      <c r="H60" s="11" t="s">
        <v>170</v>
      </c>
      <c r="I60" s="11" t="s">
        <v>68</v>
      </c>
      <c r="J60" s="12" t="s">
        <v>171</v>
      </c>
      <c r="K60" s="13" t="s">
        <v>172</v>
      </c>
      <c r="P60" s="14" t="s">
        <v>73</v>
      </c>
      <c r="Q60" s="15" t="s">
        <v>173</v>
      </c>
      <c r="R60" s="15" t="s">
        <v>174</v>
      </c>
      <c r="S60" s="15" t="s">
        <v>175</v>
      </c>
      <c r="T60" s="15" t="s">
        <v>176</v>
      </c>
      <c r="U60" s="16" t="s">
        <v>177</v>
      </c>
      <c r="V60" s="13" t="s">
        <v>178</v>
      </c>
    </row>
    <row r="61" spans="1:31" x14ac:dyDescent="0.25">
      <c r="A61" s="4" t="s">
        <v>91</v>
      </c>
      <c r="B61" t="s">
        <v>92</v>
      </c>
      <c r="C61" t="s">
        <v>93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25">
      <c r="A62" s="5" t="s">
        <v>94</v>
      </c>
      <c r="B62" t="s">
        <v>94</v>
      </c>
      <c r="C62" t="s">
        <v>95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25">
      <c r="A63" t="s">
        <v>96</v>
      </c>
      <c r="B63" t="s">
        <v>96</v>
      </c>
      <c r="C63" t="s">
        <v>97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25">
      <c r="A64" t="s">
        <v>98</v>
      </c>
      <c r="B64" t="s">
        <v>98</v>
      </c>
      <c r="C64" t="s">
        <v>99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25">
      <c r="A65" t="s">
        <v>100</v>
      </c>
      <c r="B65" t="s">
        <v>101</v>
      </c>
      <c r="C65" t="s">
        <v>102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25">
      <c r="A66" s="6" t="s">
        <v>103</v>
      </c>
      <c r="B66" t="s">
        <v>103</v>
      </c>
      <c r="C66" t="s">
        <v>104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25">
      <c r="A67" t="s">
        <v>105</v>
      </c>
      <c r="B67" t="s">
        <v>105</v>
      </c>
      <c r="C67" t="s">
        <v>106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25">
      <c r="A68" s="6" t="s">
        <v>107</v>
      </c>
      <c r="B68" t="s">
        <v>108</v>
      </c>
      <c r="C68" t="s">
        <v>109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25">
      <c r="A69" t="s">
        <v>110</v>
      </c>
      <c r="B69" t="s">
        <v>110</v>
      </c>
      <c r="C69" t="s">
        <v>111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25">
      <c r="A70" t="s">
        <v>112</v>
      </c>
      <c r="B70" t="s">
        <v>112</v>
      </c>
      <c r="C70" t="s">
        <v>113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25">
      <c r="A71" t="s">
        <v>114</v>
      </c>
      <c r="B71" t="s">
        <v>114</v>
      </c>
      <c r="C71" t="s">
        <v>115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25">
      <c r="A72" s="5" t="s">
        <v>116</v>
      </c>
      <c r="B72" t="s">
        <v>116</v>
      </c>
      <c r="C72" t="s">
        <v>117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25">
      <c r="A73" t="s">
        <v>118</v>
      </c>
      <c r="B73" t="s">
        <v>119</v>
      </c>
      <c r="C73" t="s">
        <v>120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25">
      <c r="A74" t="s">
        <v>121</v>
      </c>
      <c r="B74" t="s">
        <v>121</v>
      </c>
      <c r="C74" t="s">
        <v>122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25">
      <c r="A75" t="s">
        <v>123</v>
      </c>
      <c r="B75" t="s">
        <v>124</v>
      </c>
      <c r="C75" t="s">
        <v>125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25">
      <c r="A76" t="s">
        <v>126</v>
      </c>
      <c r="B76" t="s">
        <v>126</v>
      </c>
      <c r="C76" t="s">
        <v>127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25">
      <c r="A77" t="s">
        <v>128</v>
      </c>
      <c r="B77" t="s">
        <v>128</v>
      </c>
      <c r="C77" t="s">
        <v>129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25">
      <c r="A78" t="s">
        <v>130</v>
      </c>
      <c r="B78" t="s">
        <v>130</v>
      </c>
      <c r="C78" t="s">
        <v>131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25">
      <c r="A79" t="s">
        <v>132</v>
      </c>
      <c r="B79" t="s">
        <v>132</v>
      </c>
      <c r="C79" t="s">
        <v>133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25">
      <c r="A80" t="s">
        <v>134</v>
      </c>
      <c r="B80" t="s">
        <v>135</v>
      </c>
      <c r="C80" t="s">
        <v>136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25">
      <c r="A81" t="s">
        <v>137</v>
      </c>
      <c r="B81" t="s">
        <v>137</v>
      </c>
      <c r="C81" t="s">
        <v>138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25">
      <c r="A82" t="s">
        <v>139</v>
      </c>
      <c r="B82" t="s">
        <v>139</v>
      </c>
      <c r="C82" t="s">
        <v>140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25">
      <c r="A83" t="s">
        <v>141</v>
      </c>
      <c r="B83" t="s">
        <v>142</v>
      </c>
      <c r="C83" t="s">
        <v>143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25">
      <c r="A84" t="s">
        <v>144</v>
      </c>
      <c r="B84" t="s">
        <v>145</v>
      </c>
      <c r="C84" t="s">
        <v>146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25">
      <c r="A85" t="s">
        <v>147</v>
      </c>
      <c r="B85" t="s">
        <v>147</v>
      </c>
      <c r="C85" t="s">
        <v>148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25">
      <c r="A86" t="s">
        <v>149</v>
      </c>
      <c r="B86" t="s">
        <v>149</v>
      </c>
      <c r="C86" t="s">
        <v>150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25">
      <c r="A87" t="s">
        <v>151</v>
      </c>
      <c r="B87" t="s">
        <v>151</v>
      </c>
      <c r="C87" t="s">
        <v>152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488</v>
      </c>
      <c r="B1" t="s">
        <v>785</v>
      </c>
      <c r="C1" t="s">
        <v>170</v>
      </c>
      <c r="D1" t="s">
        <v>806</v>
      </c>
      <c r="E1" t="s">
        <v>64</v>
      </c>
      <c r="F1" t="s">
        <v>171</v>
      </c>
      <c r="G1" t="s">
        <v>66</v>
      </c>
      <c r="H1" t="s">
        <v>71</v>
      </c>
      <c r="I1" t="s">
        <v>72</v>
      </c>
      <c r="J1" t="s">
        <v>786</v>
      </c>
      <c r="K1" s="32" t="s">
        <v>175</v>
      </c>
      <c r="L1" t="s">
        <v>770</v>
      </c>
      <c r="M1" t="s">
        <v>807</v>
      </c>
      <c r="N1" s="32" t="s">
        <v>305</v>
      </c>
      <c r="O1" s="32" t="s">
        <v>73</v>
      </c>
      <c r="P1" s="32" t="s">
        <v>808</v>
      </c>
      <c r="Q1" s="32" t="s">
        <v>173</v>
      </c>
      <c r="R1" t="s">
        <v>71</v>
      </c>
      <c r="S1" t="s">
        <v>89</v>
      </c>
    </row>
    <row r="2" spans="1:19" x14ac:dyDescent="0.25">
      <c r="A2" t="s">
        <v>809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25">
      <c r="A3" t="s">
        <v>790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25">
      <c r="A4" t="s">
        <v>296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25">
      <c r="A5" t="s">
        <v>810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25">
      <c r="A6" t="s">
        <v>273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25">
      <c r="A7" t="s">
        <v>286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25">
      <c r="A8" t="s">
        <v>811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25">
      <c r="A9" t="s">
        <v>743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25">
      <c r="A10" t="s">
        <v>794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25">
      <c r="A11" t="s">
        <v>812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25">
      <c r="A12" t="s">
        <v>796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25">
      <c r="A13" t="s">
        <v>799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25">
      <c r="A14" t="s">
        <v>278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25">
      <c r="A15" t="s">
        <v>813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25">
      <c r="A16" t="s">
        <v>814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25">
      <c r="A17" t="s">
        <v>756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25">
      <c r="A18" t="s">
        <v>282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25">
      <c r="A19" t="s">
        <v>290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25">
      <c r="A20" t="s">
        <v>134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25">
      <c r="A21" t="s">
        <v>292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25">
      <c r="A22" t="s">
        <v>815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25">
      <c r="B23" s="53">
        <f>SUM(B2:B22)</f>
        <v>2572</v>
      </c>
      <c r="I23" t="s">
        <v>762</v>
      </c>
      <c r="S23" t="s">
        <v>762</v>
      </c>
    </row>
    <row r="24" spans="1:19" x14ac:dyDescent="0.25">
      <c r="I24" s="54">
        <f>AVERAGE(I2:I22)</f>
        <v>0.89164641328702621</v>
      </c>
      <c r="S24" s="54">
        <f>AVERAGE(S2:S22)</f>
        <v>0.84574641166096853</v>
      </c>
    </row>
    <row r="25" spans="1:19" x14ac:dyDescent="0.25">
      <c r="A25" t="s">
        <v>816</v>
      </c>
    </row>
    <row r="27" spans="1:19" x14ac:dyDescent="0.25">
      <c r="A27" s="56" t="s">
        <v>756</v>
      </c>
      <c r="B27" t="s">
        <v>817</v>
      </c>
      <c r="C27">
        <v>0</v>
      </c>
      <c r="D27">
        <v>41</v>
      </c>
      <c r="E27">
        <v>9</v>
      </c>
      <c r="F27">
        <v>50</v>
      </c>
      <c r="J27" t="s">
        <v>817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56" t="s">
        <v>756</v>
      </c>
      <c r="B28" t="s">
        <v>818</v>
      </c>
      <c r="C28">
        <v>5</v>
      </c>
      <c r="D28">
        <v>58</v>
      </c>
      <c r="E28">
        <v>3</v>
      </c>
      <c r="F28">
        <v>34</v>
      </c>
      <c r="J28" t="s">
        <v>818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819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25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25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25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25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25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25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25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25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25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25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25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25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25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25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25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25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25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25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25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25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25">
      <c r="B82" t="s">
        <v>761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25">
      <c r="B83" s="53" t="s">
        <v>765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25">
      <c r="B85" t="s">
        <v>766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820</v>
      </c>
      <c r="C1" s="32" t="s">
        <v>821</v>
      </c>
      <c r="D1" s="32" t="s">
        <v>822</v>
      </c>
      <c r="E1" s="32" t="s">
        <v>823</v>
      </c>
      <c r="F1" s="32" t="s">
        <v>824</v>
      </c>
      <c r="G1" s="32" t="s">
        <v>825</v>
      </c>
      <c r="H1" s="32" t="s">
        <v>826</v>
      </c>
      <c r="I1" s="32" t="s">
        <v>827</v>
      </c>
      <c r="J1" s="32" t="s">
        <v>828</v>
      </c>
      <c r="K1" s="31" t="s">
        <v>829</v>
      </c>
      <c r="L1" s="31" t="s">
        <v>830</v>
      </c>
      <c r="M1" s="31" t="s">
        <v>831</v>
      </c>
      <c r="N1" s="31" t="s">
        <v>832</v>
      </c>
      <c r="O1" s="31" t="s">
        <v>833</v>
      </c>
      <c r="P1" s="31" t="s">
        <v>834</v>
      </c>
      <c r="Q1" s="31" t="s">
        <v>835</v>
      </c>
      <c r="R1" s="31" t="s">
        <v>836</v>
      </c>
      <c r="S1" s="32" t="s">
        <v>72</v>
      </c>
      <c r="T1" s="31" t="s">
        <v>89</v>
      </c>
      <c r="V1" s="2" t="s">
        <v>181</v>
      </c>
    </row>
    <row r="2" spans="1:23" x14ac:dyDescent="0.25">
      <c r="A2" t="s">
        <v>736</v>
      </c>
      <c r="B2" t="s">
        <v>736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837</v>
      </c>
      <c r="B3" t="s">
        <v>837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737</v>
      </c>
      <c r="B4" t="s">
        <v>737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738</v>
      </c>
      <c r="B5" t="s">
        <v>738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197</v>
      </c>
      <c r="B6" t="s">
        <v>197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739</v>
      </c>
      <c r="B7" t="s">
        <v>739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743</v>
      </c>
      <c r="B8" t="s">
        <v>743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838</v>
      </c>
      <c r="B9" t="s">
        <v>838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839</v>
      </c>
      <c r="B10" t="s">
        <v>839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745</v>
      </c>
      <c r="B11" t="s">
        <v>745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110</v>
      </c>
      <c r="B12" t="s">
        <v>110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840</v>
      </c>
      <c r="B13" t="s">
        <v>840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747</v>
      </c>
      <c r="B14" t="s">
        <v>747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751</v>
      </c>
      <c r="B15" t="s">
        <v>751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841</v>
      </c>
      <c r="B16" t="s">
        <v>841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842</v>
      </c>
      <c r="B17" t="s">
        <v>842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843</v>
      </c>
      <c r="B18" t="s">
        <v>843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844</v>
      </c>
      <c r="B19" t="s">
        <v>844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337</v>
      </c>
      <c r="B20" t="s">
        <v>337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845</v>
      </c>
      <c r="B21" t="s">
        <v>845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195</v>
      </c>
      <c r="B22" t="s">
        <v>195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846</v>
      </c>
      <c r="B23" t="s">
        <v>846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752</v>
      </c>
      <c r="B24" t="s">
        <v>752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753</v>
      </c>
      <c r="B25" t="s">
        <v>753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504</v>
      </c>
      <c r="B26" t="s">
        <v>504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126</v>
      </c>
      <c r="B27" t="s">
        <v>126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755</v>
      </c>
      <c r="B28" t="s">
        <v>755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198</v>
      </c>
      <c r="B29" t="s">
        <v>198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201</v>
      </c>
      <c r="B30" t="s">
        <v>201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756</v>
      </c>
      <c r="B31" t="s">
        <v>756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757</v>
      </c>
      <c r="B32" t="s">
        <v>757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758</v>
      </c>
      <c r="B33" t="s">
        <v>758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282</v>
      </c>
      <c r="B34" t="s">
        <v>282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847</v>
      </c>
      <c r="B35" t="s">
        <v>847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759</v>
      </c>
      <c r="B36" t="s">
        <v>759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801</v>
      </c>
      <c r="B37" t="s">
        <v>801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135</v>
      </c>
      <c r="B38" t="s">
        <v>135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782</v>
      </c>
      <c r="B39" t="s">
        <v>782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803</v>
      </c>
      <c r="B40" t="s">
        <v>803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848</v>
      </c>
      <c r="B41" t="s">
        <v>848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151</v>
      </c>
      <c r="B42" t="s">
        <v>151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849</v>
      </c>
    </row>
    <row r="44" spans="1:23" x14ac:dyDescent="0.25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488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K1" t="s">
        <v>858</v>
      </c>
      <c r="L1" t="s">
        <v>72</v>
      </c>
      <c r="M1" t="s">
        <v>89</v>
      </c>
      <c r="N1" t="s">
        <v>859</v>
      </c>
      <c r="O1" t="s">
        <v>72</v>
      </c>
      <c r="P1" t="s">
        <v>89</v>
      </c>
      <c r="Q1" t="s">
        <v>860</v>
      </c>
      <c r="R1" t="s">
        <v>72</v>
      </c>
      <c r="S1" t="s">
        <v>89</v>
      </c>
    </row>
    <row r="2" spans="1:19" x14ac:dyDescent="0.25">
      <c r="A2" t="s">
        <v>736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296</v>
      </c>
      <c r="N2" t="s">
        <v>296</v>
      </c>
      <c r="Q2" t="s">
        <v>296</v>
      </c>
    </row>
    <row r="3" spans="1:19" x14ac:dyDescent="0.25">
      <c r="A3" t="s">
        <v>837</v>
      </c>
      <c r="B3" s="32">
        <v>0.72667493611107004</v>
      </c>
      <c r="C3" s="32">
        <v>0.986003233056027</v>
      </c>
      <c r="K3" t="s">
        <v>789</v>
      </c>
      <c r="L3">
        <v>0.52341001353179994</v>
      </c>
      <c r="M3">
        <v>0.512536873156342</v>
      </c>
      <c r="N3" t="s">
        <v>736</v>
      </c>
      <c r="Q3" t="s">
        <v>736</v>
      </c>
    </row>
    <row r="4" spans="1:19" x14ac:dyDescent="0.25">
      <c r="A4" t="s">
        <v>737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861</v>
      </c>
      <c r="L4">
        <v>0.79967974379503604</v>
      </c>
      <c r="M4">
        <v>0.81331877729257596</v>
      </c>
      <c r="N4" t="s">
        <v>737</v>
      </c>
      <c r="Q4" t="s">
        <v>737</v>
      </c>
    </row>
    <row r="5" spans="1:19" x14ac:dyDescent="0.25">
      <c r="A5" t="s">
        <v>738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791</v>
      </c>
      <c r="L5">
        <v>0.94358974358974401</v>
      </c>
      <c r="M5">
        <v>0.71397941680960597</v>
      </c>
      <c r="N5" t="s">
        <v>738</v>
      </c>
      <c r="Q5" t="s">
        <v>738</v>
      </c>
    </row>
    <row r="6" spans="1:19" x14ac:dyDescent="0.25">
      <c r="A6" t="s">
        <v>197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792</v>
      </c>
      <c r="L6">
        <v>1</v>
      </c>
      <c r="M6">
        <v>1</v>
      </c>
      <c r="N6" t="s">
        <v>197</v>
      </c>
      <c r="Q6" t="s">
        <v>862</v>
      </c>
    </row>
    <row r="7" spans="1:19" x14ac:dyDescent="0.25">
      <c r="A7" t="s">
        <v>739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740</v>
      </c>
      <c r="N7" t="s">
        <v>739</v>
      </c>
      <c r="Q7" t="s">
        <v>739</v>
      </c>
    </row>
    <row r="8" spans="1:19" x14ac:dyDescent="0.25">
      <c r="A8" t="s">
        <v>743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793</v>
      </c>
      <c r="L8">
        <v>0.89549330085261902</v>
      </c>
      <c r="M8">
        <v>0.81461163357715105</v>
      </c>
      <c r="N8" t="s">
        <v>740</v>
      </c>
      <c r="Q8" t="s">
        <v>740</v>
      </c>
    </row>
    <row r="9" spans="1:19" x14ac:dyDescent="0.25">
      <c r="A9" t="s">
        <v>838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743</v>
      </c>
      <c r="N9" t="s">
        <v>741</v>
      </c>
      <c r="O9">
        <v>0.89373345342394706</v>
      </c>
      <c r="P9">
        <v>0.87248014410873698</v>
      </c>
      <c r="Q9" t="s">
        <v>772</v>
      </c>
      <c r="R9">
        <v>0.92019126491176195</v>
      </c>
      <c r="S9">
        <v>0.98980016652789304</v>
      </c>
    </row>
    <row r="10" spans="1:19" x14ac:dyDescent="0.25">
      <c r="A10" t="s">
        <v>839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794</v>
      </c>
      <c r="N10" t="s">
        <v>742</v>
      </c>
      <c r="Q10" t="s">
        <v>742</v>
      </c>
    </row>
    <row r="11" spans="1:19" x14ac:dyDescent="0.25">
      <c r="A11" t="s">
        <v>745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795</v>
      </c>
      <c r="L11">
        <v>0.98764068804417104</v>
      </c>
      <c r="M11">
        <v>0.97920277296360503</v>
      </c>
      <c r="N11" t="s">
        <v>206</v>
      </c>
      <c r="O11">
        <v>0.96957565121827904</v>
      </c>
      <c r="P11">
        <v>0.70810882600333502</v>
      </c>
      <c r="Q11" t="s">
        <v>743</v>
      </c>
    </row>
    <row r="12" spans="1:19" x14ac:dyDescent="0.25">
      <c r="A12" t="s">
        <v>110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796</v>
      </c>
      <c r="L12">
        <v>0.40571882446385998</v>
      </c>
      <c r="M12">
        <v>0.70343244425010898</v>
      </c>
      <c r="N12" t="s">
        <v>743</v>
      </c>
      <c r="Q12" t="s">
        <v>744</v>
      </c>
    </row>
    <row r="13" spans="1:19" x14ac:dyDescent="0.25">
      <c r="A13" t="s">
        <v>840</v>
      </c>
      <c r="B13" s="32">
        <v>0.81611170784103104</v>
      </c>
      <c r="C13" s="32">
        <v>0.74562548968399101</v>
      </c>
      <c r="K13" t="s">
        <v>797</v>
      </c>
      <c r="L13">
        <v>0.58800489596083205</v>
      </c>
      <c r="M13">
        <v>0.59640522875817004</v>
      </c>
      <c r="N13" s="31" t="s">
        <v>744</v>
      </c>
      <c r="Q13" t="s">
        <v>294</v>
      </c>
    </row>
    <row r="14" spans="1:19" x14ac:dyDescent="0.25">
      <c r="A14" t="s">
        <v>747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337</v>
      </c>
      <c r="N14" s="31" t="s">
        <v>294</v>
      </c>
      <c r="Q14" t="s">
        <v>747</v>
      </c>
    </row>
    <row r="15" spans="1:19" x14ac:dyDescent="0.25">
      <c r="A15" t="s">
        <v>751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798</v>
      </c>
      <c r="L15">
        <v>0.92137085539147401</v>
      </c>
      <c r="M15">
        <v>0.824974498469908</v>
      </c>
      <c r="N15" t="s">
        <v>745</v>
      </c>
      <c r="Q15" t="s">
        <v>863</v>
      </c>
    </row>
    <row r="16" spans="1:19" x14ac:dyDescent="0.25">
      <c r="A16" t="s">
        <v>841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799</v>
      </c>
      <c r="L16">
        <v>1</v>
      </c>
      <c r="M16">
        <v>1</v>
      </c>
      <c r="N16" t="s">
        <v>110</v>
      </c>
      <c r="Q16" t="s">
        <v>750</v>
      </c>
    </row>
    <row r="17" spans="1:19" x14ac:dyDescent="0.25">
      <c r="A17" t="s">
        <v>842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278</v>
      </c>
      <c r="L17">
        <v>0.89924812030075196</v>
      </c>
      <c r="M17">
        <v>0.87406015037593998</v>
      </c>
      <c r="N17" t="s">
        <v>746</v>
      </c>
      <c r="O17">
        <v>0.99561035287549104</v>
      </c>
      <c r="P17">
        <v>0.95047160865963298</v>
      </c>
      <c r="Q17" t="s">
        <v>288</v>
      </c>
    </row>
    <row r="18" spans="1:19" x14ac:dyDescent="0.25">
      <c r="A18" t="s">
        <v>843</v>
      </c>
      <c r="B18" s="32">
        <v>0.67962184873949605</v>
      </c>
      <c r="C18" s="32">
        <v>0.91500904159132002</v>
      </c>
      <c r="K18" t="s">
        <v>753</v>
      </c>
      <c r="N18" t="s">
        <v>747</v>
      </c>
      <c r="Q18" t="s">
        <v>773</v>
      </c>
    </row>
    <row r="19" spans="1:19" x14ac:dyDescent="0.25">
      <c r="A19" t="s">
        <v>844</v>
      </c>
      <c r="B19" s="32">
        <v>0.80332323126763505</v>
      </c>
      <c r="C19" s="32">
        <v>0.99489958559132896</v>
      </c>
      <c r="K19" t="s">
        <v>800</v>
      </c>
      <c r="L19">
        <v>0.80753532182103605</v>
      </c>
      <c r="M19">
        <v>0.75941915227629497</v>
      </c>
      <c r="N19" s="31" t="s">
        <v>748</v>
      </c>
      <c r="Q19" t="s">
        <v>774</v>
      </c>
    </row>
    <row r="20" spans="1:19" x14ac:dyDescent="0.25">
      <c r="A20" t="s">
        <v>337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754</v>
      </c>
      <c r="N20" t="s">
        <v>749</v>
      </c>
      <c r="O20">
        <v>0.779618835295666</v>
      </c>
      <c r="P20">
        <v>0.96171328150597202</v>
      </c>
      <c r="Q20" t="s">
        <v>752</v>
      </c>
    </row>
    <row r="21" spans="1:19" x14ac:dyDescent="0.25">
      <c r="A21" t="s">
        <v>845</v>
      </c>
      <c r="B21" s="32">
        <v>0.852287153982069</v>
      </c>
      <c r="C21" s="32">
        <v>0.85529059751564096</v>
      </c>
      <c r="K21" t="s">
        <v>201</v>
      </c>
      <c r="N21" t="s">
        <v>750</v>
      </c>
      <c r="Q21" t="s">
        <v>753</v>
      </c>
    </row>
    <row r="22" spans="1:19" x14ac:dyDescent="0.25">
      <c r="A22" t="s">
        <v>195</v>
      </c>
      <c r="B22" s="32">
        <v>0.77282582510238496</v>
      </c>
      <c r="C22" s="32">
        <v>0.832491412406547</v>
      </c>
      <c r="K22" t="s">
        <v>756</v>
      </c>
      <c r="N22" t="s">
        <v>751</v>
      </c>
      <c r="Q22" t="s">
        <v>775</v>
      </c>
      <c r="R22">
        <v>1</v>
      </c>
      <c r="S22">
        <v>1</v>
      </c>
    </row>
    <row r="23" spans="1:19" x14ac:dyDescent="0.25">
      <c r="A23" t="s">
        <v>846</v>
      </c>
      <c r="B23" s="32">
        <v>0.77333965949089101</v>
      </c>
      <c r="C23" s="32">
        <v>0.86741567488875904</v>
      </c>
      <c r="K23" t="s">
        <v>758</v>
      </c>
      <c r="N23" s="31" t="s">
        <v>288</v>
      </c>
      <c r="Q23" t="s">
        <v>776</v>
      </c>
      <c r="R23">
        <v>0.84228623329440799</v>
      </c>
      <c r="S23">
        <v>0.73304383788254801</v>
      </c>
    </row>
    <row r="24" spans="1:19" x14ac:dyDescent="0.25">
      <c r="A24" t="s">
        <v>752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864</v>
      </c>
      <c r="N24" t="s">
        <v>752</v>
      </c>
      <c r="Q24" t="s">
        <v>777</v>
      </c>
      <c r="R24">
        <v>0.82666938664490697</v>
      </c>
      <c r="S24">
        <v>0.72720618987871199</v>
      </c>
    </row>
    <row r="25" spans="1:19" x14ac:dyDescent="0.25">
      <c r="A25" t="s">
        <v>753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801</v>
      </c>
      <c r="N25" t="s">
        <v>753</v>
      </c>
      <c r="Q25" t="s">
        <v>778</v>
      </c>
    </row>
    <row r="26" spans="1:19" x14ac:dyDescent="0.25">
      <c r="A26" t="s">
        <v>504</v>
      </c>
      <c r="B26" s="32">
        <v>0.70388033817472395</v>
      </c>
      <c r="C26" s="32">
        <v>0.74273858921161795</v>
      </c>
      <c r="K26" t="s">
        <v>290</v>
      </c>
      <c r="L26">
        <v>0.90068841664172405</v>
      </c>
      <c r="M26">
        <v>0.89528944381384801</v>
      </c>
      <c r="N26" s="31" t="s">
        <v>865</v>
      </c>
      <c r="Q26" t="s">
        <v>201</v>
      </c>
    </row>
    <row r="27" spans="1:19" x14ac:dyDescent="0.25">
      <c r="A27" t="s">
        <v>126</v>
      </c>
      <c r="B27" s="32">
        <v>0.79856630824372798</v>
      </c>
      <c r="C27" s="32">
        <v>0.83907111231589404</v>
      </c>
      <c r="K27" t="s">
        <v>134</v>
      </c>
      <c r="N27" t="s">
        <v>755</v>
      </c>
      <c r="Q27" t="s">
        <v>756</v>
      </c>
    </row>
    <row r="28" spans="1:19" x14ac:dyDescent="0.25">
      <c r="A28" t="s">
        <v>755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292</v>
      </c>
      <c r="N28" t="s">
        <v>201</v>
      </c>
      <c r="Q28" t="s">
        <v>757</v>
      </c>
    </row>
    <row r="29" spans="1:19" x14ac:dyDescent="0.25">
      <c r="A29" t="s">
        <v>198</v>
      </c>
      <c r="B29" s="32">
        <v>0.70748299319727903</v>
      </c>
      <c r="C29" s="32">
        <v>0.80699708454810504</v>
      </c>
      <c r="K29" t="s">
        <v>802</v>
      </c>
      <c r="N29" t="s">
        <v>756</v>
      </c>
      <c r="Q29" t="s">
        <v>758</v>
      </c>
    </row>
    <row r="30" spans="1:19" x14ac:dyDescent="0.25">
      <c r="A30" t="s">
        <v>201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803</v>
      </c>
      <c r="N30" t="s">
        <v>757</v>
      </c>
      <c r="Q30" s="2" t="s">
        <v>864</v>
      </c>
    </row>
    <row r="31" spans="1:19" x14ac:dyDescent="0.25">
      <c r="A31" t="s">
        <v>756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804</v>
      </c>
      <c r="L31">
        <v>1</v>
      </c>
      <c r="M31">
        <v>0.87586052080215504</v>
      </c>
      <c r="N31" t="s">
        <v>758</v>
      </c>
      <c r="Q31" t="s">
        <v>779</v>
      </c>
      <c r="R31">
        <v>0.68497109826589597</v>
      </c>
      <c r="S31">
        <v>0.70817078456870397</v>
      </c>
    </row>
    <row r="32" spans="1:19" x14ac:dyDescent="0.25">
      <c r="A32" t="s">
        <v>757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151</v>
      </c>
      <c r="N32" s="2" t="s">
        <v>864</v>
      </c>
      <c r="Q32" t="s">
        <v>780</v>
      </c>
      <c r="R32">
        <v>0.77744044838860304</v>
      </c>
      <c r="S32">
        <v>0.37770411723656699</v>
      </c>
    </row>
    <row r="33" spans="1:19" x14ac:dyDescent="0.25">
      <c r="A33" t="s">
        <v>758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759</v>
      </c>
      <c r="Q33" t="s">
        <v>781</v>
      </c>
      <c r="R33">
        <v>0.97035728307813096</v>
      </c>
      <c r="S33">
        <v>0.90190754664438899</v>
      </c>
    </row>
    <row r="34" spans="1:19" x14ac:dyDescent="0.25">
      <c r="A34" t="s">
        <v>282</v>
      </c>
      <c r="B34" s="32">
        <v>0.58525345622119795</v>
      </c>
      <c r="C34" s="32">
        <v>0.67567567567567599</v>
      </c>
      <c r="N34" t="s">
        <v>134</v>
      </c>
      <c r="Q34" t="s">
        <v>211</v>
      </c>
      <c r="R34">
        <v>0.84956874682902095</v>
      </c>
      <c r="S34">
        <v>0.72412705090450102</v>
      </c>
    </row>
    <row r="35" spans="1:19" x14ac:dyDescent="0.25">
      <c r="A35" t="s">
        <v>847</v>
      </c>
      <c r="B35" s="32">
        <v>0.85149313962873296</v>
      </c>
      <c r="C35" s="32">
        <v>0.88341451728818998</v>
      </c>
      <c r="N35" s="31" t="s">
        <v>292</v>
      </c>
      <c r="Q35" t="s">
        <v>134</v>
      </c>
    </row>
    <row r="36" spans="1:19" x14ac:dyDescent="0.25">
      <c r="A36" t="s">
        <v>759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760</v>
      </c>
      <c r="O36">
        <v>0.96282448617501604</v>
      </c>
      <c r="P36">
        <v>0.75925196243063697</v>
      </c>
      <c r="Q36" t="s">
        <v>137</v>
      </c>
      <c r="R36">
        <v>0.74685138539042795</v>
      </c>
      <c r="S36">
        <v>0.61451448906964901</v>
      </c>
    </row>
    <row r="37" spans="1:19" x14ac:dyDescent="0.25">
      <c r="A37" t="s">
        <v>801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151</v>
      </c>
      <c r="Q37" t="s">
        <v>782</v>
      </c>
    </row>
    <row r="38" spans="1:19" x14ac:dyDescent="0.25">
      <c r="A38" t="s">
        <v>135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783</v>
      </c>
      <c r="R38">
        <v>0.90236811502272996</v>
      </c>
      <c r="S38">
        <v>0.98980016652789304</v>
      </c>
    </row>
    <row r="39" spans="1:19" x14ac:dyDescent="0.25">
      <c r="A39" t="s">
        <v>782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151</v>
      </c>
    </row>
    <row r="40" spans="1:19" x14ac:dyDescent="0.25">
      <c r="A40" t="s">
        <v>803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848</v>
      </c>
      <c r="B41" s="32">
        <v>0.95485510930350803</v>
      </c>
      <c r="C41" s="32">
        <v>0.92652392652392601</v>
      </c>
    </row>
    <row r="42" spans="1:19" x14ac:dyDescent="0.25">
      <c r="A42" t="s">
        <v>151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1" t="s">
        <v>296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1" t="s">
        <v>740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1" t="s">
        <v>744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1" t="s">
        <v>294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1" t="s">
        <v>748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1" t="s">
        <v>288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2" t="s">
        <v>864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1" t="s">
        <v>292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1" t="s">
        <v>754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488</v>
      </c>
      <c r="B1" t="s">
        <v>72</v>
      </c>
      <c r="C1" t="s">
        <v>89</v>
      </c>
      <c r="D1" t="s">
        <v>866</v>
      </c>
    </row>
    <row r="2" spans="1:4" x14ac:dyDescent="0.25">
      <c r="A2" t="s">
        <v>736</v>
      </c>
      <c r="B2" s="52">
        <v>0.76154002026342504</v>
      </c>
      <c r="C2" s="52">
        <v>0.980775524969423</v>
      </c>
      <c r="D2" t="s">
        <v>867</v>
      </c>
    </row>
    <row r="3" spans="1:4" x14ac:dyDescent="0.25">
      <c r="A3" t="s">
        <v>837</v>
      </c>
      <c r="B3" s="57"/>
      <c r="C3" s="57"/>
      <c r="D3" t="s">
        <v>867</v>
      </c>
    </row>
    <row r="4" spans="1:4" x14ac:dyDescent="0.25">
      <c r="A4" t="s">
        <v>737</v>
      </c>
      <c r="B4" s="52">
        <v>0.72700330941635505</v>
      </c>
      <c r="C4" s="52">
        <v>0.92346330117903797</v>
      </c>
      <c r="D4" t="s">
        <v>867</v>
      </c>
    </row>
    <row r="5" spans="1:4" x14ac:dyDescent="0.25">
      <c r="A5" t="s">
        <v>738</v>
      </c>
      <c r="B5" s="52">
        <v>0.74769585253456206</v>
      </c>
      <c r="C5" s="52">
        <v>0.92624836483377704</v>
      </c>
      <c r="D5" t="s">
        <v>867</v>
      </c>
    </row>
    <row r="6" spans="1:4" x14ac:dyDescent="0.25">
      <c r="A6" t="s">
        <v>197</v>
      </c>
      <c r="B6" s="52">
        <v>0.95192662634523095</v>
      </c>
      <c r="C6" s="52">
        <v>0.95345135984000196</v>
      </c>
      <c r="D6" t="s">
        <v>867</v>
      </c>
    </row>
    <row r="7" spans="1:4" x14ac:dyDescent="0.25">
      <c r="A7" t="s">
        <v>739</v>
      </c>
      <c r="B7" s="52">
        <v>0.81420118343195302</v>
      </c>
      <c r="C7" s="52">
        <v>0.78234530506274302</v>
      </c>
      <c r="D7" t="s">
        <v>867</v>
      </c>
    </row>
    <row r="8" spans="1:4" x14ac:dyDescent="0.25">
      <c r="A8" t="s">
        <v>743</v>
      </c>
      <c r="B8" s="52">
        <v>0.75739509286860796</v>
      </c>
      <c r="C8" s="52">
        <v>0.81524069382186704</v>
      </c>
      <c r="D8" t="s">
        <v>867</v>
      </c>
    </row>
    <row r="9" spans="1:4" x14ac:dyDescent="0.25">
      <c r="A9" t="s">
        <v>838</v>
      </c>
      <c r="B9" s="52">
        <v>0.86456165990423595</v>
      </c>
      <c r="C9" s="52">
        <v>0.99346360699059599</v>
      </c>
      <c r="D9" t="s">
        <v>867</v>
      </c>
    </row>
    <row r="10" spans="1:4" x14ac:dyDescent="0.25">
      <c r="A10" t="s">
        <v>839</v>
      </c>
      <c r="B10" s="52">
        <v>0.83959899749373401</v>
      </c>
      <c r="C10" s="52">
        <v>1</v>
      </c>
      <c r="D10" t="s">
        <v>867</v>
      </c>
    </row>
    <row r="11" spans="1:4" x14ac:dyDescent="0.25">
      <c r="A11" t="s">
        <v>745</v>
      </c>
      <c r="B11" s="52">
        <v>0.95736034497031197</v>
      </c>
      <c r="C11" s="52">
        <v>1</v>
      </c>
      <c r="D11" t="s">
        <v>867</v>
      </c>
    </row>
    <row r="12" spans="1:4" x14ac:dyDescent="0.25">
      <c r="A12" t="s">
        <v>110</v>
      </c>
      <c r="B12" s="52">
        <v>0.77889447236180898</v>
      </c>
      <c r="C12" s="52">
        <v>0.845612663670119</v>
      </c>
      <c r="D12" t="s">
        <v>867</v>
      </c>
    </row>
    <row r="13" spans="1:4" x14ac:dyDescent="0.25">
      <c r="A13" t="s">
        <v>840</v>
      </c>
      <c r="B13" s="57"/>
      <c r="C13" s="57"/>
      <c r="D13" t="s">
        <v>867</v>
      </c>
    </row>
    <row r="14" spans="1:4" x14ac:dyDescent="0.25">
      <c r="A14" t="s">
        <v>747</v>
      </c>
      <c r="B14" s="52">
        <v>0.53571428571428603</v>
      </c>
      <c r="C14" s="52">
        <v>0.65714285714285703</v>
      </c>
      <c r="D14" t="s">
        <v>867</v>
      </c>
    </row>
    <row r="15" spans="1:4" x14ac:dyDescent="0.25">
      <c r="A15" t="s">
        <v>751</v>
      </c>
      <c r="B15" s="52">
        <v>0.892573262076653</v>
      </c>
      <c r="C15" s="52">
        <v>0.93561465404953104</v>
      </c>
      <c r="D15" t="s">
        <v>867</v>
      </c>
    </row>
    <row r="16" spans="1:4" x14ac:dyDescent="0.25">
      <c r="A16" t="s">
        <v>841</v>
      </c>
      <c r="B16" s="52">
        <v>0.72413858465924397</v>
      </c>
      <c r="C16" s="52">
        <v>0.82913666510445505</v>
      </c>
      <c r="D16" t="s">
        <v>867</v>
      </c>
    </row>
    <row r="17" spans="1:4" x14ac:dyDescent="0.25">
      <c r="A17" t="s">
        <v>842</v>
      </c>
      <c r="B17" s="52">
        <v>0.732059542323928</v>
      </c>
      <c r="C17" s="52">
        <v>0.72819017716976897</v>
      </c>
      <c r="D17" t="s">
        <v>867</v>
      </c>
    </row>
    <row r="18" spans="1:4" x14ac:dyDescent="0.25">
      <c r="A18" t="s">
        <v>843</v>
      </c>
      <c r="B18" s="57"/>
      <c r="C18" s="57"/>
      <c r="D18" t="s">
        <v>867</v>
      </c>
    </row>
    <row r="19" spans="1:4" x14ac:dyDescent="0.25">
      <c r="A19" t="s">
        <v>844</v>
      </c>
      <c r="B19" s="57"/>
      <c r="C19" s="57"/>
      <c r="D19" t="s">
        <v>867</v>
      </c>
    </row>
    <row r="20" spans="1:4" x14ac:dyDescent="0.25">
      <c r="A20" t="s">
        <v>337</v>
      </c>
      <c r="B20" s="52">
        <v>0.92948903699410801</v>
      </c>
      <c r="C20" s="52">
        <v>0.94793964528368502</v>
      </c>
      <c r="D20" t="s">
        <v>867</v>
      </c>
    </row>
    <row r="21" spans="1:4" x14ac:dyDescent="0.25">
      <c r="A21" t="s">
        <v>845</v>
      </c>
      <c r="B21" s="57"/>
      <c r="C21" s="57"/>
      <c r="D21" t="s">
        <v>867</v>
      </c>
    </row>
    <row r="22" spans="1:4" x14ac:dyDescent="0.25">
      <c r="A22" t="s">
        <v>195</v>
      </c>
      <c r="B22" s="57"/>
      <c r="C22" s="57"/>
      <c r="D22" t="s">
        <v>867</v>
      </c>
    </row>
    <row r="23" spans="1:4" x14ac:dyDescent="0.25">
      <c r="A23" t="s">
        <v>846</v>
      </c>
      <c r="B23" s="57"/>
      <c r="C23" s="57"/>
      <c r="D23" t="s">
        <v>867</v>
      </c>
    </row>
    <row r="24" spans="1:4" x14ac:dyDescent="0.25">
      <c r="A24" t="s">
        <v>752</v>
      </c>
      <c r="B24" s="52">
        <v>0.81010719754977001</v>
      </c>
      <c r="C24" s="52">
        <v>0.96776792908944398</v>
      </c>
      <c r="D24" t="s">
        <v>867</v>
      </c>
    </row>
    <row r="25" spans="1:4" x14ac:dyDescent="0.25">
      <c r="A25" t="s">
        <v>753</v>
      </c>
      <c r="B25" s="52">
        <v>0.74205703519739696</v>
      </c>
      <c r="C25" s="52">
        <v>0.71781465287958801</v>
      </c>
      <c r="D25" t="s">
        <v>867</v>
      </c>
    </row>
    <row r="26" spans="1:4" x14ac:dyDescent="0.25">
      <c r="A26" t="s">
        <v>504</v>
      </c>
      <c r="B26" s="57"/>
      <c r="C26" s="57"/>
      <c r="D26" t="s">
        <v>867</v>
      </c>
    </row>
    <row r="27" spans="1:4" x14ac:dyDescent="0.25">
      <c r="A27" t="s">
        <v>126</v>
      </c>
      <c r="B27" s="57"/>
      <c r="C27" s="57"/>
      <c r="D27" t="s">
        <v>867</v>
      </c>
    </row>
    <row r="28" spans="1:4" x14ac:dyDescent="0.25">
      <c r="A28" t="s">
        <v>755</v>
      </c>
      <c r="B28" s="52">
        <v>0.884908195253023</v>
      </c>
      <c r="C28" s="52">
        <v>0.894925630111435</v>
      </c>
      <c r="D28" t="s">
        <v>867</v>
      </c>
    </row>
    <row r="29" spans="1:4" x14ac:dyDescent="0.25">
      <c r="A29" t="s">
        <v>198</v>
      </c>
      <c r="B29" s="57"/>
      <c r="C29" s="57"/>
      <c r="D29" t="s">
        <v>867</v>
      </c>
    </row>
    <row r="30" spans="1:4" x14ac:dyDescent="0.25">
      <c r="A30" t="s">
        <v>201</v>
      </c>
      <c r="B30" s="52">
        <v>0.88371919898756801</v>
      </c>
      <c r="C30" s="52">
        <v>0.92291653503506699</v>
      </c>
      <c r="D30" t="s">
        <v>867</v>
      </c>
    </row>
    <row r="31" spans="1:4" x14ac:dyDescent="0.25">
      <c r="A31" t="s">
        <v>756</v>
      </c>
      <c r="B31" s="52">
        <v>0.86881446014446095</v>
      </c>
      <c r="C31" s="52">
        <v>0.91954209396613396</v>
      </c>
      <c r="D31" t="s">
        <v>867</v>
      </c>
    </row>
    <row r="32" spans="1:4" x14ac:dyDescent="0.25">
      <c r="A32" t="s">
        <v>757</v>
      </c>
      <c r="B32" s="52">
        <v>0.86900594154480204</v>
      </c>
      <c r="C32" s="52">
        <v>0.99753712884425505</v>
      </c>
      <c r="D32" t="s">
        <v>867</v>
      </c>
    </row>
    <row r="33" spans="1:4" x14ac:dyDescent="0.25">
      <c r="A33" t="s">
        <v>758</v>
      </c>
      <c r="B33" s="52">
        <v>0.85777636997149198</v>
      </c>
      <c r="C33" s="52">
        <v>0.95706028075970295</v>
      </c>
      <c r="D33" t="s">
        <v>867</v>
      </c>
    </row>
    <row r="34" spans="1:4" x14ac:dyDescent="0.25">
      <c r="A34" t="s">
        <v>282</v>
      </c>
      <c r="B34" s="57"/>
      <c r="C34" s="57"/>
      <c r="D34" t="s">
        <v>867</v>
      </c>
    </row>
    <row r="35" spans="1:4" x14ac:dyDescent="0.25">
      <c r="A35" t="s">
        <v>847</v>
      </c>
      <c r="B35" s="57"/>
      <c r="C35" s="57"/>
      <c r="D35" t="s">
        <v>867</v>
      </c>
    </row>
    <row r="36" spans="1:4" x14ac:dyDescent="0.25">
      <c r="A36" t="s">
        <v>759</v>
      </c>
      <c r="B36" s="52">
        <v>0.82522676630128999</v>
      </c>
      <c r="C36" s="52">
        <v>0.62044200940287997</v>
      </c>
      <c r="D36" t="s">
        <v>867</v>
      </c>
    </row>
    <row r="37" spans="1:4" x14ac:dyDescent="0.25">
      <c r="A37" t="s">
        <v>801</v>
      </c>
      <c r="B37" s="52">
        <v>0.95378311013476402</v>
      </c>
      <c r="C37" s="52">
        <v>0.95336684146540596</v>
      </c>
      <c r="D37" t="s">
        <v>867</v>
      </c>
    </row>
    <row r="38" spans="1:4" x14ac:dyDescent="0.25">
      <c r="A38" t="s">
        <v>135</v>
      </c>
      <c r="B38" s="52">
        <v>0.87880836728763001</v>
      </c>
      <c r="C38" s="52">
        <v>0.87380418557710304</v>
      </c>
      <c r="D38" t="s">
        <v>867</v>
      </c>
    </row>
    <row r="39" spans="1:4" x14ac:dyDescent="0.25">
      <c r="A39" t="s">
        <v>782</v>
      </c>
      <c r="B39" s="52">
        <v>0.91669454667112704</v>
      </c>
      <c r="C39" s="52">
        <v>0.72206660441954595</v>
      </c>
      <c r="D39" t="s">
        <v>867</v>
      </c>
    </row>
    <row r="40" spans="1:4" x14ac:dyDescent="0.25">
      <c r="A40" t="s">
        <v>803</v>
      </c>
      <c r="B40" s="52">
        <v>0.726485635576545</v>
      </c>
      <c r="C40" s="52">
        <v>0.98223774100501005</v>
      </c>
      <c r="D40" t="s">
        <v>867</v>
      </c>
    </row>
    <row r="41" spans="1:4" x14ac:dyDescent="0.25">
      <c r="A41" t="s">
        <v>848</v>
      </c>
      <c r="B41" s="57"/>
      <c r="C41" s="57"/>
      <c r="D41" t="s">
        <v>867</v>
      </c>
    </row>
    <row r="42" spans="1:4" x14ac:dyDescent="0.25">
      <c r="A42" t="s">
        <v>151</v>
      </c>
      <c r="B42" s="52">
        <v>0.73344518712959705</v>
      </c>
      <c r="C42" s="52">
        <v>0.883679098213215</v>
      </c>
      <c r="D42" t="s">
        <v>867</v>
      </c>
    </row>
    <row r="43" spans="1:4" x14ac:dyDescent="0.25">
      <c r="A43" s="31" t="s">
        <v>296</v>
      </c>
      <c r="D43" t="s">
        <v>867</v>
      </c>
    </row>
    <row r="44" spans="1:4" x14ac:dyDescent="0.25">
      <c r="A44" s="31" t="s">
        <v>740</v>
      </c>
      <c r="D44" t="s">
        <v>867</v>
      </c>
    </row>
    <row r="45" spans="1:4" x14ac:dyDescent="0.25">
      <c r="A45" s="31" t="s">
        <v>744</v>
      </c>
      <c r="D45" t="s">
        <v>867</v>
      </c>
    </row>
    <row r="46" spans="1:4" x14ac:dyDescent="0.25">
      <c r="A46" s="31" t="s">
        <v>294</v>
      </c>
      <c r="D46" t="s">
        <v>867</v>
      </c>
    </row>
    <row r="47" spans="1:4" x14ac:dyDescent="0.25">
      <c r="A47" s="31" t="s">
        <v>748</v>
      </c>
      <c r="D47" t="s">
        <v>867</v>
      </c>
    </row>
    <row r="48" spans="1:4" x14ac:dyDescent="0.25">
      <c r="A48" s="31" t="s">
        <v>288</v>
      </c>
      <c r="D48" t="s">
        <v>867</v>
      </c>
    </row>
    <row r="49" spans="1:4" x14ac:dyDescent="0.25">
      <c r="A49" s="2" t="s">
        <v>284</v>
      </c>
      <c r="D49" t="s">
        <v>867</v>
      </c>
    </row>
    <row r="50" spans="1:4" x14ac:dyDescent="0.25">
      <c r="A50" s="31" t="s">
        <v>292</v>
      </c>
      <c r="D50" t="s">
        <v>867</v>
      </c>
    </row>
    <row r="51" spans="1:4" x14ac:dyDescent="0.25">
      <c r="A51" s="31" t="s">
        <v>754</v>
      </c>
      <c r="D51" t="s">
        <v>867</v>
      </c>
    </row>
    <row r="52" spans="1:4" x14ac:dyDescent="0.25">
      <c r="A52" t="s">
        <v>736</v>
      </c>
      <c r="B52" s="52">
        <v>0.87234039422060905</v>
      </c>
      <c r="C52" s="52">
        <v>0.95565774491645905</v>
      </c>
      <c r="D52" t="s">
        <v>868</v>
      </c>
    </row>
    <row r="53" spans="1:4" x14ac:dyDescent="0.25">
      <c r="A53" t="s">
        <v>837</v>
      </c>
      <c r="D53" t="s">
        <v>868</v>
      </c>
    </row>
    <row r="54" spans="1:4" x14ac:dyDescent="0.25">
      <c r="A54" t="s">
        <v>737</v>
      </c>
      <c r="B54" s="52">
        <v>0.90933277955080805</v>
      </c>
      <c r="C54" s="52">
        <v>0.87821913598620205</v>
      </c>
      <c r="D54" t="s">
        <v>868</v>
      </c>
    </row>
    <row r="55" spans="1:4" x14ac:dyDescent="0.25">
      <c r="A55" t="s">
        <v>738</v>
      </c>
      <c r="B55" s="52">
        <v>0.86437011980012202</v>
      </c>
      <c r="C55" s="52">
        <v>0.75625667001692898</v>
      </c>
      <c r="D55" t="s">
        <v>868</v>
      </c>
    </row>
    <row r="56" spans="1:4" x14ac:dyDescent="0.25">
      <c r="A56" t="s">
        <v>197</v>
      </c>
      <c r="B56" s="52">
        <v>0.82246908073085501</v>
      </c>
      <c r="C56" s="52">
        <v>0.77974276054372904</v>
      </c>
      <c r="D56" t="s">
        <v>868</v>
      </c>
    </row>
    <row r="57" spans="1:4" x14ac:dyDescent="0.25">
      <c r="A57" t="s">
        <v>739</v>
      </c>
      <c r="B57" s="52">
        <v>0.74717788924992901</v>
      </c>
      <c r="C57" s="52">
        <v>0.64626254907498204</v>
      </c>
      <c r="D57" t="s">
        <v>868</v>
      </c>
    </row>
    <row r="58" spans="1:4" x14ac:dyDescent="0.25">
      <c r="A58" t="s">
        <v>743</v>
      </c>
      <c r="B58" s="52">
        <v>0.928119210751429</v>
      </c>
      <c r="C58" s="52">
        <v>0.76166112898559601</v>
      </c>
      <c r="D58" t="s">
        <v>868</v>
      </c>
    </row>
    <row r="59" spans="1:4" x14ac:dyDescent="0.25">
      <c r="A59" t="s">
        <v>838</v>
      </c>
      <c r="B59" s="52">
        <v>0.89025940821205996</v>
      </c>
      <c r="C59" s="52">
        <v>0.99636159257452905</v>
      </c>
      <c r="D59" t="s">
        <v>868</v>
      </c>
    </row>
    <row r="60" spans="1:4" x14ac:dyDescent="0.25">
      <c r="A60" t="s">
        <v>839</v>
      </c>
      <c r="B60" s="52">
        <v>0.93575540771077403</v>
      </c>
      <c r="C60" s="52">
        <v>0.93806149792151805</v>
      </c>
      <c r="D60" t="s">
        <v>868</v>
      </c>
    </row>
    <row r="61" spans="1:4" x14ac:dyDescent="0.25">
      <c r="A61" t="s">
        <v>745</v>
      </c>
      <c r="B61" s="52">
        <v>0.89245320684414897</v>
      </c>
      <c r="C61" s="52">
        <v>0.96067336940783399</v>
      </c>
      <c r="D61" t="s">
        <v>868</v>
      </c>
    </row>
    <row r="62" spans="1:4" x14ac:dyDescent="0.25">
      <c r="A62" t="s">
        <v>110</v>
      </c>
      <c r="B62" s="52">
        <v>0.93791683937278603</v>
      </c>
      <c r="C62" s="52">
        <v>0.78899661744216198</v>
      </c>
      <c r="D62" t="s">
        <v>868</v>
      </c>
    </row>
    <row r="63" spans="1:4" x14ac:dyDescent="0.25">
      <c r="A63" t="s">
        <v>840</v>
      </c>
      <c r="D63" t="s">
        <v>868</v>
      </c>
    </row>
    <row r="64" spans="1:4" x14ac:dyDescent="0.25">
      <c r="A64" t="s">
        <v>747</v>
      </c>
      <c r="B64" s="52">
        <v>0.82494264162239594</v>
      </c>
      <c r="C64" s="52">
        <v>0.60674647904035295</v>
      </c>
      <c r="D64" t="s">
        <v>868</v>
      </c>
    </row>
    <row r="65" spans="1:4" x14ac:dyDescent="0.25">
      <c r="A65" t="s">
        <v>751</v>
      </c>
      <c r="B65" s="52">
        <v>0.80550276543199195</v>
      </c>
      <c r="C65" s="52">
        <v>0.71643515999951701</v>
      </c>
      <c r="D65" t="s">
        <v>868</v>
      </c>
    </row>
    <row r="66" spans="1:4" x14ac:dyDescent="0.25">
      <c r="A66" t="s">
        <v>841</v>
      </c>
      <c r="D66" t="s">
        <v>868</v>
      </c>
    </row>
    <row r="67" spans="1:4" x14ac:dyDescent="0.25">
      <c r="A67" t="s">
        <v>842</v>
      </c>
      <c r="D67" t="s">
        <v>868</v>
      </c>
    </row>
    <row r="68" spans="1:4" x14ac:dyDescent="0.25">
      <c r="A68" t="s">
        <v>843</v>
      </c>
      <c r="D68" t="s">
        <v>868</v>
      </c>
    </row>
    <row r="69" spans="1:4" x14ac:dyDescent="0.25">
      <c r="A69" t="s">
        <v>844</v>
      </c>
      <c r="D69" t="s">
        <v>868</v>
      </c>
    </row>
    <row r="70" spans="1:4" x14ac:dyDescent="0.25">
      <c r="A70" t="s">
        <v>337</v>
      </c>
      <c r="D70" t="s">
        <v>868</v>
      </c>
    </row>
    <row r="71" spans="1:4" x14ac:dyDescent="0.25">
      <c r="A71" t="s">
        <v>845</v>
      </c>
      <c r="D71" t="s">
        <v>868</v>
      </c>
    </row>
    <row r="72" spans="1:4" x14ac:dyDescent="0.25">
      <c r="A72" t="s">
        <v>195</v>
      </c>
      <c r="D72" t="s">
        <v>868</v>
      </c>
    </row>
    <row r="73" spans="1:4" x14ac:dyDescent="0.25">
      <c r="A73" t="s">
        <v>846</v>
      </c>
      <c r="D73" t="s">
        <v>868</v>
      </c>
    </row>
    <row r="74" spans="1:4" x14ac:dyDescent="0.25">
      <c r="A74" t="s">
        <v>752</v>
      </c>
      <c r="B74" s="52">
        <v>0.96188476348918905</v>
      </c>
      <c r="C74" s="52">
        <v>0.95362600920945995</v>
      </c>
      <c r="D74" t="s">
        <v>868</v>
      </c>
    </row>
    <row r="75" spans="1:4" x14ac:dyDescent="0.25">
      <c r="A75" t="s">
        <v>753</v>
      </c>
      <c r="B75" s="52">
        <v>0.93223064003848499</v>
      </c>
      <c r="C75" s="52">
        <v>0.88766641523813095</v>
      </c>
      <c r="D75" t="s">
        <v>868</v>
      </c>
    </row>
    <row r="76" spans="1:4" x14ac:dyDescent="0.25">
      <c r="A76" t="s">
        <v>504</v>
      </c>
      <c r="D76" t="s">
        <v>868</v>
      </c>
    </row>
    <row r="77" spans="1:4" x14ac:dyDescent="0.25">
      <c r="A77" t="s">
        <v>126</v>
      </c>
      <c r="D77" t="s">
        <v>868</v>
      </c>
    </row>
    <row r="78" spans="1:4" x14ac:dyDescent="0.25">
      <c r="A78" t="s">
        <v>755</v>
      </c>
      <c r="B78" s="52">
        <v>0.97031102733270502</v>
      </c>
      <c r="C78" s="52">
        <v>0.95417895771878103</v>
      </c>
      <c r="D78" t="s">
        <v>868</v>
      </c>
    </row>
    <row r="79" spans="1:4" x14ac:dyDescent="0.25">
      <c r="A79" t="s">
        <v>198</v>
      </c>
      <c r="D79" t="s">
        <v>868</v>
      </c>
    </row>
    <row r="80" spans="1:4" x14ac:dyDescent="0.25">
      <c r="A80" t="s">
        <v>201</v>
      </c>
      <c r="B80" s="52">
        <v>0.82740783864307299</v>
      </c>
      <c r="C80" s="52">
        <v>0.91871672946315697</v>
      </c>
      <c r="D80" t="s">
        <v>868</v>
      </c>
    </row>
    <row r="81" spans="1:4" x14ac:dyDescent="0.25">
      <c r="A81" t="s">
        <v>756</v>
      </c>
      <c r="B81" s="52">
        <v>0.89659537324662997</v>
      </c>
      <c r="C81" s="52">
        <v>0.91801715301658204</v>
      </c>
      <c r="D81" t="s">
        <v>868</v>
      </c>
    </row>
    <row r="82" spans="1:4" x14ac:dyDescent="0.25">
      <c r="A82" t="s">
        <v>757</v>
      </c>
      <c r="B82" s="52">
        <v>0.90531608001300501</v>
      </c>
      <c r="C82" s="52">
        <v>0.98111504374415903</v>
      </c>
      <c r="D82" t="s">
        <v>868</v>
      </c>
    </row>
    <row r="83" spans="1:4" x14ac:dyDescent="0.25">
      <c r="A83" t="s">
        <v>758</v>
      </c>
      <c r="B83" s="52">
        <v>0.91720226673332395</v>
      </c>
      <c r="C83" s="52">
        <v>0.96873399205601296</v>
      </c>
      <c r="D83" t="s">
        <v>868</v>
      </c>
    </row>
    <row r="84" spans="1:4" x14ac:dyDescent="0.25">
      <c r="A84" t="s">
        <v>282</v>
      </c>
      <c r="D84" t="s">
        <v>868</v>
      </c>
    </row>
    <row r="85" spans="1:4" x14ac:dyDescent="0.25">
      <c r="A85" t="s">
        <v>847</v>
      </c>
      <c r="D85" t="s">
        <v>868</v>
      </c>
    </row>
    <row r="86" spans="1:4" x14ac:dyDescent="0.25">
      <c r="A86" t="s">
        <v>759</v>
      </c>
      <c r="B86" s="52">
        <v>0.72827206768812602</v>
      </c>
      <c r="C86" s="52">
        <v>0.71223081237958197</v>
      </c>
      <c r="D86" t="s">
        <v>868</v>
      </c>
    </row>
    <row r="87" spans="1:4" x14ac:dyDescent="0.25">
      <c r="A87" t="s">
        <v>801</v>
      </c>
      <c r="D87" t="s">
        <v>868</v>
      </c>
    </row>
    <row r="88" spans="1:4" x14ac:dyDescent="0.25">
      <c r="A88" t="s">
        <v>135</v>
      </c>
      <c r="B88" s="52">
        <v>0.90496192195964498</v>
      </c>
      <c r="C88" s="52">
        <v>0.88551580125856599</v>
      </c>
      <c r="D88" t="s">
        <v>868</v>
      </c>
    </row>
    <row r="89" spans="1:4" x14ac:dyDescent="0.25">
      <c r="A89" t="s">
        <v>782</v>
      </c>
      <c r="D89" t="s">
        <v>868</v>
      </c>
    </row>
    <row r="90" spans="1:4" x14ac:dyDescent="0.25">
      <c r="A90" t="s">
        <v>803</v>
      </c>
      <c r="D90" t="s">
        <v>868</v>
      </c>
    </row>
    <row r="91" spans="1:4" x14ac:dyDescent="0.25">
      <c r="A91" t="s">
        <v>848</v>
      </c>
      <c r="D91" t="s">
        <v>868</v>
      </c>
    </row>
    <row r="92" spans="1:4" x14ac:dyDescent="0.25">
      <c r="A92" t="s">
        <v>151</v>
      </c>
      <c r="B92" s="52">
        <v>0.98721167864349302</v>
      </c>
      <c r="C92" s="52">
        <v>0.84104312866809094</v>
      </c>
      <c r="D92" t="s">
        <v>868</v>
      </c>
    </row>
    <row r="93" spans="1:4" x14ac:dyDescent="0.25">
      <c r="A93" s="31" t="s">
        <v>296</v>
      </c>
      <c r="B93" s="52">
        <v>0.99561035287549104</v>
      </c>
      <c r="C93" s="52">
        <v>0.82867449792150605</v>
      </c>
      <c r="D93" t="s">
        <v>868</v>
      </c>
    </row>
    <row r="94" spans="1:4" x14ac:dyDescent="0.25">
      <c r="A94" s="31" t="s">
        <v>740</v>
      </c>
      <c r="B94" s="52">
        <v>0.83561362667281103</v>
      </c>
      <c r="C94" s="52">
        <v>0.81196618673351195</v>
      </c>
      <c r="D94" t="s">
        <v>868</v>
      </c>
    </row>
    <row r="95" spans="1:4" x14ac:dyDescent="0.25">
      <c r="A95" s="31" t="s">
        <v>744</v>
      </c>
      <c r="B95" s="52">
        <v>0.92527820020759399</v>
      </c>
      <c r="C95" s="52">
        <v>0.95333521620785</v>
      </c>
      <c r="D95" t="s">
        <v>868</v>
      </c>
    </row>
    <row r="96" spans="1:4" x14ac:dyDescent="0.25">
      <c r="A96" s="31" t="s">
        <v>294</v>
      </c>
      <c r="B96" s="52">
        <v>0.80519179133935104</v>
      </c>
      <c r="C96" s="52">
        <v>0.80920860835277497</v>
      </c>
      <c r="D96" t="s">
        <v>868</v>
      </c>
    </row>
    <row r="97" spans="1:4" x14ac:dyDescent="0.25">
      <c r="A97" s="31" t="s">
        <v>748</v>
      </c>
      <c r="B97" s="52">
        <v>0.82839730683466495</v>
      </c>
      <c r="C97" s="52">
        <v>0.84201588017555595</v>
      </c>
      <c r="D97" t="s">
        <v>868</v>
      </c>
    </row>
    <row r="98" spans="1:4" x14ac:dyDescent="0.25">
      <c r="A98" s="31" t="s">
        <v>288</v>
      </c>
      <c r="B98" s="52">
        <v>0.91439254156594596</v>
      </c>
      <c r="C98" s="52">
        <v>0.81789402290725299</v>
      </c>
      <c r="D98" t="s">
        <v>868</v>
      </c>
    </row>
    <row r="99" spans="1:4" x14ac:dyDescent="0.25">
      <c r="A99" s="2" t="s">
        <v>284</v>
      </c>
      <c r="B99" s="52">
        <v>0.69531628553274905</v>
      </c>
      <c r="C99" s="52">
        <v>0.53029286293104005</v>
      </c>
      <c r="D99" t="s">
        <v>868</v>
      </c>
    </row>
    <row r="100" spans="1:4" x14ac:dyDescent="0.25">
      <c r="A100" s="31" t="s">
        <v>292</v>
      </c>
      <c r="B100" s="52">
        <v>0.80143310345532903</v>
      </c>
      <c r="C100" s="52">
        <v>0.78661201677528403</v>
      </c>
      <c r="D100" t="s">
        <v>868</v>
      </c>
    </row>
    <row r="101" spans="1:4" x14ac:dyDescent="0.25">
      <c r="A101" s="31" t="s">
        <v>754</v>
      </c>
      <c r="B101" s="52">
        <v>0.61063477712573799</v>
      </c>
      <c r="C101" s="52">
        <v>0.53785577836708598</v>
      </c>
      <c r="D101" t="s">
        <v>868</v>
      </c>
    </row>
    <row r="102" spans="1:4" x14ac:dyDescent="0.25">
      <c r="A102" t="s">
        <v>736</v>
      </c>
      <c r="B102" s="52">
        <v>0.79297458893871497</v>
      </c>
      <c r="C102" s="52">
        <v>0.88694452512343902</v>
      </c>
      <c r="D102" t="s">
        <v>869</v>
      </c>
    </row>
    <row r="103" spans="1:4" x14ac:dyDescent="0.25">
      <c r="A103" t="s">
        <v>837</v>
      </c>
      <c r="D103" t="s">
        <v>869</v>
      </c>
    </row>
    <row r="104" spans="1:4" x14ac:dyDescent="0.25">
      <c r="A104" t="s">
        <v>737</v>
      </c>
      <c r="B104" s="52">
        <v>0.87950838502182405</v>
      </c>
      <c r="C104" s="52">
        <v>0.73218724109362099</v>
      </c>
      <c r="D104" t="s">
        <v>869</v>
      </c>
    </row>
    <row r="105" spans="1:4" x14ac:dyDescent="0.25">
      <c r="A105" t="s">
        <v>738</v>
      </c>
      <c r="B105" s="52">
        <v>0.96591182847506596</v>
      </c>
      <c r="C105" s="52">
        <v>0.66121055110692395</v>
      </c>
      <c r="D105" t="s">
        <v>869</v>
      </c>
    </row>
    <row r="106" spans="1:4" x14ac:dyDescent="0.25">
      <c r="A106" t="s">
        <v>197</v>
      </c>
      <c r="B106" s="52">
        <v>0.93079535805264701</v>
      </c>
      <c r="C106" s="52">
        <v>0.894077448747153</v>
      </c>
      <c r="D106" t="s">
        <v>869</v>
      </c>
    </row>
    <row r="107" spans="1:4" x14ac:dyDescent="0.25">
      <c r="A107" t="s">
        <v>739</v>
      </c>
      <c r="B107" s="52">
        <v>0.82777551850345699</v>
      </c>
      <c r="C107" s="52">
        <v>0.73538493207081101</v>
      </c>
      <c r="D107" t="s">
        <v>869</v>
      </c>
    </row>
    <row r="108" spans="1:4" x14ac:dyDescent="0.25">
      <c r="A108" t="s">
        <v>743</v>
      </c>
      <c r="B108" s="52">
        <v>0.791797870745239</v>
      </c>
      <c r="C108" s="52">
        <v>0.63026772434308398</v>
      </c>
      <c r="D108" t="s">
        <v>869</v>
      </c>
    </row>
    <row r="109" spans="1:4" x14ac:dyDescent="0.25">
      <c r="A109" t="s">
        <v>838</v>
      </c>
      <c r="B109" s="52">
        <v>0.95478430375455603</v>
      </c>
      <c r="C109" s="52">
        <v>0.98443807095814695</v>
      </c>
      <c r="D109" t="s">
        <v>869</v>
      </c>
    </row>
    <row r="110" spans="1:4" x14ac:dyDescent="0.25">
      <c r="A110" t="s">
        <v>839</v>
      </c>
      <c r="B110" s="52">
        <v>0.83239737932878699</v>
      </c>
      <c r="C110" s="52">
        <v>0.98974599208827796</v>
      </c>
      <c r="D110" t="s">
        <v>869</v>
      </c>
    </row>
    <row r="111" spans="1:4" x14ac:dyDescent="0.25">
      <c r="A111" t="s">
        <v>745</v>
      </c>
      <c r="B111" s="52">
        <v>0.99663334013466598</v>
      </c>
      <c r="C111" s="52">
        <v>1</v>
      </c>
      <c r="D111" t="s">
        <v>869</v>
      </c>
    </row>
    <row r="112" spans="1:4" x14ac:dyDescent="0.25">
      <c r="A112" t="s">
        <v>110</v>
      </c>
      <c r="D112" t="s">
        <v>869</v>
      </c>
    </row>
    <row r="113" spans="1:4" x14ac:dyDescent="0.25">
      <c r="A113" t="s">
        <v>840</v>
      </c>
      <c r="D113" t="s">
        <v>869</v>
      </c>
    </row>
    <row r="114" spans="1:4" x14ac:dyDescent="0.25">
      <c r="A114" t="s">
        <v>747</v>
      </c>
      <c r="B114" s="52">
        <v>0.88205828779599305</v>
      </c>
      <c r="C114" s="52">
        <v>0.84177008491182204</v>
      </c>
      <c r="D114" t="s">
        <v>869</v>
      </c>
    </row>
    <row r="115" spans="1:4" x14ac:dyDescent="0.25">
      <c r="A115" t="s">
        <v>751</v>
      </c>
      <c r="D115" t="s">
        <v>869</v>
      </c>
    </row>
    <row r="116" spans="1:4" x14ac:dyDescent="0.25">
      <c r="A116" t="s">
        <v>841</v>
      </c>
      <c r="B116" s="52">
        <v>0.87365213314580403</v>
      </c>
      <c r="C116" s="52">
        <v>0.73791478902089302</v>
      </c>
      <c r="D116" t="s">
        <v>869</v>
      </c>
    </row>
    <row r="117" spans="1:4" x14ac:dyDescent="0.25">
      <c r="A117" t="s">
        <v>842</v>
      </c>
      <c r="B117" s="52">
        <v>0.81871955462769697</v>
      </c>
      <c r="C117" s="52">
        <v>0.85317460317460303</v>
      </c>
      <c r="D117" t="s">
        <v>869</v>
      </c>
    </row>
    <row r="118" spans="1:4" x14ac:dyDescent="0.25">
      <c r="A118" t="s">
        <v>843</v>
      </c>
      <c r="D118" t="s">
        <v>869</v>
      </c>
    </row>
    <row r="119" spans="1:4" x14ac:dyDescent="0.25">
      <c r="A119" t="s">
        <v>844</v>
      </c>
      <c r="D119" t="s">
        <v>869</v>
      </c>
    </row>
    <row r="120" spans="1:4" x14ac:dyDescent="0.25">
      <c r="A120" t="s">
        <v>337</v>
      </c>
      <c r="D120" t="s">
        <v>869</v>
      </c>
    </row>
    <row r="121" spans="1:4" x14ac:dyDescent="0.25">
      <c r="A121" t="s">
        <v>845</v>
      </c>
      <c r="D121" t="s">
        <v>869</v>
      </c>
    </row>
    <row r="122" spans="1:4" x14ac:dyDescent="0.25">
      <c r="A122" t="s">
        <v>195</v>
      </c>
      <c r="D122" t="s">
        <v>869</v>
      </c>
    </row>
    <row r="123" spans="1:4" x14ac:dyDescent="0.25">
      <c r="A123" t="s">
        <v>846</v>
      </c>
      <c r="D123" t="s">
        <v>869</v>
      </c>
    </row>
    <row r="124" spans="1:4" x14ac:dyDescent="0.25">
      <c r="A124" t="s">
        <v>752</v>
      </c>
      <c r="B124" s="52">
        <v>0.93019296254256501</v>
      </c>
      <c r="C124" s="52">
        <v>0.71921443736730395</v>
      </c>
      <c r="D124" t="s">
        <v>869</v>
      </c>
    </row>
    <row r="125" spans="1:4" x14ac:dyDescent="0.25">
      <c r="A125" t="s">
        <v>753</v>
      </c>
      <c r="B125" s="52">
        <v>0.96296748961134204</v>
      </c>
      <c r="C125" s="52">
        <v>0.85355217253409499</v>
      </c>
      <c r="D125" t="s">
        <v>869</v>
      </c>
    </row>
    <row r="126" spans="1:4" x14ac:dyDescent="0.25">
      <c r="A126" t="s">
        <v>504</v>
      </c>
      <c r="D126" t="s">
        <v>869</v>
      </c>
    </row>
    <row r="127" spans="1:4" x14ac:dyDescent="0.25">
      <c r="A127" t="s">
        <v>126</v>
      </c>
      <c r="D127" t="s">
        <v>869</v>
      </c>
    </row>
    <row r="128" spans="1:4" x14ac:dyDescent="0.25">
      <c r="A128" t="s">
        <v>755</v>
      </c>
      <c r="D128" t="s">
        <v>869</v>
      </c>
    </row>
    <row r="129" spans="1:4" x14ac:dyDescent="0.25">
      <c r="A129" t="s">
        <v>198</v>
      </c>
      <c r="D129" t="s">
        <v>869</v>
      </c>
    </row>
    <row r="130" spans="1:4" x14ac:dyDescent="0.25">
      <c r="A130" t="s">
        <v>201</v>
      </c>
      <c r="B130" s="52">
        <v>0.85802469135802495</v>
      </c>
      <c r="C130" s="52">
        <v>0.75337703615415197</v>
      </c>
      <c r="D130" t="s">
        <v>869</v>
      </c>
    </row>
    <row r="131" spans="1:4" x14ac:dyDescent="0.25">
      <c r="A131" t="s">
        <v>756</v>
      </c>
      <c r="B131" s="52">
        <v>0.78299570288520604</v>
      </c>
      <c r="C131" s="52">
        <v>0.66941477008824901</v>
      </c>
      <c r="D131" t="s">
        <v>869</v>
      </c>
    </row>
    <row r="132" spans="1:4" x14ac:dyDescent="0.25">
      <c r="A132" t="s">
        <v>757</v>
      </c>
      <c r="B132" s="52">
        <v>0.93835616438356195</v>
      </c>
      <c r="C132" s="52">
        <v>0.94512195121951204</v>
      </c>
      <c r="D132" t="s">
        <v>869</v>
      </c>
    </row>
    <row r="133" spans="1:4" x14ac:dyDescent="0.25">
      <c r="A133" t="s">
        <v>758</v>
      </c>
      <c r="B133" s="52">
        <v>0.94337263308324404</v>
      </c>
      <c r="C133" s="52">
        <v>0.95602069614299201</v>
      </c>
      <c r="D133" t="s">
        <v>869</v>
      </c>
    </row>
    <row r="134" spans="1:4" x14ac:dyDescent="0.25">
      <c r="A134" t="s">
        <v>282</v>
      </c>
      <c r="D134" t="s">
        <v>869</v>
      </c>
    </row>
    <row r="135" spans="1:4" x14ac:dyDescent="0.25">
      <c r="A135" t="s">
        <v>847</v>
      </c>
      <c r="D135" t="s">
        <v>869</v>
      </c>
    </row>
    <row r="136" spans="1:4" x14ac:dyDescent="0.25">
      <c r="A136" t="s">
        <v>759</v>
      </c>
      <c r="D136" t="s">
        <v>869</v>
      </c>
    </row>
    <row r="137" spans="1:4" x14ac:dyDescent="0.25">
      <c r="A137" t="s">
        <v>801</v>
      </c>
      <c r="D137" t="s">
        <v>869</v>
      </c>
    </row>
    <row r="138" spans="1:4" x14ac:dyDescent="0.25">
      <c r="A138" t="s">
        <v>135</v>
      </c>
      <c r="B138" s="52">
        <v>0.90287010657380995</v>
      </c>
      <c r="C138" s="52">
        <v>0.85392902408111504</v>
      </c>
      <c r="D138" t="s">
        <v>869</v>
      </c>
    </row>
    <row r="139" spans="1:4" x14ac:dyDescent="0.25">
      <c r="A139" t="s">
        <v>782</v>
      </c>
      <c r="B139" s="52">
        <v>0.98962538063876504</v>
      </c>
      <c r="C139" s="52">
        <v>0.887365825355381</v>
      </c>
      <c r="D139" t="s">
        <v>869</v>
      </c>
    </row>
    <row r="140" spans="1:4" x14ac:dyDescent="0.25">
      <c r="A140" t="s">
        <v>803</v>
      </c>
      <c r="D140" t="s">
        <v>869</v>
      </c>
    </row>
    <row r="141" spans="1:4" x14ac:dyDescent="0.25">
      <c r="A141" t="s">
        <v>848</v>
      </c>
      <c r="D141" t="s">
        <v>869</v>
      </c>
    </row>
    <row r="142" spans="1:4" x14ac:dyDescent="0.25">
      <c r="A142" t="s">
        <v>151</v>
      </c>
      <c r="B142" s="52">
        <v>0.9</v>
      </c>
      <c r="C142" s="52">
        <v>0.46185372005044101</v>
      </c>
      <c r="D142" t="s">
        <v>869</v>
      </c>
    </row>
    <row r="143" spans="1:4" x14ac:dyDescent="0.25">
      <c r="A143" s="31" t="s">
        <v>296</v>
      </c>
      <c r="B143" s="52">
        <v>0.99316399472551897</v>
      </c>
      <c r="C143" s="52">
        <v>0.96158283341024497</v>
      </c>
      <c r="D143" t="s">
        <v>869</v>
      </c>
    </row>
    <row r="144" spans="1:4" x14ac:dyDescent="0.25">
      <c r="A144" s="31" t="s">
        <v>740</v>
      </c>
      <c r="B144" s="52">
        <v>0.842790516906335</v>
      </c>
      <c r="C144" s="52">
        <v>0.75495049504950495</v>
      </c>
      <c r="D144" t="s">
        <v>869</v>
      </c>
    </row>
    <row r="145" spans="1:4" x14ac:dyDescent="0.25">
      <c r="A145" s="31" t="s">
        <v>744</v>
      </c>
      <c r="B145" s="52">
        <v>0.87457646921369303</v>
      </c>
      <c r="C145" s="52">
        <v>0.66451990632318503</v>
      </c>
      <c r="D145" t="s">
        <v>869</v>
      </c>
    </row>
    <row r="146" spans="1:4" x14ac:dyDescent="0.25">
      <c r="A146" s="31" t="s">
        <v>294</v>
      </c>
      <c r="B146" s="52">
        <v>0.87931034482758597</v>
      </c>
      <c r="C146" s="52">
        <v>1</v>
      </c>
      <c r="D146" t="s">
        <v>869</v>
      </c>
    </row>
    <row r="147" spans="1:4" x14ac:dyDescent="0.25">
      <c r="A147" s="31" t="s">
        <v>748</v>
      </c>
      <c r="B147" s="52">
        <v>0.96256837292840203</v>
      </c>
      <c r="C147" s="52">
        <v>0.97920277296360503</v>
      </c>
      <c r="D147" t="s">
        <v>869</v>
      </c>
    </row>
    <row r="148" spans="1:4" x14ac:dyDescent="0.25">
      <c r="A148" s="31" t="s">
        <v>288</v>
      </c>
      <c r="B148" s="52">
        <v>0.97049591964846205</v>
      </c>
      <c r="C148" s="52">
        <v>0.90874965874965896</v>
      </c>
      <c r="D148" t="s">
        <v>869</v>
      </c>
    </row>
    <row r="149" spans="1:4" x14ac:dyDescent="0.25">
      <c r="A149" s="2" t="s">
        <v>284</v>
      </c>
      <c r="B149" s="52">
        <v>0.83558469076943498</v>
      </c>
      <c r="C149" s="52">
        <v>0.75573349149861602</v>
      </c>
      <c r="D149" t="s">
        <v>869</v>
      </c>
    </row>
    <row r="150" spans="1:4" x14ac:dyDescent="0.25">
      <c r="A150" s="31" t="s">
        <v>292</v>
      </c>
      <c r="D150" t="s">
        <v>869</v>
      </c>
    </row>
    <row r="151" spans="1:4" x14ac:dyDescent="0.25">
      <c r="A151" s="31" t="s">
        <v>754</v>
      </c>
      <c r="D151" t="s">
        <v>869</v>
      </c>
    </row>
    <row r="152" spans="1:4" x14ac:dyDescent="0.25">
      <c r="A152" t="s">
        <v>736</v>
      </c>
      <c r="D152" t="s">
        <v>870</v>
      </c>
    </row>
    <row r="153" spans="1:4" x14ac:dyDescent="0.25">
      <c r="A153" t="s">
        <v>837</v>
      </c>
      <c r="D153" t="s">
        <v>870</v>
      </c>
    </row>
    <row r="154" spans="1:4" x14ac:dyDescent="0.25">
      <c r="A154" t="s">
        <v>737</v>
      </c>
      <c r="D154" t="s">
        <v>870</v>
      </c>
    </row>
    <row r="155" spans="1:4" x14ac:dyDescent="0.25">
      <c r="A155" t="s">
        <v>738</v>
      </c>
      <c r="D155" t="s">
        <v>870</v>
      </c>
    </row>
    <row r="156" spans="1:4" x14ac:dyDescent="0.25">
      <c r="A156" t="s">
        <v>197</v>
      </c>
      <c r="D156" t="s">
        <v>870</v>
      </c>
    </row>
    <row r="157" spans="1:4" x14ac:dyDescent="0.25">
      <c r="A157" t="s">
        <v>739</v>
      </c>
      <c r="D157" t="s">
        <v>870</v>
      </c>
    </row>
    <row r="158" spans="1:4" x14ac:dyDescent="0.25">
      <c r="A158" t="s">
        <v>743</v>
      </c>
      <c r="B158" s="52">
        <v>0.90938680616099998</v>
      </c>
      <c r="C158" s="52">
        <v>0.61772888214466404</v>
      </c>
      <c r="D158" t="s">
        <v>870</v>
      </c>
    </row>
    <row r="159" spans="1:4" x14ac:dyDescent="0.25">
      <c r="A159" t="s">
        <v>838</v>
      </c>
      <c r="D159" t="s">
        <v>870</v>
      </c>
    </row>
    <row r="160" spans="1:4" x14ac:dyDescent="0.25">
      <c r="A160" t="s">
        <v>839</v>
      </c>
      <c r="D160" t="s">
        <v>870</v>
      </c>
    </row>
    <row r="161" spans="1:4" x14ac:dyDescent="0.25">
      <c r="A161" t="s">
        <v>745</v>
      </c>
      <c r="B161" s="52">
        <v>0.80143483459545595</v>
      </c>
      <c r="C161" s="52">
        <v>1</v>
      </c>
      <c r="D161" t="s">
        <v>870</v>
      </c>
    </row>
    <row r="162" spans="1:4" x14ac:dyDescent="0.25">
      <c r="A162" t="s">
        <v>110</v>
      </c>
      <c r="D162" t="s">
        <v>870</v>
      </c>
    </row>
    <row r="163" spans="1:4" x14ac:dyDescent="0.25">
      <c r="A163" t="s">
        <v>840</v>
      </c>
      <c r="D163" t="s">
        <v>870</v>
      </c>
    </row>
    <row r="164" spans="1:4" x14ac:dyDescent="0.25">
      <c r="A164" t="s">
        <v>747</v>
      </c>
      <c r="D164" t="s">
        <v>870</v>
      </c>
    </row>
    <row r="165" spans="1:4" x14ac:dyDescent="0.25">
      <c r="A165" t="s">
        <v>751</v>
      </c>
      <c r="D165" t="s">
        <v>870</v>
      </c>
    </row>
    <row r="166" spans="1:4" x14ac:dyDescent="0.25">
      <c r="A166" t="s">
        <v>841</v>
      </c>
      <c r="D166" t="s">
        <v>870</v>
      </c>
    </row>
    <row r="167" spans="1:4" x14ac:dyDescent="0.25">
      <c r="A167" t="s">
        <v>842</v>
      </c>
      <c r="D167" t="s">
        <v>870</v>
      </c>
    </row>
    <row r="168" spans="1:4" x14ac:dyDescent="0.25">
      <c r="A168" t="s">
        <v>843</v>
      </c>
      <c r="D168" t="s">
        <v>870</v>
      </c>
    </row>
    <row r="169" spans="1:4" x14ac:dyDescent="0.25">
      <c r="A169" t="s">
        <v>844</v>
      </c>
      <c r="D169" t="s">
        <v>870</v>
      </c>
    </row>
    <row r="170" spans="1:4" x14ac:dyDescent="0.25">
      <c r="A170" t="s">
        <v>337</v>
      </c>
      <c r="B170" s="52">
        <v>0.80722702278083303</v>
      </c>
      <c r="C170" s="52">
        <v>0.88789107763615305</v>
      </c>
      <c r="D170" t="s">
        <v>870</v>
      </c>
    </row>
    <row r="171" spans="1:4" x14ac:dyDescent="0.25">
      <c r="A171" t="s">
        <v>845</v>
      </c>
      <c r="D171" t="s">
        <v>870</v>
      </c>
    </row>
    <row r="172" spans="1:4" x14ac:dyDescent="0.25">
      <c r="A172" t="s">
        <v>195</v>
      </c>
      <c r="D172" t="s">
        <v>870</v>
      </c>
    </row>
    <row r="173" spans="1:4" x14ac:dyDescent="0.25">
      <c r="A173" t="s">
        <v>846</v>
      </c>
      <c r="D173" t="s">
        <v>870</v>
      </c>
    </row>
    <row r="174" spans="1:4" x14ac:dyDescent="0.25">
      <c r="A174" t="s">
        <v>752</v>
      </c>
      <c r="D174" t="s">
        <v>870</v>
      </c>
    </row>
    <row r="175" spans="1:4" x14ac:dyDescent="0.25">
      <c r="A175" t="s">
        <v>753</v>
      </c>
      <c r="B175" s="52">
        <v>0.79464937170652605</v>
      </c>
      <c r="C175" s="52">
        <v>0.67475839852738195</v>
      </c>
      <c r="D175" t="s">
        <v>870</v>
      </c>
    </row>
    <row r="176" spans="1:4" x14ac:dyDescent="0.25">
      <c r="A176" t="s">
        <v>504</v>
      </c>
      <c r="D176" t="s">
        <v>870</v>
      </c>
    </row>
    <row r="177" spans="1:4" x14ac:dyDescent="0.25">
      <c r="A177" t="s">
        <v>126</v>
      </c>
      <c r="D177" t="s">
        <v>870</v>
      </c>
    </row>
    <row r="178" spans="1:4" x14ac:dyDescent="0.25">
      <c r="A178" t="s">
        <v>755</v>
      </c>
      <c r="D178" t="s">
        <v>870</v>
      </c>
    </row>
    <row r="179" spans="1:4" x14ac:dyDescent="0.25">
      <c r="A179" t="s">
        <v>198</v>
      </c>
      <c r="D179" t="s">
        <v>870</v>
      </c>
    </row>
    <row r="180" spans="1:4" x14ac:dyDescent="0.25">
      <c r="A180" t="s">
        <v>201</v>
      </c>
      <c r="B180" s="52">
        <v>0.77210098416773598</v>
      </c>
      <c r="C180" s="52">
        <v>0.57249322493224897</v>
      </c>
      <c r="D180" t="s">
        <v>870</v>
      </c>
    </row>
    <row r="181" spans="1:4" x14ac:dyDescent="0.25">
      <c r="A181" t="s">
        <v>756</v>
      </c>
      <c r="B181" s="52">
        <v>0.84936886395511901</v>
      </c>
      <c r="C181" s="52">
        <v>0.47839506172839502</v>
      </c>
      <c r="D181" t="s">
        <v>870</v>
      </c>
    </row>
    <row r="182" spans="1:4" x14ac:dyDescent="0.25">
      <c r="A182" t="s">
        <v>757</v>
      </c>
      <c r="D182" t="s">
        <v>870</v>
      </c>
    </row>
    <row r="183" spans="1:4" x14ac:dyDescent="0.25">
      <c r="A183" t="s">
        <v>758</v>
      </c>
      <c r="B183" s="52">
        <v>1</v>
      </c>
      <c r="C183" s="52">
        <v>1</v>
      </c>
      <c r="D183" t="s">
        <v>870</v>
      </c>
    </row>
    <row r="184" spans="1:4" x14ac:dyDescent="0.25">
      <c r="A184" t="s">
        <v>282</v>
      </c>
      <c r="D184" t="s">
        <v>870</v>
      </c>
    </row>
    <row r="185" spans="1:4" x14ac:dyDescent="0.25">
      <c r="A185" t="s">
        <v>847</v>
      </c>
      <c r="D185" t="s">
        <v>870</v>
      </c>
    </row>
    <row r="186" spans="1:4" x14ac:dyDescent="0.25">
      <c r="A186" t="s">
        <v>759</v>
      </c>
      <c r="D186" t="s">
        <v>870</v>
      </c>
    </row>
    <row r="187" spans="1:4" x14ac:dyDescent="0.25">
      <c r="A187" t="s">
        <v>801</v>
      </c>
      <c r="B187" s="52">
        <v>0.79726137736609004</v>
      </c>
      <c r="C187" s="52">
        <v>0.74657672170761202</v>
      </c>
      <c r="D187" t="s">
        <v>870</v>
      </c>
    </row>
    <row r="188" spans="1:4" x14ac:dyDescent="0.25">
      <c r="A188" t="s">
        <v>135</v>
      </c>
      <c r="B188" s="52">
        <v>0.87616580310880798</v>
      </c>
      <c r="C188" s="52">
        <v>0.84533829718355502</v>
      </c>
      <c r="D188" t="s">
        <v>870</v>
      </c>
    </row>
    <row r="189" spans="1:4" x14ac:dyDescent="0.25">
      <c r="A189" t="s">
        <v>782</v>
      </c>
      <c r="B189" s="52">
        <v>1</v>
      </c>
      <c r="C189" s="52">
        <v>0.94998799951998103</v>
      </c>
      <c r="D189" t="s">
        <v>870</v>
      </c>
    </row>
    <row r="190" spans="1:4" x14ac:dyDescent="0.25">
      <c r="A190" t="s">
        <v>803</v>
      </c>
      <c r="B190" s="52">
        <v>0.71807228915662702</v>
      </c>
      <c r="C190" s="52">
        <v>0.91442953020134199</v>
      </c>
      <c r="D190" t="s">
        <v>870</v>
      </c>
    </row>
    <row r="191" spans="1:4" x14ac:dyDescent="0.25">
      <c r="A191" t="s">
        <v>848</v>
      </c>
      <c r="D191" t="s">
        <v>870</v>
      </c>
    </row>
    <row r="192" spans="1:4" x14ac:dyDescent="0.25">
      <c r="A192" t="s">
        <v>151</v>
      </c>
      <c r="B192" s="52">
        <v>0.87405475880052197</v>
      </c>
      <c r="C192" s="52">
        <v>0.52219796215429404</v>
      </c>
      <c r="D192" t="s">
        <v>870</v>
      </c>
    </row>
    <row r="193" spans="1:4" x14ac:dyDescent="0.25">
      <c r="A193" s="31" t="s">
        <v>296</v>
      </c>
      <c r="B193" s="52">
        <v>0.95130564536185003</v>
      </c>
      <c r="C193" s="52">
        <v>0.90287420161066401</v>
      </c>
      <c r="D193" t="s">
        <v>870</v>
      </c>
    </row>
    <row r="194" spans="1:4" x14ac:dyDescent="0.25">
      <c r="A194" s="31" t="s">
        <v>740</v>
      </c>
      <c r="B194" s="52">
        <v>0.95508204751408299</v>
      </c>
      <c r="C194" s="52">
        <v>0.94385255939260404</v>
      </c>
      <c r="D194" t="s">
        <v>870</v>
      </c>
    </row>
    <row r="195" spans="1:4" x14ac:dyDescent="0.25">
      <c r="A195" s="31" t="s">
        <v>744</v>
      </c>
      <c r="D195" t="s">
        <v>870</v>
      </c>
    </row>
    <row r="196" spans="1:4" x14ac:dyDescent="0.25">
      <c r="A196" s="31" t="s">
        <v>294</v>
      </c>
      <c r="D196" t="s">
        <v>870</v>
      </c>
    </row>
    <row r="197" spans="1:4" x14ac:dyDescent="0.25">
      <c r="A197" s="31" t="s">
        <v>748</v>
      </c>
      <c r="D197" t="s">
        <v>870</v>
      </c>
    </row>
    <row r="198" spans="1:4" x14ac:dyDescent="0.25">
      <c r="A198" s="31" t="s">
        <v>288</v>
      </c>
      <c r="D198" t="s">
        <v>870</v>
      </c>
    </row>
    <row r="199" spans="1:4" x14ac:dyDescent="0.25">
      <c r="A199" s="2" t="s">
        <v>284</v>
      </c>
      <c r="B199" s="52">
        <v>0.72175992348158802</v>
      </c>
      <c r="C199" s="52">
        <v>0.84009673717002797</v>
      </c>
      <c r="D199" t="s">
        <v>870</v>
      </c>
    </row>
    <row r="200" spans="1:4" x14ac:dyDescent="0.25">
      <c r="A200" s="31" t="s">
        <v>292</v>
      </c>
      <c r="B200" s="52">
        <v>0.76178790534618801</v>
      </c>
      <c r="C200" s="52">
        <v>0.58262146289375305</v>
      </c>
      <c r="D200" t="s">
        <v>870</v>
      </c>
    </row>
    <row r="201" spans="1:4" x14ac:dyDescent="0.25">
      <c r="A201" s="31" t="s">
        <v>754</v>
      </c>
      <c r="B201" s="52">
        <v>0.425406661502711</v>
      </c>
      <c r="C201" s="52">
        <v>0.43725617685305601</v>
      </c>
      <c r="D201" t="s">
        <v>870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871</v>
      </c>
      <c r="B1" s="32" t="s">
        <v>72</v>
      </c>
      <c r="C1" s="31" t="s">
        <v>89</v>
      </c>
      <c r="D1" t="s">
        <v>872</v>
      </c>
    </row>
    <row r="2" spans="1:4" x14ac:dyDescent="0.25">
      <c r="A2" t="s">
        <v>736</v>
      </c>
      <c r="B2">
        <v>0.76154002026342504</v>
      </c>
      <c r="C2">
        <v>0.980775524969423</v>
      </c>
      <c r="D2" t="s">
        <v>867</v>
      </c>
    </row>
    <row r="3" spans="1:4" x14ac:dyDescent="0.25">
      <c r="A3" t="s">
        <v>837</v>
      </c>
      <c r="B3">
        <v>0.72667493611107004</v>
      </c>
      <c r="C3">
        <v>0.986003233056027</v>
      </c>
      <c r="D3" t="s">
        <v>867</v>
      </c>
    </row>
    <row r="4" spans="1:4" x14ac:dyDescent="0.25">
      <c r="A4" t="s">
        <v>737</v>
      </c>
      <c r="B4">
        <v>0.72700330941635505</v>
      </c>
      <c r="C4">
        <v>0.92346330117903797</v>
      </c>
      <c r="D4" t="s">
        <v>867</v>
      </c>
    </row>
    <row r="5" spans="1:4" x14ac:dyDescent="0.25">
      <c r="A5" t="s">
        <v>738</v>
      </c>
      <c r="B5">
        <v>0.74769585253456206</v>
      </c>
      <c r="C5">
        <v>0.92624836483377704</v>
      </c>
      <c r="D5" t="s">
        <v>867</v>
      </c>
    </row>
    <row r="6" spans="1:4" x14ac:dyDescent="0.25">
      <c r="A6" t="s">
        <v>197</v>
      </c>
      <c r="B6">
        <v>0.95192662634523095</v>
      </c>
      <c r="C6">
        <v>0.95345135984000196</v>
      </c>
      <c r="D6" t="s">
        <v>867</v>
      </c>
    </row>
    <row r="7" spans="1:4" x14ac:dyDescent="0.25">
      <c r="A7" t="s">
        <v>739</v>
      </c>
      <c r="B7">
        <v>0.81420118343195302</v>
      </c>
      <c r="C7">
        <v>0.78234530506274302</v>
      </c>
      <c r="D7" t="s">
        <v>867</v>
      </c>
    </row>
    <row r="8" spans="1:4" x14ac:dyDescent="0.25">
      <c r="A8" t="s">
        <v>743</v>
      </c>
      <c r="B8">
        <v>0.75739509286860796</v>
      </c>
      <c r="C8">
        <v>0.81524069382186704</v>
      </c>
      <c r="D8" t="s">
        <v>867</v>
      </c>
    </row>
    <row r="9" spans="1:4" x14ac:dyDescent="0.25">
      <c r="A9" t="s">
        <v>838</v>
      </c>
      <c r="B9">
        <v>0.86456165990423595</v>
      </c>
      <c r="C9">
        <v>0.99346360699059599</v>
      </c>
      <c r="D9" t="s">
        <v>867</v>
      </c>
    </row>
    <row r="10" spans="1:4" x14ac:dyDescent="0.25">
      <c r="A10" t="s">
        <v>839</v>
      </c>
      <c r="B10">
        <v>0.83959899749373401</v>
      </c>
      <c r="C10">
        <v>1</v>
      </c>
      <c r="D10" t="s">
        <v>867</v>
      </c>
    </row>
    <row r="11" spans="1:4" x14ac:dyDescent="0.25">
      <c r="A11" t="s">
        <v>745</v>
      </c>
      <c r="B11">
        <v>0.95736034497031197</v>
      </c>
      <c r="C11">
        <v>1</v>
      </c>
      <c r="D11" t="s">
        <v>867</v>
      </c>
    </row>
    <row r="12" spans="1:4" x14ac:dyDescent="0.25">
      <c r="A12" t="s">
        <v>110</v>
      </c>
      <c r="B12">
        <v>0.77889447236180898</v>
      </c>
      <c r="C12">
        <v>0.845612663670119</v>
      </c>
      <c r="D12" t="s">
        <v>867</v>
      </c>
    </row>
    <row r="13" spans="1:4" x14ac:dyDescent="0.25">
      <c r="A13" t="s">
        <v>840</v>
      </c>
      <c r="B13">
        <v>0.81611170784103104</v>
      </c>
      <c r="C13">
        <v>0.74562548968399101</v>
      </c>
      <c r="D13" t="s">
        <v>867</v>
      </c>
    </row>
    <row r="14" spans="1:4" x14ac:dyDescent="0.25">
      <c r="A14" t="s">
        <v>747</v>
      </c>
      <c r="B14">
        <v>0.53571428571428603</v>
      </c>
      <c r="C14">
        <v>0.65714285714285703</v>
      </c>
      <c r="D14" t="s">
        <v>867</v>
      </c>
    </row>
    <row r="15" spans="1:4" x14ac:dyDescent="0.25">
      <c r="A15" t="s">
        <v>751</v>
      </c>
      <c r="B15">
        <v>0.892573262076653</v>
      </c>
      <c r="C15">
        <v>0.93561465404953104</v>
      </c>
      <c r="D15" t="s">
        <v>867</v>
      </c>
    </row>
    <row r="16" spans="1:4" x14ac:dyDescent="0.25">
      <c r="A16" t="s">
        <v>841</v>
      </c>
      <c r="B16">
        <v>0.72413858465924397</v>
      </c>
      <c r="C16">
        <v>0.82913666510445505</v>
      </c>
      <c r="D16" t="s">
        <v>867</v>
      </c>
    </row>
    <row r="17" spans="1:4" x14ac:dyDescent="0.25">
      <c r="A17" t="s">
        <v>842</v>
      </c>
      <c r="B17">
        <v>0.732059542323928</v>
      </c>
      <c r="C17">
        <v>0.72819017716976897</v>
      </c>
      <c r="D17" t="s">
        <v>867</v>
      </c>
    </row>
    <row r="18" spans="1:4" x14ac:dyDescent="0.25">
      <c r="A18" t="s">
        <v>843</v>
      </c>
      <c r="B18">
        <v>0.67962184873949605</v>
      </c>
      <c r="C18">
        <v>0.91500904159132002</v>
      </c>
      <c r="D18" t="s">
        <v>867</v>
      </c>
    </row>
    <row r="19" spans="1:4" x14ac:dyDescent="0.25">
      <c r="A19" t="s">
        <v>844</v>
      </c>
      <c r="B19">
        <v>0.80332323126763505</v>
      </c>
      <c r="C19">
        <v>0.99489958559132896</v>
      </c>
      <c r="D19" t="s">
        <v>867</v>
      </c>
    </row>
    <row r="20" spans="1:4" x14ac:dyDescent="0.25">
      <c r="A20" t="s">
        <v>337</v>
      </c>
      <c r="B20">
        <v>0.92948903699410801</v>
      </c>
      <c r="C20">
        <v>0.94793964528368502</v>
      </c>
      <c r="D20" t="s">
        <v>867</v>
      </c>
    </row>
    <row r="21" spans="1:4" x14ac:dyDescent="0.25">
      <c r="A21" t="s">
        <v>845</v>
      </c>
      <c r="B21">
        <v>0.852287153982069</v>
      </c>
      <c r="C21">
        <v>0.85529059751564096</v>
      </c>
      <c r="D21" t="s">
        <v>867</v>
      </c>
    </row>
    <row r="22" spans="1:4" x14ac:dyDescent="0.25">
      <c r="A22" t="s">
        <v>195</v>
      </c>
      <c r="B22">
        <v>0.77282582510238496</v>
      </c>
      <c r="C22">
        <v>0.832491412406547</v>
      </c>
      <c r="D22" t="s">
        <v>867</v>
      </c>
    </row>
    <row r="23" spans="1:4" x14ac:dyDescent="0.25">
      <c r="A23" t="s">
        <v>846</v>
      </c>
      <c r="B23">
        <v>0.77333965949089101</v>
      </c>
      <c r="C23">
        <v>0.86741567488875904</v>
      </c>
      <c r="D23" t="s">
        <v>867</v>
      </c>
    </row>
    <row r="24" spans="1:4" x14ac:dyDescent="0.25">
      <c r="A24" t="s">
        <v>752</v>
      </c>
      <c r="B24">
        <v>0.81010719754977001</v>
      </c>
      <c r="C24">
        <v>0.96776792908944398</v>
      </c>
      <c r="D24" t="s">
        <v>867</v>
      </c>
    </row>
    <row r="25" spans="1:4" x14ac:dyDescent="0.25">
      <c r="A25" t="s">
        <v>753</v>
      </c>
      <c r="B25">
        <v>0.74205703519739696</v>
      </c>
      <c r="C25">
        <v>0.71781465287958801</v>
      </c>
      <c r="D25" t="s">
        <v>867</v>
      </c>
    </row>
    <row r="26" spans="1:4" x14ac:dyDescent="0.25">
      <c r="A26" t="s">
        <v>504</v>
      </c>
      <c r="B26">
        <v>0.70388033817472395</v>
      </c>
      <c r="C26">
        <v>0.74273858921161795</v>
      </c>
      <c r="D26" t="s">
        <v>867</v>
      </c>
    </row>
    <row r="27" spans="1:4" x14ac:dyDescent="0.25">
      <c r="A27" t="s">
        <v>126</v>
      </c>
      <c r="B27">
        <v>0.79856630824372798</v>
      </c>
      <c r="C27">
        <v>0.83907111231589404</v>
      </c>
      <c r="D27" t="s">
        <v>867</v>
      </c>
    </row>
    <row r="28" spans="1:4" x14ac:dyDescent="0.25">
      <c r="A28" t="s">
        <v>755</v>
      </c>
      <c r="B28">
        <v>0.884908195253023</v>
      </c>
      <c r="C28">
        <v>0.894925630111435</v>
      </c>
      <c r="D28" t="s">
        <v>867</v>
      </c>
    </row>
    <row r="29" spans="1:4" x14ac:dyDescent="0.25">
      <c r="A29" t="s">
        <v>198</v>
      </c>
      <c r="B29">
        <v>0.70748299319727903</v>
      </c>
      <c r="C29">
        <v>0.80699708454810504</v>
      </c>
      <c r="D29" t="s">
        <v>867</v>
      </c>
    </row>
    <row r="30" spans="1:4" x14ac:dyDescent="0.25">
      <c r="A30" t="s">
        <v>201</v>
      </c>
      <c r="B30">
        <v>0.88371919898756801</v>
      </c>
      <c r="C30">
        <v>0.92291653503506699</v>
      </c>
      <c r="D30" t="s">
        <v>867</v>
      </c>
    </row>
    <row r="31" spans="1:4" x14ac:dyDescent="0.25">
      <c r="A31" t="s">
        <v>756</v>
      </c>
      <c r="B31">
        <v>0.86881446014446095</v>
      </c>
      <c r="C31">
        <v>0.91954209396613396</v>
      </c>
      <c r="D31" t="s">
        <v>867</v>
      </c>
    </row>
    <row r="32" spans="1:4" x14ac:dyDescent="0.25">
      <c r="A32" t="s">
        <v>757</v>
      </c>
      <c r="B32">
        <v>0.86900594154480204</v>
      </c>
      <c r="C32">
        <v>0.99753712884425505</v>
      </c>
      <c r="D32" t="s">
        <v>867</v>
      </c>
    </row>
    <row r="33" spans="1:4" x14ac:dyDescent="0.25">
      <c r="A33" t="s">
        <v>758</v>
      </c>
      <c r="B33">
        <v>0.85777636997149198</v>
      </c>
      <c r="C33">
        <v>0.95706028075970295</v>
      </c>
      <c r="D33" t="s">
        <v>867</v>
      </c>
    </row>
    <row r="34" spans="1:4" x14ac:dyDescent="0.25">
      <c r="A34" t="s">
        <v>282</v>
      </c>
      <c r="B34">
        <v>0.58525345622119795</v>
      </c>
      <c r="C34">
        <v>0.67567567567567599</v>
      </c>
      <c r="D34" t="s">
        <v>867</v>
      </c>
    </row>
    <row r="35" spans="1:4" x14ac:dyDescent="0.25">
      <c r="A35" t="s">
        <v>847</v>
      </c>
      <c r="B35">
        <v>0.85149313962873296</v>
      </c>
      <c r="C35">
        <v>0.88341451728818998</v>
      </c>
      <c r="D35" t="s">
        <v>867</v>
      </c>
    </row>
    <row r="36" spans="1:4" x14ac:dyDescent="0.25">
      <c r="A36" t="s">
        <v>759</v>
      </c>
      <c r="B36">
        <v>0.82522676630128999</v>
      </c>
      <c r="C36">
        <v>0.62044200940287997</v>
      </c>
      <c r="D36" t="s">
        <v>867</v>
      </c>
    </row>
    <row r="37" spans="1:4" x14ac:dyDescent="0.25">
      <c r="A37" t="s">
        <v>801</v>
      </c>
      <c r="B37">
        <v>0.95378311013476402</v>
      </c>
      <c r="C37">
        <v>0.95336684146540596</v>
      </c>
      <c r="D37" t="s">
        <v>867</v>
      </c>
    </row>
    <row r="38" spans="1:4" x14ac:dyDescent="0.25">
      <c r="A38" t="s">
        <v>135</v>
      </c>
      <c r="B38">
        <v>0.87880836728763001</v>
      </c>
      <c r="C38">
        <v>0.87380418557710304</v>
      </c>
      <c r="D38" t="s">
        <v>867</v>
      </c>
    </row>
    <row r="39" spans="1:4" x14ac:dyDescent="0.25">
      <c r="A39" t="s">
        <v>782</v>
      </c>
      <c r="B39">
        <v>0.91669454667112704</v>
      </c>
      <c r="C39">
        <v>0.72206660441954595</v>
      </c>
      <c r="D39" t="s">
        <v>867</v>
      </c>
    </row>
    <row r="40" spans="1:4" x14ac:dyDescent="0.25">
      <c r="A40" t="s">
        <v>803</v>
      </c>
      <c r="B40">
        <v>0.726485635576545</v>
      </c>
      <c r="C40">
        <v>0.98223774100501005</v>
      </c>
      <c r="D40" t="s">
        <v>867</v>
      </c>
    </row>
    <row r="41" spans="1:4" x14ac:dyDescent="0.25">
      <c r="A41" t="s">
        <v>848</v>
      </c>
      <c r="B41">
        <v>0.95485510930350803</v>
      </c>
      <c r="C41">
        <v>0.92652392652392601</v>
      </c>
      <c r="D41" t="s">
        <v>867</v>
      </c>
    </row>
    <row r="42" spans="1:4" x14ac:dyDescent="0.25">
      <c r="A42" t="s">
        <v>151</v>
      </c>
      <c r="B42">
        <v>0.73344518712959705</v>
      </c>
      <c r="C42">
        <v>0.883679098213215</v>
      </c>
      <c r="D42" t="s">
        <v>867</v>
      </c>
    </row>
    <row r="43" spans="1:4" x14ac:dyDescent="0.25">
      <c r="A43" t="s">
        <v>296</v>
      </c>
      <c r="B43">
        <v>0.99561035287549104</v>
      </c>
      <c r="C43">
        <v>0.82867449792150605</v>
      </c>
      <c r="D43" t="s">
        <v>868</v>
      </c>
    </row>
    <row r="44" spans="1:4" x14ac:dyDescent="0.25">
      <c r="A44" t="s">
        <v>736</v>
      </c>
      <c r="B44">
        <v>0.87234039422060905</v>
      </c>
      <c r="C44">
        <v>0.95565774491645905</v>
      </c>
      <c r="D44" t="s">
        <v>868</v>
      </c>
    </row>
    <row r="45" spans="1:4" x14ac:dyDescent="0.25">
      <c r="A45" t="s">
        <v>737</v>
      </c>
      <c r="B45">
        <v>0.90933277955080805</v>
      </c>
      <c r="C45">
        <v>0.87821913598620205</v>
      </c>
      <c r="D45" t="s">
        <v>868</v>
      </c>
    </row>
    <row r="46" spans="1:4" x14ac:dyDescent="0.25">
      <c r="A46" t="s">
        <v>738</v>
      </c>
      <c r="B46">
        <v>0.86437011980012202</v>
      </c>
      <c r="C46">
        <v>0.75625667001692898</v>
      </c>
      <c r="D46" t="s">
        <v>868</v>
      </c>
    </row>
    <row r="47" spans="1:4" x14ac:dyDescent="0.25">
      <c r="A47" t="s">
        <v>197</v>
      </c>
      <c r="B47">
        <v>0.82246908073085501</v>
      </c>
      <c r="C47">
        <v>0.77974276054372904</v>
      </c>
      <c r="D47" t="s">
        <v>868</v>
      </c>
    </row>
    <row r="48" spans="1:4" x14ac:dyDescent="0.25">
      <c r="A48" t="s">
        <v>739</v>
      </c>
      <c r="B48">
        <v>0.74717788924992901</v>
      </c>
      <c r="C48">
        <v>0.64626254907498204</v>
      </c>
      <c r="D48" t="s">
        <v>868</v>
      </c>
    </row>
    <row r="49" spans="1:4" x14ac:dyDescent="0.25">
      <c r="A49" t="s">
        <v>740</v>
      </c>
      <c r="B49">
        <v>0.83561362667281103</v>
      </c>
      <c r="C49">
        <v>0.81196618673351195</v>
      </c>
      <c r="D49" t="s">
        <v>868</v>
      </c>
    </row>
    <row r="50" spans="1:4" x14ac:dyDescent="0.25">
      <c r="A50" t="s">
        <v>741</v>
      </c>
      <c r="B50">
        <v>0.89373345342394706</v>
      </c>
      <c r="C50">
        <v>0.87248014410873698</v>
      </c>
      <c r="D50" t="s">
        <v>868</v>
      </c>
    </row>
    <row r="51" spans="1:4" x14ac:dyDescent="0.25">
      <c r="A51" t="s">
        <v>742</v>
      </c>
      <c r="B51">
        <v>0.89025940821205996</v>
      </c>
      <c r="C51">
        <v>0.99636159257452905</v>
      </c>
      <c r="D51" t="s">
        <v>868</v>
      </c>
    </row>
    <row r="52" spans="1:4" x14ac:dyDescent="0.25">
      <c r="A52" t="s">
        <v>206</v>
      </c>
      <c r="B52">
        <v>0.96957565121827904</v>
      </c>
      <c r="C52">
        <v>0.70810882600333502</v>
      </c>
      <c r="D52" t="s">
        <v>868</v>
      </c>
    </row>
    <row r="53" spans="1:4" x14ac:dyDescent="0.25">
      <c r="A53" t="s">
        <v>743</v>
      </c>
      <c r="B53">
        <v>0.928119210751429</v>
      </c>
      <c r="C53">
        <v>0.76166112898559601</v>
      </c>
      <c r="D53" t="s">
        <v>868</v>
      </c>
    </row>
    <row r="54" spans="1:4" x14ac:dyDescent="0.25">
      <c r="A54" t="s">
        <v>744</v>
      </c>
      <c r="B54">
        <v>0.92527820020759399</v>
      </c>
      <c r="C54">
        <v>0.95333521620785</v>
      </c>
      <c r="D54" t="s">
        <v>868</v>
      </c>
    </row>
    <row r="55" spans="1:4" x14ac:dyDescent="0.25">
      <c r="A55" t="s">
        <v>294</v>
      </c>
      <c r="B55">
        <v>0.80519179133935104</v>
      </c>
      <c r="C55">
        <v>0.80920860835277497</v>
      </c>
      <c r="D55" t="s">
        <v>868</v>
      </c>
    </row>
    <row r="56" spans="1:4" x14ac:dyDescent="0.25">
      <c r="A56" t="s">
        <v>745</v>
      </c>
      <c r="B56">
        <v>0.89245320684414897</v>
      </c>
      <c r="C56">
        <v>0.96067336940783399</v>
      </c>
      <c r="D56" t="s">
        <v>868</v>
      </c>
    </row>
    <row r="57" spans="1:4" x14ac:dyDescent="0.25">
      <c r="A57" t="s">
        <v>110</v>
      </c>
      <c r="B57">
        <v>0.93791683937278603</v>
      </c>
      <c r="C57">
        <v>0.78899661744216198</v>
      </c>
      <c r="D57" t="s">
        <v>868</v>
      </c>
    </row>
    <row r="58" spans="1:4" x14ac:dyDescent="0.25">
      <c r="A58" t="s">
        <v>746</v>
      </c>
      <c r="B58">
        <v>0.99561035287549104</v>
      </c>
      <c r="C58">
        <v>0.95047160865963298</v>
      </c>
      <c r="D58" t="s">
        <v>868</v>
      </c>
    </row>
    <row r="59" spans="1:4" x14ac:dyDescent="0.25">
      <c r="A59" t="s">
        <v>747</v>
      </c>
      <c r="B59">
        <v>0.82494264162239594</v>
      </c>
      <c r="C59">
        <v>0.60674647904035295</v>
      </c>
      <c r="D59" t="s">
        <v>868</v>
      </c>
    </row>
    <row r="60" spans="1:4" x14ac:dyDescent="0.25">
      <c r="A60" t="s">
        <v>748</v>
      </c>
      <c r="B60">
        <v>0.82839730683466495</v>
      </c>
      <c r="C60">
        <v>0.84201588017555595</v>
      </c>
      <c r="D60" t="s">
        <v>868</v>
      </c>
    </row>
    <row r="61" spans="1:4" x14ac:dyDescent="0.25">
      <c r="A61" t="s">
        <v>749</v>
      </c>
      <c r="B61">
        <v>0.779618835295666</v>
      </c>
      <c r="C61">
        <v>0.96171328150597202</v>
      </c>
      <c r="D61" t="s">
        <v>868</v>
      </c>
    </row>
    <row r="62" spans="1:4" x14ac:dyDescent="0.25">
      <c r="A62" t="s">
        <v>750</v>
      </c>
      <c r="B62">
        <v>0.93575540771077403</v>
      </c>
      <c r="C62">
        <v>0.93806149792151805</v>
      </c>
      <c r="D62" t="s">
        <v>868</v>
      </c>
    </row>
    <row r="63" spans="1:4" x14ac:dyDescent="0.25">
      <c r="A63" t="s">
        <v>751</v>
      </c>
      <c r="B63">
        <v>0.80550276543199195</v>
      </c>
      <c r="C63">
        <v>0.71643515999951701</v>
      </c>
      <c r="D63" t="s">
        <v>868</v>
      </c>
    </row>
    <row r="64" spans="1:4" x14ac:dyDescent="0.25">
      <c r="A64" t="s">
        <v>288</v>
      </c>
      <c r="B64">
        <v>0.91439254156594596</v>
      </c>
      <c r="C64">
        <v>0.81789402290725299</v>
      </c>
      <c r="D64" t="s">
        <v>868</v>
      </c>
    </row>
    <row r="65" spans="1:4" x14ac:dyDescent="0.25">
      <c r="A65" t="s">
        <v>752</v>
      </c>
      <c r="B65">
        <v>0.96188476348918905</v>
      </c>
      <c r="C65">
        <v>0.95362600920945995</v>
      </c>
      <c r="D65" t="s">
        <v>868</v>
      </c>
    </row>
    <row r="66" spans="1:4" x14ac:dyDescent="0.25">
      <c r="A66" t="s">
        <v>753</v>
      </c>
      <c r="B66">
        <v>0.93223064003848499</v>
      </c>
      <c r="C66">
        <v>0.88766641523813095</v>
      </c>
      <c r="D66" t="s">
        <v>868</v>
      </c>
    </row>
    <row r="67" spans="1:4" x14ac:dyDescent="0.25">
      <c r="A67" t="s">
        <v>865</v>
      </c>
      <c r="B67">
        <v>0.61063477712573799</v>
      </c>
      <c r="C67">
        <v>0.53785577836708598</v>
      </c>
      <c r="D67" t="s">
        <v>868</v>
      </c>
    </row>
    <row r="68" spans="1:4" x14ac:dyDescent="0.25">
      <c r="A68" t="s">
        <v>755</v>
      </c>
      <c r="B68">
        <v>0.97031102733270502</v>
      </c>
      <c r="C68">
        <v>0.95417895771878103</v>
      </c>
      <c r="D68" t="s">
        <v>868</v>
      </c>
    </row>
    <row r="69" spans="1:4" x14ac:dyDescent="0.25">
      <c r="A69" t="s">
        <v>201</v>
      </c>
      <c r="B69">
        <v>0.82740783864307299</v>
      </c>
      <c r="C69">
        <v>0.91871672946315697</v>
      </c>
      <c r="D69" t="s">
        <v>868</v>
      </c>
    </row>
    <row r="70" spans="1:4" x14ac:dyDescent="0.25">
      <c r="A70" t="s">
        <v>756</v>
      </c>
      <c r="B70">
        <v>0.89659537324662997</v>
      </c>
      <c r="C70">
        <v>0.91801715301658204</v>
      </c>
      <c r="D70" t="s">
        <v>868</v>
      </c>
    </row>
    <row r="71" spans="1:4" x14ac:dyDescent="0.25">
      <c r="A71" t="s">
        <v>757</v>
      </c>
      <c r="B71">
        <v>0.90531608001300501</v>
      </c>
      <c r="C71">
        <v>0.98111504374415903</v>
      </c>
      <c r="D71" t="s">
        <v>868</v>
      </c>
    </row>
    <row r="72" spans="1:4" x14ac:dyDescent="0.25">
      <c r="A72" t="s">
        <v>758</v>
      </c>
      <c r="B72">
        <v>0.91720226673332395</v>
      </c>
      <c r="C72">
        <v>0.96873399205601296</v>
      </c>
      <c r="D72" t="s">
        <v>868</v>
      </c>
    </row>
    <row r="73" spans="1:4" x14ac:dyDescent="0.25">
      <c r="A73" t="s">
        <v>284</v>
      </c>
      <c r="B73">
        <v>0.69531628553274905</v>
      </c>
      <c r="C73">
        <v>0.53029286293104005</v>
      </c>
      <c r="D73" t="s">
        <v>868</v>
      </c>
    </row>
    <row r="74" spans="1:4" x14ac:dyDescent="0.25">
      <c r="A74" t="s">
        <v>759</v>
      </c>
      <c r="B74">
        <v>0.72827206768812602</v>
      </c>
      <c r="C74">
        <v>0.71223081237958197</v>
      </c>
      <c r="D74" t="s">
        <v>868</v>
      </c>
    </row>
    <row r="75" spans="1:4" x14ac:dyDescent="0.25">
      <c r="A75" t="s">
        <v>134</v>
      </c>
      <c r="B75">
        <v>0.90496192195964498</v>
      </c>
      <c r="C75">
        <v>0.88551580125856599</v>
      </c>
      <c r="D75" t="s">
        <v>868</v>
      </c>
    </row>
    <row r="76" spans="1:4" x14ac:dyDescent="0.25">
      <c r="A76" t="s">
        <v>292</v>
      </c>
      <c r="B76">
        <v>0.80143310345532903</v>
      </c>
      <c r="C76">
        <v>0.78661201677528403</v>
      </c>
      <c r="D76" t="s">
        <v>868</v>
      </c>
    </row>
    <row r="77" spans="1:4" x14ac:dyDescent="0.25">
      <c r="A77" t="s">
        <v>760</v>
      </c>
      <c r="B77">
        <v>0.96282448617501604</v>
      </c>
      <c r="C77">
        <v>0.75925196243063697</v>
      </c>
      <c r="D77" t="s">
        <v>868</v>
      </c>
    </row>
    <row r="78" spans="1:4" x14ac:dyDescent="0.25">
      <c r="A78" t="s">
        <v>151</v>
      </c>
      <c r="B78">
        <v>0.98721167864349302</v>
      </c>
      <c r="C78">
        <v>0.84104312866809094</v>
      </c>
      <c r="D78" t="s">
        <v>868</v>
      </c>
    </row>
    <row r="79" spans="1:4" x14ac:dyDescent="0.25">
      <c r="A79" t="s">
        <v>296</v>
      </c>
      <c r="B79">
        <v>0.99316399472551897</v>
      </c>
      <c r="C79">
        <v>0.96158283341024497</v>
      </c>
      <c r="D79" t="s">
        <v>869</v>
      </c>
    </row>
    <row r="80" spans="1:4" x14ac:dyDescent="0.25">
      <c r="A80" t="s">
        <v>736</v>
      </c>
      <c r="B80">
        <v>0.79297458893871497</v>
      </c>
      <c r="C80">
        <v>0.88694452512343902</v>
      </c>
      <c r="D80" t="s">
        <v>869</v>
      </c>
    </row>
    <row r="81" spans="1:4" x14ac:dyDescent="0.25">
      <c r="A81" t="s">
        <v>737</v>
      </c>
      <c r="B81">
        <v>0.87950838502182405</v>
      </c>
      <c r="C81">
        <v>0.73218724109362099</v>
      </c>
      <c r="D81" t="s">
        <v>869</v>
      </c>
    </row>
    <row r="82" spans="1:4" x14ac:dyDescent="0.25">
      <c r="A82" t="s">
        <v>738</v>
      </c>
      <c r="B82">
        <v>0.96591182847506596</v>
      </c>
      <c r="C82">
        <v>0.66121055110692395</v>
      </c>
      <c r="D82" t="s">
        <v>869</v>
      </c>
    </row>
    <row r="83" spans="1:4" x14ac:dyDescent="0.25">
      <c r="A83" t="s">
        <v>862</v>
      </c>
      <c r="B83">
        <v>0.93079535805264701</v>
      </c>
      <c r="C83">
        <v>0.894077448747153</v>
      </c>
      <c r="D83" t="s">
        <v>869</v>
      </c>
    </row>
    <row r="84" spans="1:4" x14ac:dyDescent="0.25">
      <c r="A84" t="s">
        <v>739</v>
      </c>
      <c r="B84">
        <v>0.82777551850345699</v>
      </c>
      <c r="C84">
        <v>0.73538493207081101</v>
      </c>
      <c r="D84" t="s">
        <v>869</v>
      </c>
    </row>
    <row r="85" spans="1:4" x14ac:dyDescent="0.25">
      <c r="A85" t="s">
        <v>740</v>
      </c>
      <c r="B85">
        <v>0.842790516906335</v>
      </c>
      <c r="C85">
        <v>0.75495049504950495</v>
      </c>
      <c r="D85" t="s">
        <v>869</v>
      </c>
    </row>
    <row r="86" spans="1:4" x14ac:dyDescent="0.25">
      <c r="A86" t="s">
        <v>772</v>
      </c>
      <c r="B86">
        <v>0.92019126491176195</v>
      </c>
      <c r="C86">
        <v>0.98980016652789304</v>
      </c>
      <c r="D86" t="s">
        <v>869</v>
      </c>
    </row>
    <row r="87" spans="1:4" x14ac:dyDescent="0.25">
      <c r="A87" t="s">
        <v>742</v>
      </c>
      <c r="B87">
        <v>0.95478430375455603</v>
      </c>
      <c r="C87">
        <v>0.98443807095814695</v>
      </c>
      <c r="D87" t="s">
        <v>869</v>
      </c>
    </row>
    <row r="88" spans="1:4" x14ac:dyDescent="0.25">
      <c r="A88" t="s">
        <v>743</v>
      </c>
      <c r="B88">
        <v>0.791797870745239</v>
      </c>
      <c r="C88">
        <v>0.63026772434308398</v>
      </c>
      <c r="D88" t="s">
        <v>869</v>
      </c>
    </row>
    <row r="89" spans="1:4" x14ac:dyDescent="0.25">
      <c r="A89" t="s">
        <v>744</v>
      </c>
      <c r="B89">
        <v>0.87457646921369303</v>
      </c>
      <c r="C89">
        <v>0.66451990632318503</v>
      </c>
      <c r="D89" t="s">
        <v>869</v>
      </c>
    </row>
    <row r="90" spans="1:4" x14ac:dyDescent="0.25">
      <c r="A90" t="s">
        <v>294</v>
      </c>
      <c r="B90">
        <v>0.87931034482758597</v>
      </c>
      <c r="C90">
        <v>1</v>
      </c>
      <c r="D90" t="s">
        <v>869</v>
      </c>
    </row>
    <row r="91" spans="1:4" x14ac:dyDescent="0.25">
      <c r="A91" t="s">
        <v>747</v>
      </c>
      <c r="B91">
        <v>0.88205828779599305</v>
      </c>
      <c r="C91">
        <v>0.84177008491182204</v>
      </c>
      <c r="D91" t="s">
        <v>869</v>
      </c>
    </row>
    <row r="92" spans="1:4" x14ac:dyDescent="0.25">
      <c r="A92" t="s">
        <v>863</v>
      </c>
      <c r="B92">
        <v>0.96256837292840203</v>
      </c>
      <c r="C92">
        <v>0.97920277296360503</v>
      </c>
      <c r="D92" t="s">
        <v>869</v>
      </c>
    </row>
    <row r="93" spans="1:4" x14ac:dyDescent="0.25">
      <c r="A93" t="s">
        <v>750</v>
      </c>
      <c r="B93">
        <v>0.83239737932878699</v>
      </c>
      <c r="C93">
        <v>0.98974599208827796</v>
      </c>
      <c r="D93" t="s">
        <v>869</v>
      </c>
    </row>
    <row r="94" spans="1:4" x14ac:dyDescent="0.25">
      <c r="A94" t="s">
        <v>288</v>
      </c>
      <c r="B94">
        <v>0.97049591964846205</v>
      </c>
      <c r="C94">
        <v>0.90874965874965896</v>
      </c>
      <c r="D94" t="s">
        <v>869</v>
      </c>
    </row>
    <row r="95" spans="1:4" x14ac:dyDescent="0.25">
      <c r="A95" t="s">
        <v>773</v>
      </c>
      <c r="B95">
        <v>0.87365213314580403</v>
      </c>
      <c r="C95">
        <v>0.73791478902089302</v>
      </c>
      <c r="D95" t="s">
        <v>869</v>
      </c>
    </row>
    <row r="96" spans="1:4" x14ac:dyDescent="0.25">
      <c r="A96" t="s">
        <v>774</v>
      </c>
      <c r="B96">
        <v>0.81871955462769697</v>
      </c>
      <c r="C96">
        <v>0.85317460317460303</v>
      </c>
      <c r="D96" t="s">
        <v>869</v>
      </c>
    </row>
    <row r="97" spans="1:4" x14ac:dyDescent="0.25">
      <c r="A97" t="s">
        <v>752</v>
      </c>
      <c r="B97">
        <v>0.93019296254256501</v>
      </c>
      <c r="C97">
        <v>0.71921443736730395</v>
      </c>
      <c r="D97" t="s">
        <v>869</v>
      </c>
    </row>
    <row r="98" spans="1:4" x14ac:dyDescent="0.25">
      <c r="A98" t="s">
        <v>753</v>
      </c>
      <c r="B98">
        <v>0.96296748961134204</v>
      </c>
      <c r="C98">
        <v>0.85355217253409499</v>
      </c>
      <c r="D98" t="s">
        <v>869</v>
      </c>
    </row>
    <row r="99" spans="1:4" x14ac:dyDescent="0.25">
      <c r="A99" t="s">
        <v>775</v>
      </c>
      <c r="B99">
        <v>1</v>
      </c>
      <c r="C99">
        <v>1</v>
      </c>
      <c r="D99" t="s">
        <v>869</v>
      </c>
    </row>
    <row r="100" spans="1:4" x14ac:dyDescent="0.25">
      <c r="A100" t="s">
        <v>776</v>
      </c>
      <c r="B100">
        <v>0.84228623329440799</v>
      </c>
      <c r="C100">
        <v>0.73304383788254801</v>
      </c>
      <c r="D100" t="s">
        <v>869</v>
      </c>
    </row>
    <row r="101" spans="1:4" x14ac:dyDescent="0.25">
      <c r="A101" t="s">
        <v>777</v>
      </c>
      <c r="B101">
        <v>0.82666938664490697</v>
      </c>
      <c r="C101">
        <v>0.72720618987871199</v>
      </c>
      <c r="D101" t="s">
        <v>869</v>
      </c>
    </row>
    <row r="102" spans="1:4" x14ac:dyDescent="0.25">
      <c r="A102" t="s">
        <v>778</v>
      </c>
      <c r="B102">
        <v>0.99663334013466598</v>
      </c>
      <c r="C102">
        <v>1</v>
      </c>
      <c r="D102" t="s">
        <v>869</v>
      </c>
    </row>
    <row r="103" spans="1:4" x14ac:dyDescent="0.25">
      <c r="A103" t="s">
        <v>201</v>
      </c>
      <c r="B103">
        <v>0.85802469135802495</v>
      </c>
      <c r="C103">
        <v>0.75337703615415197</v>
      </c>
      <c r="D103" t="s">
        <v>869</v>
      </c>
    </row>
    <row r="104" spans="1:4" x14ac:dyDescent="0.25">
      <c r="A104" t="s">
        <v>756</v>
      </c>
      <c r="B104">
        <v>0.78299570288520604</v>
      </c>
      <c r="C104">
        <v>0.66941477008824901</v>
      </c>
      <c r="D104" t="s">
        <v>869</v>
      </c>
    </row>
    <row r="105" spans="1:4" x14ac:dyDescent="0.25">
      <c r="A105" t="s">
        <v>757</v>
      </c>
      <c r="B105">
        <v>0.93835616438356195</v>
      </c>
      <c r="C105">
        <v>0.94512195121951204</v>
      </c>
      <c r="D105" t="s">
        <v>869</v>
      </c>
    </row>
    <row r="106" spans="1:4" x14ac:dyDescent="0.25">
      <c r="A106" t="s">
        <v>758</v>
      </c>
      <c r="B106">
        <v>0.94337263308324404</v>
      </c>
      <c r="C106">
        <v>0.95602069614299201</v>
      </c>
      <c r="D106" t="s">
        <v>869</v>
      </c>
    </row>
    <row r="107" spans="1:4" x14ac:dyDescent="0.25">
      <c r="A107" t="s">
        <v>284</v>
      </c>
      <c r="B107">
        <v>0.83558469076943498</v>
      </c>
      <c r="C107">
        <v>0.75573349149861602</v>
      </c>
      <c r="D107" t="s">
        <v>869</v>
      </c>
    </row>
    <row r="108" spans="1:4" x14ac:dyDescent="0.25">
      <c r="A108" t="s">
        <v>779</v>
      </c>
      <c r="B108">
        <v>0.68497109826589597</v>
      </c>
      <c r="C108">
        <v>0.70817078456870397</v>
      </c>
      <c r="D108" t="s">
        <v>869</v>
      </c>
    </row>
    <row r="109" spans="1:4" x14ac:dyDescent="0.25">
      <c r="A109" t="s">
        <v>780</v>
      </c>
      <c r="B109">
        <v>0.77744044838860304</v>
      </c>
      <c r="C109">
        <v>0.37770411723656699</v>
      </c>
      <c r="D109" t="s">
        <v>869</v>
      </c>
    </row>
    <row r="110" spans="1:4" x14ac:dyDescent="0.25">
      <c r="A110" t="s">
        <v>781</v>
      </c>
      <c r="B110">
        <v>0.97035728307813096</v>
      </c>
      <c r="C110">
        <v>0.90190754664438899</v>
      </c>
      <c r="D110" t="s">
        <v>869</v>
      </c>
    </row>
    <row r="111" spans="1:4" x14ac:dyDescent="0.25">
      <c r="A111" t="s">
        <v>211</v>
      </c>
      <c r="B111">
        <v>0.84956874682902095</v>
      </c>
      <c r="C111">
        <v>0.72412705090450202</v>
      </c>
      <c r="D111" t="s">
        <v>869</v>
      </c>
    </row>
    <row r="112" spans="1:4" x14ac:dyDescent="0.25">
      <c r="A112" t="s">
        <v>134</v>
      </c>
      <c r="B112">
        <v>0.90287010657380995</v>
      </c>
      <c r="C112">
        <v>0.85392902408111504</v>
      </c>
      <c r="D112" t="s">
        <v>869</v>
      </c>
    </row>
    <row r="113" spans="1:4" x14ac:dyDescent="0.25">
      <c r="A113" t="s">
        <v>137</v>
      </c>
      <c r="B113">
        <v>0.74685138539042795</v>
      </c>
      <c r="C113">
        <v>0.61451448906964901</v>
      </c>
      <c r="D113" t="s">
        <v>869</v>
      </c>
    </row>
    <row r="114" spans="1:4" x14ac:dyDescent="0.25">
      <c r="A114" t="s">
        <v>782</v>
      </c>
      <c r="B114">
        <v>0.98962538063876504</v>
      </c>
      <c r="C114">
        <v>0.887365825355381</v>
      </c>
      <c r="D114" t="s">
        <v>869</v>
      </c>
    </row>
    <row r="115" spans="1:4" x14ac:dyDescent="0.25">
      <c r="A115" t="s">
        <v>783</v>
      </c>
      <c r="B115">
        <v>0.90236811502272996</v>
      </c>
      <c r="C115">
        <v>0.98980016652789304</v>
      </c>
      <c r="D115" t="s">
        <v>869</v>
      </c>
    </row>
    <row r="116" spans="1:4" x14ac:dyDescent="0.25">
      <c r="A116" t="s">
        <v>151</v>
      </c>
      <c r="B116">
        <v>0.9</v>
      </c>
      <c r="C116">
        <v>0.46185372005044101</v>
      </c>
      <c r="D116" t="s">
        <v>869</v>
      </c>
    </row>
    <row r="117" spans="1:4" x14ac:dyDescent="0.25">
      <c r="A117" t="s">
        <v>296</v>
      </c>
      <c r="B117">
        <v>0.95130564536185003</v>
      </c>
      <c r="C117">
        <v>0.90287420161066401</v>
      </c>
      <c r="D117" t="s">
        <v>870</v>
      </c>
    </row>
    <row r="118" spans="1:4" x14ac:dyDescent="0.25">
      <c r="A118" t="s">
        <v>789</v>
      </c>
      <c r="B118">
        <v>0.52341001353179994</v>
      </c>
      <c r="C118">
        <v>0.512536873156342</v>
      </c>
      <c r="D118" t="s">
        <v>870</v>
      </c>
    </row>
    <row r="119" spans="1:4" x14ac:dyDescent="0.25">
      <c r="A119" t="s">
        <v>861</v>
      </c>
      <c r="B119">
        <v>0.79967974379503604</v>
      </c>
      <c r="C119">
        <v>0.81331877729257596</v>
      </c>
      <c r="D119" t="s">
        <v>870</v>
      </c>
    </row>
    <row r="120" spans="1:4" x14ac:dyDescent="0.25">
      <c r="A120" t="s">
        <v>791</v>
      </c>
      <c r="B120">
        <v>0.94358974358974401</v>
      </c>
      <c r="C120">
        <v>0.71397941680960597</v>
      </c>
      <c r="D120" t="s">
        <v>870</v>
      </c>
    </row>
    <row r="121" spans="1:4" x14ac:dyDescent="0.25">
      <c r="A121" t="s">
        <v>792</v>
      </c>
      <c r="B121">
        <v>1</v>
      </c>
      <c r="C121">
        <v>1</v>
      </c>
      <c r="D121" t="s">
        <v>870</v>
      </c>
    </row>
    <row r="122" spans="1:4" x14ac:dyDescent="0.25">
      <c r="A122" t="s">
        <v>740</v>
      </c>
      <c r="B122">
        <v>0.95508204751408299</v>
      </c>
      <c r="C122">
        <v>0.94385255939260404</v>
      </c>
      <c r="D122" t="s">
        <v>870</v>
      </c>
    </row>
    <row r="123" spans="1:4" x14ac:dyDescent="0.25">
      <c r="A123" t="s">
        <v>793</v>
      </c>
      <c r="B123">
        <v>0.89549330085261902</v>
      </c>
      <c r="C123">
        <v>0.81461163357715105</v>
      </c>
      <c r="D123" t="s">
        <v>870</v>
      </c>
    </row>
    <row r="124" spans="1:4" x14ac:dyDescent="0.25">
      <c r="A124" t="s">
        <v>743</v>
      </c>
      <c r="B124">
        <v>0.90938680616099998</v>
      </c>
      <c r="C124">
        <v>0.61772888214466404</v>
      </c>
      <c r="D124" t="s">
        <v>870</v>
      </c>
    </row>
    <row r="125" spans="1:4" x14ac:dyDescent="0.25">
      <c r="A125" t="s">
        <v>794</v>
      </c>
      <c r="B125">
        <v>0.80143483459545595</v>
      </c>
      <c r="C125">
        <v>1</v>
      </c>
      <c r="D125" t="s">
        <v>870</v>
      </c>
    </row>
    <row r="126" spans="1:4" x14ac:dyDescent="0.25">
      <c r="A126" t="s">
        <v>795</v>
      </c>
      <c r="B126">
        <v>0.98764068804417104</v>
      </c>
      <c r="C126">
        <v>0.97920277296360503</v>
      </c>
      <c r="D126" t="s">
        <v>870</v>
      </c>
    </row>
    <row r="127" spans="1:4" x14ac:dyDescent="0.25">
      <c r="A127" t="s">
        <v>796</v>
      </c>
      <c r="B127">
        <v>0.40571882446385998</v>
      </c>
      <c r="C127">
        <v>0.70343244425010898</v>
      </c>
      <c r="D127" t="s">
        <v>870</v>
      </c>
    </row>
    <row r="128" spans="1:4" x14ac:dyDescent="0.25">
      <c r="A128" t="s">
        <v>797</v>
      </c>
      <c r="B128">
        <v>0.58800489596083305</v>
      </c>
      <c r="C128">
        <v>0.59640522875817004</v>
      </c>
      <c r="D128" t="s">
        <v>870</v>
      </c>
    </row>
    <row r="129" spans="1:4" x14ac:dyDescent="0.25">
      <c r="A129" t="s">
        <v>337</v>
      </c>
      <c r="B129">
        <v>0.80722702278083303</v>
      </c>
      <c r="C129">
        <v>0.88789107763615305</v>
      </c>
      <c r="D129" t="s">
        <v>870</v>
      </c>
    </row>
    <row r="130" spans="1:4" x14ac:dyDescent="0.25">
      <c r="A130" t="s">
        <v>798</v>
      </c>
      <c r="B130">
        <v>0.92137085539147401</v>
      </c>
      <c r="C130">
        <v>0.824974498469908</v>
      </c>
      <c r="D130" t="s">
        <v>870</v>
      </c>
    </row>
    <row r="131" spans="1:4" x14ac:dyDescent="0.25">
      <c r="A131" t="s">
        <v>799</v>
      </c>
      <c r="B131">
        <v>1</v>
      </c>
      <c r="C131">
        <v>1</v>
      </c>
      <c r="D131" t="s">
        <v>870</v>
      </c>
    </row>
    <row r="132" spans="1:4" x14ac:dyDescent="0.25">
      <c r="A132" t="s">
        <v>278</v>
      </c>
      <c r="B132">
        <v>0.89924812030075196</v>
      </c>
      <c r="C132">
        <v>0.87406015037593998</v>
      </c>
      <c r="D132" t="s">
        <v>870</v>
      </c>
    </row>
    <row r="133" spans="1:4" x14ac:dyDescent="0.25">
      <c r="A133" t="s">
        <v>753</v>
      </c>
      <c r="B133">
        <v>0.79464937170652605</v>
      </c>
      <c r="C133">
        <v>0.67475839852738195</v>
      </c>
      <c r="D133" t="s">
        <v>870</v>
      </c>
    </row>
    <row r="134" spans="1:4" x14ac:dyDescent="0.25">
      <c r="A134" t="s">
        <v>800</v>
      </c>
      <c r="B134">
        <v>0.80753532182103605</v>
      </c>
      <c r="C134">
        <v>0.75941915227629497</v>
      </c>
      <c r="D134" t="s">
        <v>870</v>
      </c>
    </row>
    <row r="135" spans="1:4" x14ac:dyDescent="0.25">
      <c r="A135" t="s">
        <v>754</v>
      </c>
      <c r="B135">
        <v>0.425406661502711</v>
      </c>
      <c r="C135">
        <v>0.43725617685305601</v>
      </c>
      <c r="D135" t="s">
        <v>870</v>
      </c>
    </row>
    <row r="136" spans="1:4" x14ac:dyDescent="0.25">
      <c r="A136" t="s">
        <v>201</v>
      </c>
      <c r="B136">
        <v>0.77210098416773598</v>
      </c>
      <c r="C136">
        <v>0.57249322493224897</v>
      </c>
      <c r="D136" t="s">
        <v>870</v>
      </c>
    </row>
    <row r="137" spans="1:4" x14ac:dyDescent="0.25">
      <c r="A137" t="s">
        <v>756</v>
      </c>
      <c r="B137">
        <v>0.84936886395511901</v>
      </c>
      <c r="C137">
        <v>0.47839506172839502</v>
      </c>
      <c r="D137" t="s">
        <v>870</v>
      </c>
    </row>
    <row r="138" spans="1:4" x14ac:dyDescent="0.25">
      <c r="A138" t="s">
        <v>758</v>
      </c>
      <c r="B138">
        <v>1</v>
      </c>
      <c r="C138">
        <v>1</v>
      </c>
      <c r="D138" t="s">
        <v>870</v>
      </c>
    </row>
    <row r="139" spans="1:4" x14ac:dyDescent="0.25">
      <c r="A139" t="s">
        <v>284</v>
      </c>
      <c r="B139">
        <v>0.72175992348158802</v>
      </c>
      <c r="C139">
        <v>0.84009673717002797</v>
      </c>
      <c r="D139" t="s">
        <v>870</v>
      </c>
    </row>
    <row r="140" spans="1:4" x14ac:dyDescent="0.25">
      <c r="A140" t="s">
        <v>801</v>
      </c>
      <c r="B140">
        <v>0.79726137736609004</v>
      </c>
      <c r="C140">
        <v>0.74657672170761202</v>
      </c>
      <c r="D140" t="s">
        <v>870</v>
      </c>
    </row>
    <row r="141" spans="1:4" x14ac:dyDescent="0.25">
      <c r="A141" t="s">
        <v>290</v>
      </c>
      <c r="B141">
        <v>0.90068841664172405</v>
      </c>
      <c r="C141">
        <v>0.89528944381384801</v>
      </c>
      <c r="D141" t="s">
        <v>870</v>
      </c>
    </row>
    <row r="142" spans="1:4" x14ac:dyDescent="0.25">
      <c r="A142" t="s">
        <v>134</v>
      </c>
      <c r="B142">
        <v>0.87616580310880798</v>
      </c>
      <c r="C142">
        <v>0.84533829718355502</v>
      </c>
      <c r="D142" t="s">
        <v>870</v>
      </c>
    </row>
    <row r="143" spans="1:4" x14ac:dyDescent="0.25">
      <c r="A143" t="s">
        <v>292</v>
      </c>
      <c r="B143">
        <v>0.76178790534618801</v>
      </c>
      <c r="C143">
        <v>0.58262146289375305</v>
      </c>
      <c r="D143" t="s">
        <v>870</v>
      </c>
    </row>
    <row r="144" spans="1:4" x14ac:dyDescent="0.25">
      <c r="A144" t="s">
        <v>802</v>
      </c>
      <c r="B144">
        <v>1</v>
      </c>
      <c r="C144">
        <v>0.94998799951998103</v>
      </c>
      <c r="D144" t="s">
        <v>870</v>
      </c>
    </row>
    <row r="145" spans="1:4" x14ac:dyDescent="0.25">
      <c r="A145" t="s">
        <v>803</v>
      </c>
      <c r="B145">
        <v>0.71807228915662702</v>
      </c>
      <c r="C145">
        <v>0.91442953020134199</v>
      </c>
      <c r="D145" t="s">
        <v>870</v>
      </c>
    </row>
    <row r="146" spans="1:4" x14ac:dyDescent="0.25">
      <c r="A146" t="s">
        <v>804</v>
      </c>
      <c r="B146">
        <v>1</v>
      </c>
      <c r="C146">
        <v>0.87586052080215504</v>
      </c>
      <c r="D146" t="s">
        <v>870</v>
      </c>
    </row>
    <row r="147" spans="1:4" x14ac:dyDescent="0.25">
      <c r="A147" t="s">
        <v>151</v>
      </c>
      <c r="B147">
        <v>0.87405475880052197</v>
      </c>
      <c r="C147">
        <v>0.52219796215429404</v>
      </c>
      <c r="D147" t="s">
        <v>870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873</v>
      </c>
      <c r="F2" t="s">
        <v>874</v>
      </c>
      <c r="H2" t="s">
        <v>875</v>
      </c>
      <c r="J2" t="s">
        <v>876</v>
      </c>
    </row>
    <row r="3" spans="2:13" x14ac:dyDescent="0.25">
      <c r="D3" t="s">
        <v>877</v>
      </c>
      <c r="E3" t="s">
        <v>878</v>
      </c>
      <c r="F3" t="s">
        <v>877</v>
      </c>
      <c r="G3" t="s">
        <v>878</v>
      </c>
      <c r="H3" t="s">
        <v>877</v>
      </c>
      <c r="I3" t="s">
        <v>878</v>
      </c>
      <c r="J3" t="s">
        <v>877</v>
      </c>
      <c r="K3" t="s">
        <v>878</v>
      </c>
    </row>
    <row r="4" spans="2:13" x14ac:dyDescent="0.25">
      <c r="B4" t="s">
        <v>6</v>
      </c>
    </row>
    <row r="5" spans="2:13" x14ac:dyDescent="0.25">
      <c r="C5" t="s">
        <v>68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879</v>
      </c>
    </row>
    <row r="6" spans="2:13" x14ac:dyDescent="0.25">
      <c r="C6" t="s">
        <v>221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25">
      <c r="C7" t="s">
        <v>768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25">
      <c r="C8" t="s">
        <v>261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25">
      <c r="C9" t="s">
        <v>880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25">
      <c r="C10" t="s">
        <v>881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25">
      <c r="C11" t="s">
        <v>170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25">
      <c r="C12" t="s">
        <v>882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25">
      <c r="B13" t="s">
        <v>7</v>
      </c>
      <c r="D13" s="52"/>
      <c r="E13" s="52"/>
    </row>
    <row r="14" spans="2:13" x14ac:dyDescent="0.25">
      <c r="C14" t="s">
        <v>176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25">
      <c r="C15" t="s">
        <v>174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25">
      <c r="C16" t="s">
        <v>173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25">
      <c r="C17" t="s">
        <v>175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25">
      <c r="C18" t="s">
        <v>73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25">
      <c r="C19" t="s">
        <v>883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25">
      <c r="C20" t="s">
        <v>508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25">
      <c r="C21" t="s">
        <v>177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25">
      <c r="D23" s="52"/>
      <c r="E23" s="52"/>
      <c r="F23" s="52"/>
      <c r="G23" s="52"/>
      <c r="H23" s="52"/>
    </row>
    <row r="25" spans="2:13" x14ac:dyDescent="0.25">
      <c r="B25" s="59"/>
      <c r="C25" s="59"/>
      <c r="D25" s="95" t="s">
        <v>873</v>
      </c>
      <c r="E25" s="95"/>
      <c r="F25" s="95" t="s">
        <v>874</v>
      </c>
      <c r="G25" s="95"/>
      <c r="H25" s="95" t="s">
        <v>875</v>
      </c>
      <c r="I25" s="95"/>
      <c r="J25" s="95" t="s">
        <v>876</v>
      </c>
      <c r="K25" s="95"/>
    </row>
    <row r="26" spans="2:13" x14ac:dyDescent="0.25">
      <c r="B26" s="60"/>
      <c r="C26" s="60"/>
      <c r="D26" s="60" t="s">
        <v>877</v>
      </c>
      <c r="E26" s="60" t="s">
        <v>878</v>
      </c>
      <c r="F26" s="60" t="s">
        <v>877</v>
      </c>
      <c r="G26" s="60" t="s">
        <v>878</v>
      </c>
      <c r="H26" s="60" t="s">
        <v>877</v>
      </c>
      <c r="I26" s="60" t="s">
        <v>878</v>
      </c>
      <c r="J26" s="60" t="s">
        <v>877</v>
      </c>
      <c r="K26" s="60" t="s">
        <v>878</v>
      </c>
    </row>
    <row r="27" spans="2:13" x14ac:dyDescent="0.25">
      <c r="B27" t="s">
        <v>6</v>
      </c>
    </row>
    <row r="28" spans="2:13" x14ac:dyDescent="0.25">
      <c r="C28" t="s">
        <v>68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879</v>
      </c>
    </row>
    <row r="29" spans="2:13" x14ac:dyDescent="0.25">
      <c r="C29" t="s">
        <v>221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25">
      <c r="C30" t="s">
        <v>768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25">
      <c r="C31" t="s">
        <v>261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25">
      <c r="C32" t="s">
        <v>880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25">
      <c r="C33" t="s">
        <v>881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25">
      <c r="C34" t="s">
        <v>170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25">
      <c r="C35" s="60" t="s">
        <v>882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25">
      <c r="B36" t="s">
        <v>7</v>
      </c>
      <c r="D36" s="52"/>
      <c r="E36" s="52"/>
    </row>
    <row r="37" spans="2:11" x14ac:dyDescent="0.25">
      <c r="C37" t="s">
        <v>176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25">
      <c r="C38" t="s">
        <v>174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25">
      <c r="C39" t="s">
        <v>173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25">
      <c r="C40" t="s">
        <v>175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25">
      <c r="C41" t="s">
        <v>73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25">
      <c r="C42" t="s">
        <v>883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25">
      <c r="C43" t="s">
        <v>508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25">
      <c r="B44" s="60"/>
      <c r="C44" s="60" t="s">
        <v>177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7109375" defaultRowHeight="15" x14ac:dyDescent="0.25"/>
  <cols>
    <col min="1" max="1" width="24.140625" customWidth="1"/>
    <col min="2" max="2" width="26" customWidth="1"/>
    <col min="4" max="4" width="13.140625" customWidth="1"/>
    <col min="5" max="5" width="16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customWidth="1"/>
  </cols>
  <sheetData>
    <row r="1" spans="1:30" x14ac:dyDescent="0.25">
      <c r="A1" t="s">
        <v>179</v>
      </c>
      <c r="B1" t="s">
        <v>180</v>
      </c>
      <c r="C1" t="s">
        <v>181</v>
      </c>
      <c r="D1" s="28" t="s">
        <v>73</v>
      </c>
      <c r="E1" t="s">
        <v>182</v>
      </c>
      <c r="F1" t="s">
        <v>183</v>
      </c>
      <c r="G1" t="s">
        <v>76</v>
      </c>
      <c r="H1" t="s">
        <v>74</v>
      </c>
      <c r="I1" t="s">
        <v>184</v>
      </c>
      <c r="J1" t="s">
        <v>185</v>
      </c>
      <c r="K1" t="s">
        <v>186</v>
      </c>
      <c r="L1" t="s">
        <v>81</v>
      </c>
      <c r="M1" t="s">
        <v>187</v>
      </c>
      <c r="N1" t="s">
        <v>83</v>
      </c>
      <c r="O1" t="s">
        <v>188</v>
      </c>
      <c r="P1" t="s">
        <v>85</v>
      </c>
      <c r="Q1" t="s">
        <v>87</v>
      </c>
      <c r="R1" t="s">
        <v>189</v>
      </c>
      <c r="S1" t="s">
        <v>190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191</v>
      </c>
      <c r="AB1" t="s">
        <v>68</v>
      </c>
      <c r="AC1" t="s">
        <v>69</v>
      </c>
      <c r="AD1" t="s">
        <v>190</v>
      </c>
    </row>
    <row r="2" spans="1:30" x14ac:dyDescent="0.25">
      <c r="A2" t="s">
        <v>192</v>
      </c>
      <c r="B2" t="s">
        <v>192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25">
      <c r="A3" t="s">
        <v>193</v>
      </c>
      <c r="B3" t="s">
        <v>193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25">
      <c r="A4" t="s">
        <v>194</v>
      </c>
      <c r="B4" t="s">
        <v>194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25">
      <c r="A5" t="s">
        <v>105</v>
      </c>
      <c r="B5" t="s">
        <v>105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25">
      <c r="A6" t="s">
        <v>195</v>
      </c>
      <c r="B6" t="s">
        <v>195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25">
      <c r="A7" t="s">
        <v>196</v>
      </c>
      <c r="B7" t="s">
        <v>196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25">
      <c r="A8" t="s">
        <v>197</v>
      </c>
      <c r="B8" t="s">
        <v>197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25">
      <c r="A9" t="s">
        <v>198</v>
      </c>
      <c r="B9" t="s">
        <v>199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25">
      <c r="A10" t="s">
        <v>118</v>
      </c>
      <c r="B10" t="s">
        <v>118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25">
      <c r="A11" t="s">
        <v>147</v>
      </c>
      <c r="B11" t="s">
        <v>200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25">
      <c r="A12" t="s">
        <v>201</v>
      </c>
      <c r="B12" t="s">
        <v>201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25">
      <c r="A13" t="s">
        <v>202</v>
      </c>
      <c r="B13" t="s">
        <v>202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25">
      <c r="A14" t="s">
        <v>137</v>
      </c>
      <c r="B14" t="s">
        <v>137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25">
      <c r="A15" t="s">
        <v>203</v>
      </c>
      <c r="B15" t="s">
        <v>203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25">
      <c r="A16" t="s">
        <v>139</v>
      </c>
      <c r="B16" t="s">
        <v>204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25">
      <c r="A17" t="s">
        <v>205</v>
      </c>
      <c r="B17" t="s">
        <v>205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25">
      <c r="A18" t="s">
        <v>206</v>
      </c>
      <c r="B18" t="s">
        <v>207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25">
      <c r="A19" t="s">
        <v>208</v>
      </c>
      <c r="B19" t="s">
        <v>208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25">
      <c r="A20" t="s">
        <v>209</v>
      </c>
      <c r="B20" t="s">
        <v>210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25">
      <c r="A21" t="s">
        <v>128</v>
      </c>
      <c r="B21" t="s">
        <v>128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25">
      <c r="A22" t="s">
        <v>211</v>
      </c>
      <c r="B22" t="s">
        <v>211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25">
      <c r="A23" t="s">
        <v>212</v>
      </c>
      <c r="B23" t="s">
        <v>213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25">
      <c r="A24" t="s">
        <v>214</v>
      </c>
      <c r="B24" t="s">
        <v>214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25">
      <c r="C25">
        <f>SUM(C2:C24)</f>
        <v>2380</v>
      </c>
    </row>
    <row r="27" spans="1:30" x14ac:dyDescent="0.25">
      <c r="A27" t="s">
        <v>179</v>
      </c>
      <c r="B27" t="s">
        <v>215</v>
      </c>
      <c r="C27" t="s">
        <v>61</v>
      </c>
      <c r="D27" s="28" t="s">
        <v>73</v>
      </c>
      <c r="E27" t="s">
        <v>182</v>
      </c>
      <c r="F27" t="s">
        <v>183</v>
      </c>
      <c r="G27" t="s">
        <v>76</v>
      </c>
      <c r="H27" t="s">
        <v>74</v>
      </c>
      <c r="I27" t="s">
        <v>184</v>
      </c>
      <c r="J27" t="s">
        <v>185</v>
      </c>
      <c r="K27" t="s">
        <v>186</v>
      </c>
      <c r="L27" t="s">
        <v>81</v>
      </c>
      <c r="M27" t="s">
        <v>187</v>
      </c>
      <c r="N27" t="s">
        <v>83</v>
      </c>
      <c r="O27" t="s">
        <v>188</v>
      </c>
      <c r="P27" t="s">
        <v>85</v>
      </c>
      <c r="Q27" t="s">
        <v>87</v>
      </c>
      <c r="R27" t="s">
        <v>189</v>
      </c>
      <c r="S27" t="s">
        <v>190</v>
      </c>
      <c r="V27" t="s">
        <v>62</v>
      </c>
      <c r="W27" t="s">
        <v>63</v>
      </c>
      <c r="X27" t="s">
        <v>64</v>
      </c>
      <c r="Y27" t="s">
        <v>65</v>
      </c>
      <c r="Z27" t="s">
        <v>66</v>
      </c>
      <c r="AA27" t="s">
        <v>191</v>
      </c>
      <c r="AB27" t="s">
        <v>68</v>
      </c>
      <c r="AC27" t="s">
        <v>69</v>
      </c>
      <c r="AD27" t="s">
        <v>190</v>
      </c>
    </row>
    <row r="28" spans="1:30" x14ac:dyDescent="0.25">
      <c r="A28" t="s">
        <v>192</v>
      </c>
      <c r="B28" t="s">
        <v>192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25">
      <c r="A29" t="s">
        <v>193</v>
      </c>
      <c r="B29" t="s">
        <v>193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25">
      <c r="A30" t="s">
        <v>194</v>
      </c>
      <c r="B30" t="s">
        <v>194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25">
      <c r="A31" t="s">
        <v>105</v>
      </c>
      <c r="B31" t="s">
        <v>105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25">
      <c r="A32" t="s">
        <v>195</v>
      </c>
      <c r="B32" t="s">
        <v>195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25">
      <c r="A33" t="s">
        <v>196</v>
      </c>
      <c r="B33" t="s">
        <v>196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25">
      <c r="A34" t="s">
        <v>197</v>
      </c>
      <c r="B34" t="s">
        <v>197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25">
      <c r="A35" t="s">
        <v>198</v>
      </c>
      <c r="B35" t="s">
        <v>199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25">
      <c r="A36" t="s">
        <v>118</v>
      </c>
      <c r="B36" t="s">
        <v>118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25">
      <c r="A37" t="s">
        <v>147</v>
      </c>
      <c r="B37" t="s">
        <v>200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25">
      <c r="A38" t="s">
        <v>201</v>
      </c>
      <c r="B38" t="s">
        <v>201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25">
      <c r="A39" t="s">
        <v>202</v>
      </c>
      <c r="B39" t="s">
        <v>202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25">
      <c r="A40" t="s">
        <v>137</v>
      </c>
      <c r="B40" t="s">
        <v>137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25">
      <c r="A41" t="s">
        <v>203</v>
      </c>
      <c r="B41" t="s">
        <v>203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25">
      <c r="A42" t="s">
        <v>139</v>
      </c>
      <c r="B42" t="s">
        <v>204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25">
      <c r="A43" t="s">
        <v>205</v>
      </c>
      <c r="B43" t="s">
        <v>205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25">
      <c r="A44" t="s">
        <v>206</v>
      </c>
      <c r="B44" t="s">
        <v>207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25">
      <c r="A45" t="s">
        <v>208</v>
      </c>
      <c r="B45" t="s">
        <v>208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25">
      <c r="A46" t="s">
        <v>209</v>
      </c>
      <c r="B46" t="s">
        <v>210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25">
      <c r="A47" t="s">
        <v>128</v>
      </c>
      <c r="B47" t="s">
        <v>128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25">
      <c r="A48" t="s">
        <v>211</v>
      </c>
      <c r="B48" t="s">
        <v>211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25">
      <c r="A49" t="s">
        <v>212</v>
      </c>
      <c r="B49" t="s">
        <v>213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25">
      <c r="A50" t="s">
        <v>214</v>
      </c>
      <c r="B50" t="s">
        <v>214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25">
      <c r="C51">
        <f>SUM(C28:C50)</f>
        <v>2380</v>
      </c>
      <c r="D51" t="s">
        <v>216</v>
      </c>
      <c r="E51" s="9" t="s">
        <v>164</v>
      </c>
      <c r="F51" t="s">
        <v>163</v>
      </c>
      <c r="G51" t="s">
        <v>163</v>
      </c>
      <c r="H51" t="s">
        <v>164</v>
      </c>
      <c r="I51" t="s">
        <v>166</v>
      </c>
      <c r="J51" t="s">
        <v>163</v>
      </c>
      <c r="K51" t="s">
        <v>164</v>
      </c>
      <c r="L51" t="s">
        <v>164</v>
      </c>
      <c r="M51" t="s">
        <v>163</v>
      </c>
      <c r="N51" t="s">
        <v>164</v>
      </c>
      <c r="O51" t="s">
        <v>165</v>
      </c>
      <c r="P51" t="s">
        <v>166</v>
      </c>
      <c r="Q51" t="s">
        <v>217</v>
      </c>
      <c r="R51" t="s">
        <v>165</v>
      </c>
      <c r="S51">
        <f>SUM(S28:S50)</f>
        <v>2380</v>
      </c>
      <c r="V51" t="s">
        <v>156</v>
      </c>
      <c r="W51" t="s">
        <v>156</v>
      </c>
      <c r="X51" t="s">
        <v>157</v>
      </c>
      <c r="Y51" t="s">
        <v>158</v>
      </c>
      <c r="Z51" s="30" t="s">
        <v>159</v>
      </c>
      <c r="AA51" s="9" t="s">
        <v>218</v>
      </c>
      <c r="AB51" t="s">
        <v>161</v>
      </c>
      <c r="AC51" t="s">
        <v>156</v>
      </c>
      <c r="AD51" s="29">
        <f>SUM(AD28:AD50)</f>
        <v>2385.5119999999997</v>
      </c>
    </row>
    <row r="53" spans="1:30" x14ac:dyDescent="0.25">
      <c r="A53" t="s">
        <v>179</v>
      </c>
      <c r="B53" t="s">
        <v>215</v>
      </c>
      <c r="C53" t="s">
        <v>61</v>
      </c>
      <c r="D53" s="31" t="s">
        <v>73</v>
      </c>
      <c r="E53" s="31" t="s">
        <v>173</v>
      </c>
      <c r="F53" s="31" t="s">
        <v>174</v>
      </c>
      <c r="G53" s="31" t="s">
        <v>175</v>
      </c>
      <c r="H53" s="31" t="s">
        <v>176</v>
      </c>
      <c r="I53" s="31" t="s">
        <v>177</v>
      </c>
      <c r="J53" s="13" t="s">
        <v>178</v>
      </c>
      <c r="V53" s="32" t="s">
        <v>168</v>
      </c>
      <c r="W53" s="32" t="s">
        <v>169</v>
      </c>
      <c r="X53" s="32" t="s">
        <v>64</v>
      </c>
      <c r="Y53" s="32" t="s">
        <v>170</v>
      </c>
      <c r="Z53" s="32" t="s">
        <v>68</v>
      </c>
      <c r="AA53" s="32" t="s">
        <v>171</v>
      </c>
      <c r="AB53" s="13" t="s">
        <v>172</v>
      </c>
    </row>
    <row r="54" spans="1:30" x14ac:dyDescent="0.25">
      <c r="A54" t="s">
        <v>192</v>
      </c>
      <c r="B54" t="s">
        <v>192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25">
      <c r="A55" t="s">
        <v>193</v>
      </c>
      <c r="B55" t="s">
        <v>193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25">
      <c r="A56" t="s">
        <v>194</v>
      </c>
      <c r="B56" t="s">
        <v>194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25">
      <c r="A57" t="s">
        <v>105</v>
      </c>
      <c r="B57" t="s">
        <v>105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25">
      <c r="A58" t="s">
        <v>195</v>
      </c>
      <c r="B58" t="s">
        <v>195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25">
      <c r="A59" t="s">
        <v>196</v>
      </c>
      <c r="B59" t="s">
        <v>196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25">
      <c r="A60" t="s">
        <v>197</v>
      </c>
      <c r="B60" t="s">
        <v>197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25">
      <c r="A61" t="s">
        <v>198</v>
      </c>
      <c r="B61" t="s">
        <v>199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25">
      <c r="A62" t="s">
        <v>118</v>
      </c>
      <c r="B62" t="s">
        <v>118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25">
      <c r="A63" t="s">
        <v>147</v>
      </c>
      <c r="B63" t="s">
        <v>200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25">
      <c r="A64" t="s">
        <v>201</v>
      </c>
      <c r="B64" t="s">
        <v>201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25">
      <c r="A65" t="s">
        <v>202</v>
      </c>
      <c r="B65" t="s">
        <v>202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25">
      <c r="A66" t="s">
        <v>137</v>
      </c>
      <c r="B66" t="s">
        <v>137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25">
      <c r="A67" t="s">
        <v>134</v>
      </c>
      <c r="B67" t="s">
        <v>203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25">
      <c r="A68" t="s">
        <v>139</v>
      </c>
      <c r="B68" t="s">
        <v>204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25">
      <c r="A69" t="s">
        <v>205</v>
      </c>
      <c r="B69" t="s">
        <v>205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25">
      <c r="A70" t="s">
        <v>206</v>
      </c>
      <c r="B70" t="s">
        <v>207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25">
      <c r="A71" t="s">
        <v>208</v>
      </c>
      <c r="B71" t="s">
        <v>208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25">
      <c r="A72" t="s">
        <v>209</v>
      </c>
      <c r="B72" t="s">
        <v>210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25">
      <c r="A73" t="s">
        <v>128</v>
      </c>
      <c r="B73" t="s">
        <v>128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25">
      <c r="A74" t="s">
        <v>211</v>
      </c>
      <c r="B74" t="s">
        <v>211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25">
      <c r="A75" t="s">
        <v>212</v>
      </c>
      <c r="B75" t="s">
        <v>213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25">
      <c r="A76" t="s">
        <v>214</v>
      </c>
      <c r="B76" t="s">
        <v>214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703125" defaultRowHeight="15" x14ac:dyDescent="0.25"/>
  <cols>
    <col min="1" max="1" width="27.42578125" customWidth="1"/>
    <col min="2" max="2" width="26.5703125" customWidth="1"/>
    <col min="3" max="3" width="13.5703125" customWidth="1"/>
    <col min="17" max="17" width="16.28515625" customWidth="1"/>
  </cols>
  <sheetData>
    <row r="1" spans="1:20" x14ac:dyDescent="0.25">
      <c r="A1" t="s">
        <v>179</v>
      </c>
      <c r="B1" t="s">
        <v>219</v>
      </c>
      <c r="C1" t="s">
        <v>61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176</v>
      </c>
      <c r="J1" t="s">
        <v>225</v>
      </c>
      <c r="K1" t="s">
        <v>226</v>
      </c>
      <c r="L1" t="s">
        <v>73</v>
      </c>
      <c r="M1" t="s">
        <v>175</v>
      </c>
      <c r="N1" t="s">
        <v>227</v>
      </c>
      <c r="O1" t="s">
        <v>228</v>
      </c>
      <c r="P1" t="s">
        <v>224</v>
      </c>
    </row>
    <row r="2" spans="1:20" x14ac:dyDescent="0.25">
      <c r="A2" t="s">
        <v>229</v>
      </c>
      <c r="B2" t="s">
        <v>229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25">
      <c r="A3" t="s">
        <v>230</v>
      </c>
      <c r="B3" t="s">
        <v>230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25">
      <c r="A4" t="s">
        <v>231</v>
      </c>
      <c r="B4" t="s">
        <v>231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25">
      <c r="A5" t="s">
        <v>232</v>
      </c>
      <c r="B5" t="s">
        <v>232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25">
      <c r="A6" t="s">
        <v>233</v>
      </c>
      <c r="B6" t="s">
        <v>233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25">
      <c r="A7" t="s">
        <v>234</v>
      </c>
      <c r="B7" t="s">
        <v>234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25">
      <c r="A8" t="s">
        <v>235</v>
      </c>
      <c r="B8" t="s">
        <v>235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25">
      <c r="A9" t="s">
        <v>236</v>
      </c>
      <c r="B9" t="s">
        <v>237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25">
      <c r="A10" t="s">
        <v>238</v>
      </c>
      <c r="B10" t="s">
        <v>238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239</v>
      </c>
    </row>
    <row r="11" spans="1:20" x14ac:dyDescent="0.25">
      <c r="A11" t="s">
        <v>240</v>
      </c>
      <c r="B11" t="s">
        <v>241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25">
      <c r="A12" t="s">
        <v>242</v>
      </c>
      <c r="B12" t="s">
        <v>242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25">
      <c r="A13" t="s">
        <v>243</v>
      </c>
      <c r="B13" t="s">
        <v>243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25">
      <c r="A14" t="s">
        <v>244</v>
      </c>
      <c r="B14" t="s">
        <v>244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25">
      <c r="A15" t="s">
        <v>245</v>
      </c>
      <c r="B15" t="s">
        <v>245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25">
      <c r="A16" t="s">
        <v>246</v>
      </c>
      <c r="B16" t="s">
        <v>246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25">
      <c r="A17" t="s">
        <v>247</v>
      </c>
      <c r="B17" t="s">
        <v>247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25">
      <c r="A18" t="s">
        <v>248</v>
      </c>
      <c r="B18" t="s">
        <v>248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25">
      <c r="A19" t="s">
        <v>249</v>
      </c>
      <c r="B19" t="s">
        <v>249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25">
      <c r="A20" t="s">
        <v>250</v>
      </c>
      <c r="B20" t="s">
        <v>250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25">
      <c r="A21" t="s">
        <v>251</v>
      </c>
      <c r="B21" t="s">
        <v>251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25">
      <c r="A22" t="s">
        <v>252</v>
      </c>
      <c r="B22" t="s">
        <v>252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25">
      <c r="A23" t="s">
        <v>253</v>
      </c>
      <c r="B23" t="s">
        <v>253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25">
      <c r="D24" t="s">
        <v>254</v>
      </c>
      <c r="E24" t="s">
        <v>255</v>
      </c>
      <c r="F24" t="s">
        <v>161</v>
      </c>
      <c r="G24" t="s">
        <v>256</v>
      </c>
      <c r="I24" t="s">
        <v>164</v>
      </c>
      <c r="J24" t="s">
        <v>163</v>
      </c>
      <c r="K24" t="s">
        <v>163</v>
      </c>
      <c r="L24" t="s">
        <v>216</v>
      </c>
      <c r="M24" t="s">
        <v>166</v>
      </c>
      <c r="N24" t="s">
        <v>163</v>
      </c>
      <c r="O24" t="s">
        <v>163</v>
      </c>
    </row>
    <row r="27" spans="1:16" x14ac:dyDescent="0.25">
      <c r="A27" t="s">
        <v>179</v>
      </c>
      <c r="B27" s="31" t="s">
        <v>73</v>
      </c>
      <c r="C27" s="31" t="s">
        <v>173</v>
      </c>
      <c r="D27" s="31" t="s">
        <v>174</v>
      </c>
      <c r="E27" s="31" t="s">
        <v>175</v>
      </c>
      <c r="F27" s="31" t="s">
        <v>176</v>
      </c>
      <c r="G27" s="31" t="s">
        <v>177</v>
      </c>
      <c r="H27" s="35" t="s">
        <v>178</v>
      </c>
      <c r="I27" s="32" t="s">
        <v>168</v>
      </c>
      <c r="J27" s="32" t="s">
        <v>169</v>
      </c>
      <c r="K27" s="32" t="s">
        <v>64</v>
      </c>
      <c r="L27" s="32" t="s">
        <v>170</v>
      </c>
      <c r="M27" s="32" t="s">
        <v>68</v>
      </c>
      <c r="N27" s="32" t="s">
        <v>171</v>
      </c>
      <c r="O27" s="35" t="s">
        <v>172</v>
      </c>
    </row>
    <row r="28" spans="1:16" x14ac:dyDescent="0.25">
      <c r="A28" t="s">
        <v>229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25">
      <c r="A29" t="s">
        <v>230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25">
      <c r="A30" t="s">
        <v>231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25">
      <c r="A31" t="s">
        <v>232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25">
      <c r="A32" t="s">
        <v>2439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25">
      <c r="A33" t="s">
        <v>234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25">
      <c r="A34" t="s">
        <v>235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25">
      <c r="A35" t="s">
        <v>236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25">
      <c r="A36" t="s">
        <v>238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25">
      <c r="A37" t="s">
        <v>240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25">
      <c r="A38" t="s">
        <v>242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25">
      <c r="A39" t="s">
        <v>243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25">
      <c r="A40" t="s">
        <v>244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25">
      <c r="A41" t="s">
        <v>245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25">
      <c r="A42" t="s">
        <v>246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25">
      <c r="A43" t="s">
        <v>247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25">
      <c r="A44" t="s">
        <v>248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25">
      <c r="A45" t="s">
        <v>249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25">
      <c r="A46" t="s">
        <v>250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25">
      <c r="A47" t="s">
        <v>251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25">
      <c r="A48" t="s">
        <v>252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25">
      <c r="A49" t="s">
        <v>253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7109375" defaultRowHeight="15" x14ac:dyDescent="0.25"/>
  <cols>
    <col min="1" max="1" width="29" customWidth="1"/>
    <col min="2" max="2" width="24.85546875" customWidth="1"/>
    <col min="3" max="3" width="28.85546875" customWidth="1"/>
    <col min="7" max="7" width="8.85546875" customWidth="1"/>
    <col min="9" max="9" width="11.5703125" customWidth="1"/>
    <col min="10" max="10" width="13" customWidth="1"/>
    <col min="11" max="11" width="11.5703125" customWidth="1"/>
  </cols>
  <sheetData>
    <row r="1" spans="1:23" x14ac:dyDescent="0.25">
      <c r="A1" t="s">
        <v>257</v>
      </c>
      <c r="B1" t="s">
        <v>258</v>
      </c>
      <c r="C1" t="s">
        <v>259</v>
      </c>
      <c r="D1" s="35" t="s">
        <v>61</v>
      </c>
      <c r="E1" t="s">
        <v>221</v>
      </c>
      <c r="F1" t="s">
        <v>260</v>
      </c>
      <c r="G1" t="s">
        <v>222</v>
      </c>
      <c r="H1" t="s">
        <v>223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76</v>
      </c>
      <c r="S1" t="s">
        <v>270</v>
      </c>
      <c r="T1" t="s">
        <v>271</v>
      </c>
      <c r="U1" t="s">
        <v>73</v>
      </c>
      <c r="V1" t="s">
        <v>263</v>
      </c>
    </row>
    <row r="2" spans="1:23" x14ac:dyDescent="0.25">
      <c r="A2" t="s">
        <v>206</v>
      </c>
      <c r="B2" t="s">
        <v>206</v>
      </c>
      <c r="C2" t="s">
        <v>272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25">
      <c r="A3" t="s">
        <v>273</v>
      </c>
      <c r="B3" t="s">
        <v>273</v>
      </c>
      <c r="C3" t="s">
        <v>274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275</v>
      </c>
    </row>
    <row r="4" spans="1:23" x14ac:dyDescent="0.25">
      <c r="A4" t="s">
        <v>276</v>
      </c>
      <c r="B4" t="s">
        <v>276</v>
      </c>
      <c r="C4" t="s">
        <v>277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25">
      <c r="A5" t="s">
        <v>278</v>
      </c>
      <c r="B5" t="s">
        <v>278</v>
      </c>
      <c r="C5" t="s">
        <v>279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25">
      <c r="A6" t="s">
        <v>280</v>
      </c>
      <c r="B6" t="s">
        <v>280</v>
      </c>
      <c r="C6" t="s">
        <v>281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25">
      <c r="A7" t="s">
        <v>282</v>
      </c>
      <c r="B7" t="s">
        <v>282</v>
      </c>
      <c r="C7" t="s">
        <v>283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25">
      <c r="A8" t="s">
        <v>284</v>
      </c>
      <c r="B8" t="s">
        <v>284</v>
      </c>
      <c r="C8" t="s">
        <v>285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25">
      <c r="A9" t="s">
        <v>286</v>
      </c>
      <c r="B9" t="s">
        <v>286</v>
      </c>
      <c r="C9" t="s">
        <v>287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25">
      <c r="A10" t="s">
        <v>288</v>
      </c>
      <c r="B10" t="s">
        <v>288</v>
      </c>
      <c r="C10" t="s">
        <v>289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25">
      <c r="A11" t="s">
        <v>290</v>
      </c>
      <c r="B11" t="s">
        <v>290</v>
      </c>
      <c r="C11" t="s">
        <v>291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25">
      <c r="A12" t="s">
        <v>292</v>
      </c>
      <c r="B12" t="s">
        <v>292</v>
      </c>
      <c r="C12" t="s">
        <v>293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25">
      <c r="A13" t="s">
        <v>294</v>
      </c>
      <c r="B13" t="s">
        <v>294</v>
      </c>
      <c r="C13" t="s">
        <v>295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25">
      <c r="A14" t="s">
        <v>296</v>
      </c>
      <c r="B14" t="s">
        <v>296</v>
      </c>
      <c r="C14" t="s">
        <v>297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25">
      <c r="A15" t="s">
        <v>298</v>
      </c>
      <c r="E15" t="s">
        <v>255</v>
      </c>
      <c r="F15" t="s">
        <v>299</v>
      </c>
      <c r="G15" t="s">
        <v>300</v>
      </c>
      <c r="H15" t="s">
        <v>256</v>
      </c>
      <c r="I15" t="s">
        <v>301</v>
      </c>
      <c r="J15" s="6" t="s">
        <v>255</v>
      </c>
      <c r="L15" t="s">
        <v>166</v>
      </c>
      <c r="M15" t="s">
        <v>166</v>
      </c>
      <c r="N15" t="s">
        <v>166</v>
      </c>
      <c r="O15" t="s">
        <v>165</v>
      </c>
      <c r="P15" t="s">
        <v>163</v>
      </c>
      <c r="Q15" t="s">
        <v>163</v>
      </c>
      <c r="R15" t="s">
        <v>163</v>
      </c>
      <c r="S15" t="s">
        <v>164</v>
      </c>
      <c r="T15" t="s">
        <v>164</v>
      </c>
      <c r="U15" t="s">
        <v>302</v>
      </c>
    </row>
    <row r="17" spans="1:17" x14ac:dyDescent="0.25">
      <c r="A17" t="s">
        <v>257</v>
      </c>
      <c r="B17" t="s">
        <v>258</v>
      </c>
      <c r="C17" t="s">
        <v>259</v>
      </c>
      <c r="D17" s="31" t="s">
        <v>73</v>
      </c>
      <c r="E17" s="31" t="s">
        <v>173</v>
      </c>
      <c r="F17" s="31" t="s">
        <v>174</v>
      </c>
      <c r="G17" s="31" t="s">
        <v>175</v>
      </c>
      <c r="H17" s="31" t="s">
        <v>176</v>
      </c>
      <c r="I17" s="31" t="s">
        <v>177</v>
      </c>
      <c r="J17" s="35" t="s">
        <v>178</v>
      </c>
      <c r="K17" s="32" t="s">
        <v>168</v>
      </c>
      <c r="L17" s="32" t="s">
        <v>169</v>
      </c>
      <c r="M17" s="32" t="s">
        <v>64</v>
      </c>
      <c r="N17" s="32" t="s">
        <v>170</v>
      </c>
      <c r="O17" s="32" t="s">
        <v>68</v>
      </c>
      <c r="P17" s="32" t="s">
        <v>171</v>
      </c>
      <c r="Q17" s="35" t="s">
        <v>172</v>
      </c>
    </row>
    <row r="18" spans="1:17" x14ac:dyDescent="0.25">
      <c r="A18" t="s">
        <v>206</v>
      </c>
      <c r="B18" t="s">
        <v>206</v>
      </c>
      <c r="C18" t="s">
        <v>272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25">
      <c r="A19" t="s">
        <v>273</v>
      </c>
      <c r="B19" t="s">
        <v>273</v>
      </c>
      <c r="C19" t="s">
        <v>274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25">
      <c r="A20" t="s">
        <v>276</v>
      </c>
      <c r="B20" t="s">
        <v>276</v>
      </c>
      <c r="C20" t="s">
        <v>277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25">
      <c r="A21" t="s">
        <v>278</v>
      </c>
      <c r="B21" t="s">
        <v>278</v>
      </c>
      <c r="C21" t="s">
        <v>279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25">
      <c r="A22" t="s">
        <v>280</v>
      </c>
      <c r="B22" t="s">
        <v>280</v>
      </c>
      <c r="C22" t="s">
        <v>281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25">
      <c r="A23" t="s">
        <v>282</v>
      </c>
      <c r="B23" t="s">
        <v>282</v>
      </c>
      <c r="C23" t="s">
        <v>283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25">
      <c r="A24" t="s">
        <v>284</v>
      </c>
      <c r="B24" t="s">
        <v>284</v>
      </c>
      <c r="C24" t="s">
        <v>285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25">
      <c r="A25" t="s">
        <v>286</v>
      </c>
      <c r="B25" t="s">
        <v>286</v>
      </c>
      <c r="C25" t="s">
        <v>287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25">
      <c r="A26" t="s">
        <v>288</v>
      </c>
      <c r="B26" t="s">
        <v>288</v>
      </c>
      <c r="C26" t="s">
        <v>289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25">
      <c r="A27" t="s">
        <v>290</v>
      </c>
      <c r="B27" t="s">
        <v>290</v>
      </c>
      <c r="C27" t="s">
        <v>291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25">
      <c r="A28" t="s">
        <v>292</v>
      </c>
      <c r="B28" t="s">
        <v>292</v>
      </c>
      <c r="C28" t="s">
        <v>293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25">
      <c r="A29" t="s">
        <v>294</v>
      </c>
      <c r="B29" t="s">
        <v>294</v>
      </c>
      <c r="C29" t="s">
        <v>295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25">
      <c r="A30" t="s">
        <v>296</v>
      </c>
      <c r="B30" t="s">
        <v>296</v>
      </c>
      <c r="C30" t="s">
        <v>297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A34" sqref="A34"/>
    </sheetView>
  </sheetViews>
  <sheetFormatPr defaultColWidth="11.5703125" defaultRowHeight="15" x14ac:dyDescent="0.25"/>
  <cols>
    <col min="1" max="1" width="21.28515625" customWidth="1"/>
    <col min="2" max="2" width="8" customWidth="1"/>
    <col min="3" max="3" width="31.5703125" customWidth="1"/>
    <col min="10" max="10" width="8.28515625" customWidth="1"/>
    <col min="12" max="12" width="9.7109375" customWidth="1"/>
    <col min="13" max="13" width="10.7109375" customWidth="1"/>
    <col min="14" max="14" width="9" customWidth="1"/>
    <col min="15" max="15" width="9.42578125" customWidth="1"/>
    <col min="21" max="21" width="5" customWidth="1"/>
    <col min="22" max="22" width="5.140625" customWidth="1"/>
  </cols>
  <sheetData>
    <row r="1" spans="1:22" x14ac:dyDescent="0.25">
      <c r="A1" t="s">
        <v>257</v>
      </c>
      <c r="B1" t="s">
        <v>258</v>
      </c>
      <c r="C1" t="s">
        <v>259</v>
      </c>
      <c r="D1" t="s">
        <v>61</v>
      </c>
      <c r="E1" t="s">
        <v>303</v>
      </c>
      <c r="F1" t="s">
        <v>221</v>
      </c>
      <c r="G1" t="s">
        <v>223</v>
      </c>
      <c r="H1" t="s">
        <v>220</v>
      </c>
      <c r="I1" t="s">
        <v>260</v>
      </c>
      <c r="J1" t="s">
        <v>222</v>
      </c>
      <c r="K1" t="s">
        <v>261</v>
      </c>
      <c r="L1" t="s">
        <v>263</v>
      </c>
      <c r="N1" t="s">
        <v>73</v>
      </c>
      <c r="O1" t="s">
        <v>225</v>
      </c>
      <c r="P1" t="s">
        <v>304</v>
      </c>
      <c r="Q1" t="s">
        <v>305</v>
      </c>
      <c r="R1" t="s">
        <v>175</v>
      </c>
      <c r="S1" t="s">
        <v>306</v>
      </c>
      <c r="T1" t="s">
        <v>227</v>
      </c>
      <c r="U1" t="s">
        <v>263</v>
      </c>
    </row>
    <row r="2" spans="1:22" x14ac:dyDescent="0.25">
      <c r="A2" t="s">
        <v>307</v>
      </c>
      <c r="C2" t="s">
        <v>308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25">
      <c r="A3" t="s">
        <v>309</v>
      </c>
      <c r="C3" t="s">
        <v>310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25">
      <c r="A4" t="s">
        <v>309</v>
      </c>
      <c r="C4" t="s">
        <v>311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25">
      <c r="A5" t="s">
        <v>312</v>
      </c>
      <c r="C5" t="s">
        <v>313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25">
      <c r="A6" t="s">
        <v>314</v>
      </c>
      <c r="C6" t="s">
        <v>315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25">
      <c r="A7" t="s">
        <v>316</v>
      </c>
      <c r="C7" t="s">
        <v>317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25">
      <c r="A8" t="s">
        <v>116</v>
      </c>
      <c r="C8" t="s">
        <v>318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25">
      <c r="A9" t="s">
        <v>137</v>
      </c>
      <c r="C9" t="s">
        <v>319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25">
      <c r="A10" t="s">
        <v>320</v>
      </c>
      <c r="C10" t="s">
        <v>321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25">
      <c r="A11" t="s">
        <v>320</v>
      </c>
      <c r="C11" t="s">
        <v>322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25">
      <c r="A12" t="s">
        <v>323</v>
      </c>
      <c r="C12" t="s">
        <v>324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25">
      <c r="A13" t="s">
        <v>325</v>
      </c>
      <c r="C13" t="s">
        <v>326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25">
      <c r="A14" t="s">
        <v>327</v>
      </c>
      <c r="C14" t="s">
        <v>328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25">
      <c r="A15" t="s">
        <v>329</v>
      </c>
      <c r="C15" t="s">
        <v>330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25">
      <c r="A16" t="s">
        <v>331</v>
      </c>
      <c r="C16" t="s">
        <v>332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25">
      <c r="A17" t="s">
        <v>333</v>
      </c>
      <c r="C17" t="s">
        <v>334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25">
      <c r="A18" t="s">
        <v>335</v>
      </c>
      <c r="C18" t="s">
        <v>336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25">
      <c r="A19" t="s">
        <v>337</v>
      </c>
      <c r="C19" t="s">
        <v>338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25">
      <c r="A20" t="s">
        <v>339</v>
      </c>
      <c r="C20" t="s">
        <v>340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25">
      <c r="A21" t="s">
        <v>341</v>
      </c>
      <c r="C21" t="s">
        <v>342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25">
      <c r="E22" s="6" t="s">
        <v>300</v>
      </c>
      <c r="F22" t="s">
        <v>255</v>
      </c>
      <c r="G22" t="s">
        <v>256</v>
      </c>
      <c r="H22" t="s">
        <v>343</v>
      </c>
      <c r="I22" t="s">
        <v>299</v>
      </c>
      <c r="J22" t="s">
        <v>300</v>
      </c>
      <c r="K22" t="s">
        <v>301</v>
      </c>
      <c r="N22" t="s">
        <v>216</v>
      </c>
      <c r="O22" t="s">
        <v>163</v>
      </c>
      <c r="P22" t="s">
        <v>163</v>
      </c>
      <c r="Q22" t="s">
        <v>164</v>
      </c>
      <c r="R22" t="s">
        <v>166</v>
      </c>
      <c r="S22" t="s">
        <v>163</v>
      </c>
      <c r="T22" t="s">
        <v>163</v>
      </c>
    </row>
    <row r="23" spans="1:22" x14ac:dyDescent="0.25">
      <c r="E23" t="s">
        <v>344</v>
      </c>
      <c r="Q23" t="s">
        <v>345</v>
      </c>
    </row>
    <row r="25" spans="1:22" x14ac:dyDescent="0.25">
      <c r="A25" t="s">
        <v>257</v>
      </c>
      <c r="B25" t="s">
        <v>258</v>
      </c>
      <c r="C25" t="s">
        <v>259</v>
      </c>
      <c r="D25" t="s">
        <v>61</v>
      </c>
      <c r="E25" s="31" t="s">
        <v>73</v>
      </c>
      <c r="F25" s="31" t="s">
        <v>173</v>
      </c>
      <c r="G25" s="31" t="s">
        <v>174</v>
      </c>
      <c r="H25" s="31" t="s">
        <v>175</v>
      </c>
      <c r="I25" s="31" t="s">
        <v>176</v>
      </c>
      <c r="J25" s="31" t="s">
        <v>177</v>
      </c>
      <c r="K25" s="35" t="s">
        <v>178</v>
      </c>
      <c r="L25" s="32" t="s">
        <v>168</v>
      </c>
      <c r="M25" s="32" t="s">
        <v>169</v>
      </c>
      <c r="N25" s="32" t="s">
        <v>64</v>
      </c>
      <c r="O25" s="32" t="s">
        <v>170</v>
      </c>
      <c r="P25" s="32" t="s">
        <v>68</v>
      </c>
      <c r="Q25" s="32" t="s">
        <v>171</v>
      </c>
      <c r="R25" s="35" t="s">
        <v>172</v>
      </c>
    </row>
    <row r="26" spans="1:22" x14ac:dyDescent="0.25">
      <c r="A26" t="s">
        <v>307</v>
      </c>
      <c r="C26" t="s">
        <v>308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25">
      <c r="A27" t="s">
        <v>309</v>
      </c>
      <c r="C27" t="s">
        <v>310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25">
      <c r="A28" t="s">
        <v>309</v>
      </c>
      <c r="C28" t="s">
        <v>311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25">
      <c r="A29" t="s">
        <v>312</v>
      </c>
      <c r="C29" t="s">
        <v>313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25">
      <c r="A30" t="s">
        <v>314</v>
      </c>
      <c r="C30" t="s">
        <v>315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25">
      <c r="A31" t="s">
        <v>316</v>
      </c>
      <c r="C31" t="s">
        <v>317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25">
      <c r="A32" t="s">
        <v>116</v>
      </c>
      <c r="C32" t="s">
        <v>318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25">
      <c r="A33" t="s">
        <v>137</v>
      </c>
      <c r="C33" t="s">
        <v>319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25">
      <c r="A34" t="s">
        <v>320</v>
      </c>
      <c r="C34" t="s">
        <v>321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25">
      <c r="A35" t="s">
        <v>130</v>
      </c>
      <c r="C35" t="s">
        <v>322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25">
      <c r="A36" t="s">
        <v>323</v>
      </c>
      <c r="C36" t="s">
        <v>324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25">
      <c r="A37" t="s">
        <v>325</v>
      </c>
      <c r="C37" t="s">
        <v>326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25">
      <c r="A38" t="s">
        <v>327</v>
      </c>
      <c r="C38" t="s">
        <v>328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25">
      <c r="A39" t="s">
        <v>329</v>
      </c>
      <c r="C39" t="s">
        <v>330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25">
      <c r="A40" t="s">
        <v>331</v>
      </c>
      <c r="C40" t="s">
        <v>332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25">
      <c r="A41" t="s">
        <v>333</v>
      </c>
      <c r="C41" t="s">
        <v>334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25">
      <c r="A42" t="s">
        <v>335</v>
      </c>
      <c r="C42" t="s">
        <v>336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25">
      <c r="A43" t="s">
        <v>337</v>
      </c>
      <c r="C43" t="s">
        <v>338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25">
      <c r="A44" t="s">
        <v>339</v>
      </c>
      <c r="C44" t="s">
        <v>340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25">
      <c r="A45" t="s">
        <v>341</v>
      </c>
      <c r="C45" t="s">
        <v>342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703125" defaultRowHeight="15" x14ac:dyDescent="0.25"/>
  <cols>
    <col min="1" max="1" width="21.28515625" customWidth="1"/>
    <col min="2" max="2" width="24.140625" customWidth="1"/>
    <col min="3" max="3" width="24.85546875" customWidth="1"/>
  </cols>
  <sheetData>
    <row r="1" spans="1:19" x14ac:dyDescent="0.25">
      <c r="A1" t="s">
        <v>257</v>
      </c>
      <c r="B1" t="s">
        <v>346</v>
      </c>
      <c r="C1" t="s">
        <v>347</v>
      </c>
      <c r="D1" t="s">
        <v>348</v>
      </c>
      <c r="E1" t="s">
        <v>61</v>
      </c>
      <c r="F1" t="s">
        <v>221</v>
      </c>
      <c r="G1" t="s">
        <v>222</v>
      </c>
      <c r="H1" t="s">
        <v>349</v>
      </c>
      <c r="I1" t="s">
        <v>70</v>
      </c>
      <c r="K1" t="s">
        <v>305</v>
      </c>
      <c r="L1" t="s">
        <v>226</v>
      </c>
      <c r="M1" t="s">
        <v>225</v>
      </c>
      <c r="N1" t="s">
        <v>227</v>
      </c>
      <c r="O1" t="s">
        <v>175</v>
      </c>
      <c r="P1" t="s">
        <v>73</v>
      </c>
      <c r="Q1" t="s">
        <v>70</v>
      </c>
    </row>
    <row r="2" spans="1:19" x14ac:dyDescent="0.25">
      <c r="A2" t="s">
        <v>350</v>
      </c>
      <c r="B2" t="s">
        <v>351</v>
      </c>
      <c r="C2" t="s">
        <v>352</v>
      </c>
      <c r="D2" t="s">
        <v>353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25">
      <c r="A3" t="s">
        <v>242</v>
      </c>
      <c r="B3" t="s">
        <v>354</v>
      </c>
      <c r="C3" t="s">
        <v>355</v>
      </c>
      <c r="D3" t="s">
        <v>356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25">
      <c r="A4" t="s">
        <v>357</v>
      </c>
      <c r="B4" t="s">
        <v>358</v>
      </c>
      <c r="C4" t="s">
        <v>359</v>
      </c>
      <c r="D4" t="s">
        <v>360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25">
      <c r="A5" t="s">
        <v>361</v>
      </c>
      <c r="B5" t="s">
        <v>362</v>
      </c>
      <c r="C5" t="s">
        <v>363</v>
      </c>
      <c r="D5" t="s">
        <v>364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25">
      <c r="A6" t="s">
        <v>365</v>
      </c>
      <c r="B6" t="s">
        <v>366</v>
      </c>
      <c r="C6" t="s">
        <v>367</v>
      </c>
      <c r="D6" t="s">
        <v>368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25">
      <c r="A7" t="s">
        <v>369</v>
      </c>
      <c r="B7" t="s">
        <v>370</v>
      </c>
      <c r="C7" t="s">
        <v>371</v>
      </c>
      <c r="D7" t="s">
        <v>372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25">
      <c r="A8" t="s">
        <v>373</v>
      </c>
      <c r="B8" t="s">
        <v>374</v>
      </c>
      <c r="C8" t="s">
        <v>375</v>
      </c>
      <c r="D8" t="s">
        <v>376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25">
      <c r="A9" t="s">
        <v>377</v>
      </c>
      <c r="B9" t="s">
        <v>378</v>
      </c>
      <c r="C9" t="s">
        <v>379</v>
      </c>
      <c r="D9" t="s">
        <v>380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25">
      <c r="A10" t="s">
        <v>381</v>
      </c>
      <c r="B10" t="s">
        <v>382</v>
      </c>
      <c r="C10" t="s">
        <v>383</v>
      </c>
      <c r="D10" t="s">
        <v>384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25">
      <c r="A11" t="s">
        <v>385</v>
      </c>
      <c r="B11" t="s">
        <v>386</v>
      </c>
      <c r="C11" t="s">
        <v>387</v>
      </c>
      <c r="D11" t="s">
        <v>388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25">
      <c r="A12" t="s">
        <v>389</v>
      </c>
      <c r="B12" t="s">
        <v>390</v>
      </c>
      <c r="C12" t="s">
        <v>391</v>
      </c>
      <c r="D12" t="s">
        <v>392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25">
      <c r="A13" t="s">
        <v>393</v>
      </c>
      <c r="B13" t="s">
        <v>394</v>
      </c>
      <c r="C13" t="s">
        <v>395</v>
      </c>
      <c r="D13" t="s">
        <v>396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25">
      <c r="F14" t="s">
        <v>255</v>
      </c>
      <c r="G14" t="s">
        <v>300</v>
      </c>
      <c r="H14" t="s">
        <v>299</v>
      </c>
      <c r="K14" t="s">
        <v>164</v>
      </c>
      <c r="L14" t="s">
        <v>163</v>
      </c>
      <c r="M14" t="s">
        <v>163</v>
      </c>
      <c r="N14" t="s">
        <v>163</v>
      </c>
      <c r="O14" t="s">
        <v>166</v>
      </c>
      <c r="P14" t="s">
        <v>216</v>
      </c>
    </row>
    <row r="16" spans="1:19" x14ac:dyDescent="0.25">
      <c r="A16" t="s">
        <v>257</v>
      </c>
      <c r="B16" t="s">
        <v>346</v>
      </c>
      <c r="C16" t="s">
        <v>347</v>
      </c>
      <c r="D16" t="s">
        <v>348</v>
      </c>
      <c r="E16" t="s">
        <v>61</v>
      </c>
      <c r="F16" s="31" t="s">
        <v>73</v>
      </c>
      <c r="G16" s="31" t="s">
        <v>173</v>
      </c>
      <c r="H16" s="31" t="s">
        <v>174</v>
      </c>
      <c r="I16" s="31" t="s">
        <v>175</v>
      </c>
      <c r="J16" s="31" t="s">
        <v>176</v>
      </c>
      <c r="K16" s="31" t="s">
        <v>177</v>
      </c>
      <c r="L16" s="35" t="s">
        <v>178</v>
      </c>
      <c r="M16" s="32" t="s">
        <v>168</v>
      </c>
      <c r="N16" s="32" t="s">
        <v>169</v>
      </c>
      <c r="O16" s="32" t="s">
        <v>64</v>
      </c>
      <c r="P16" s="32" t="s">
        <v>170</v>
      </c>
      <c r="Q16" s="32" t="s">
        <v>68</v>
      </c>
      <c r="R16" s="32" t="s">
        <v>171</v>
      </c>
      <c r="S16" s="35" t="s">
        <v>172</v>
      </c>
    </row>
    <row r="17" spans="1:19" x14ac:dyDescent="0.25">
      <c r="A17" t="s">
        <v>350</v>
      </c>
      <c r="B17" t="s">
        <v>351</v>
      </c>
      <c r="C17" t="s">
        <v>352</v>
      </c>
      <c r="D17" t="s">
        <v>353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25">
      <c r="A18" t="s">
        <v>242</v>
      </c>
      <c r="B18" t="s">
        <v>354</v>
      </c>
      <c r="C18" t="s">
        <v>355</v>
      </c>
      <c r="D18" t="s">
        <v>356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25">
      <c r="A19" t="s">
        <v>357</v>
      </c>
      <c r="B19" t="s">
        <v>358</v>
      </c>
      <c r="C19" t="s">
        <v>359</v>
      </c>
      <c r="D19" t="s">
        <v>360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25">
      <c r="A20" t="s">
        <v>361</v>
      </c>
      <c r="B20" t="s">
        <v>362</v>
      </c>
      <c r="C20" t="s">
        <v>363</v>
      </c>
      <c r="D20" t="s">
        <v>364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25">
      <c r="A21" t="s">
        <v>365</v>
      </c>
      <c r="B21" t="s">
        <v>366</v>
      </c>
      <c r="C21" t="s">
        <v>367</v>
      </c>
      <c r="D21" t="s">
        <v>368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25">
      <c r="A22" t="s">
        <v>369</v>
      </c>
      <c r="B22" t="s">
        <v>370</v>
      </c>
      <c r="C22" t="s">
        <v>371</v>
      </c>
      <c r="D22" t="s">
        <v>372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25">
      <c r="A23" t="s">
        <v>373</v>
      </c>
      <c r="B23" t="s">
        <v>374</v>
      </c>
      <c r="C23" t="s">
        <v>375</v>
      </c>
      <c r="D23" t="s">
        <v>376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25">
      <c r="A24" t="s">
        <v>377</v>
      </c>
      <c r="B24" t="s">
        <v>378</v>
      </c>
      <c r="C24" t="s">
        <v>379</v>
      </c>
      <c r="D24" t="s">
        <v>380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25">
      <c r="A25" t="s">
        <v>381</v>
      </c>
      <c r="B25" t="s">
        <v>382</v>
      </c>
      <c r="C25" t="s">
        <v>383</v>
      </c>
      <c r="D25" t="s">
        <v>384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25">
      <c r="A26" t="s">
        <v>385</v>
      </c>
      <c r="B26" t="s">
        <v>386</v>
      </c>
      <c r="C26" t="s">
        <v>387</v>
      </c>
      <c r="D26" t="s">
        <v>388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25">
      <c r="A27" t="s">
        <v>389</v>
      </c>
      <c r="B27" t="s">
        <v>390</v>
      </c>
      <c r="C27" t="s">
        <v>391</v>
      </c>
      <c r="D27" t="s">
        <v>392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25">
      <c r="A28" t="s">
        <v>393</v>
      </c>
      <c r="B28" t="s">
        <v>394</v>
      </c>
      <c r="C28" t="s">
        <v>395</v>
      </c>
      <c r="D28" t="s">
        <v>396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703125" defaultRowHeight="15" x14ac:dyDescent="0.25"/>
  <cols>
    <col min="1" max="1" width="26.7109375" customWidth="1"/>
    <col min="2" max="2" width="22" customWidth="1"/>
    <col min="5" max="5" width="25.42578125" customWidth="1"/>
    <col min="6" max="6" width="22" customWidth="1"/>
    <col min="7" max="7" width="27.28515625" customWidth="1"/>
  </cols>
  <sheetData>
    <row r="1" spans="1:20" ht="30" x14ac:dyDescent="0.25">
      <c r="A1" t="s">
        <v>257</v>
      </c>
      <c r="B1" s="3" t="s">
        <v>397</v>
      </c>
      <c r="C1" s="3" t="s">
        <v>347</v>
      </c>
      <c r="E1" s="35" t="s">
        <v>398</v>
      </c>
      <c r="G1" t="s">
        <v>399</v>
      </c>
    </row>
    <row r="2" spans="1:20" ht="45" x14ac:dyDescent="0.25">
      <c r="A2" t="s">
        <v>350</v>
      </c>
      <c r="B2" s="3" t="s">
        <v>400</v>
      </c>
      <c r="C2" s="3" t="s">
        <v>401</v>
      </c>
      <c r="E2" t="s">
        <v>257</v>
      </c>
      <c r="F2" t="s">
        <v>402</v>
      </c>
      <c r="G2" t="s">
        <v>403</v>
      </c>
      <c r="H2" t="s">
        <v>404</v>
      </c>
      <c r="I2" t="s">
        <v>61</v>
      </c>
      <c r="J2" t="s">
        <v>405</v>
      </c>
      <c r="K2" t="s">
        <v>406</v>
      </c>
      <c r="L2" t="s">
        <v>407</v>
      </c>
      <c r="M2" s="33" t="s">
        <v>70</v>
      </c>
      <c r="N2" t="s">
        <v>305</v>
      </c>
      <c r="O2" t="s">
        <v>226</v>
      </c>
      <c r="P2" t="s">
        <v>225</v>
      </c>
      <c r="Q2" t="s">
        <v>227</v>
      </c>
      <c r="R2" t="s">
        <v>175</v>
      </c>
      <c r="S2" t="s">
        <v>73</v>
      </c>
      <c r="T2" s="33" t="s">
        <v>70</v>
      </c>
    </row>
    <row r="3" spans="1:20" ht="30" x14ac:dyDescent="0.25">
      <c r="A3" t="s">
        <v>408</v>
      </c>
      <c r="B3" s="3" t="s">
        <v>409</v>
      </c>
      <c r="C3" s="3" t="s">
        <v>410</v>
      </c>
      <c r="E3" t="s">
        <v>350</v>
      </c>
      <c r="F3" s="3" t="s">
        <v>401</v>
      </c>
      <c r="G3" s="3" t="s">
        <v>400</v>
      </c>
      <c r="H3" t="s">
        <v>353</v>
      </c>
      <c r="I3" s="42" t="s">
        <v>411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30" x14ac:dyDescent="0.25">
      <c r="A4" t="s">
        <v>412</v>
      </c>
      <c r="B4" s="3" t="s">
        <v>413</v>
      </c>
      <c r="C4" s="3" t="s">
        <v>414</v>
      </c>
      <c r="E4" t="s">
        <v>415</v>
      </c>
      <c r="F4" s="3" t="s">
        <v>415</v>
      </c>
      <c r="G4" s="3" t="s">
        <v>416</v>
      </c>
      <c r="H4" t="s">
        <v>417</v>
      </c>
      <c r="I4" s="42" t="s">
        <v>418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30" x14ac:dyDescent="0.25">
      <c r="A5" t="s">
        <v>415</v>
      </c>
      <c r="B5" s="3" t="s">
        <v>416</v>
      </c>
      <c r="C5" s="3" t="s">
        <v>415</v>
      </c>
      <c r="E5" t="s">
        <v>412</v>
      </c>
      <c r="F5" s="3" t="s">
        <v>414</v>
      </c>
      <c r="G5" s="3" t="s">
        <v>413</v>
      </c>
      <c r="H5" t="s">
        <v>419</v>
      </c>
      <c r="I5" s="42" t="s">
        <v>420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30" x14ac:dyDescent="0.25">
      <c r="A6" t="s">
        <v>421</v>
      </c>
      <c r="B6" s="3" t="s">
        <v>422</v>
      </c>
      <c r="C6" s="3" t="s">
        <v>423</v>
      </c>
      <c r="E6" t="s">
        <v>408</v>
      </c>
      <c r="F6" s="3" t="s">
        <v>410</v>
      </c>
      <c r="G6" s="3" t="s">
        <v>409</v>
      </c>
      <c r="H6" t="s">
        <v>424</v>
      </c>
      <c r="I6" s="42" t="s">
        <v>425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30" x14ac:dyDescent="0.25">
      <c r="A7" t="s">
        <v>242</v>
      </c>
      <c r="B7" s="3" t="s">
        <v>426</v>
      </c>
      <c r="C7" s="3" t="s">
        <v>355</v>
      </c>
      <c r="E7" t="s">
        <v>242</v>
      </c>
      <c r="F7" s="3" t="s">
        <v>355</v>
      </c>
      <c r="G7" s="3" t="s">
        <v>426</v>
      </c>
      <c r="H7" t="s">
        <v>356</v>
      </c>
      <c r="I7" s="42" t="s">
        <v>427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30" x14ac:dyDescent="0.25">
      <c r="A8" t="s">
        <v>361</v>
      </c>
      <c r="B8" s="3" t="s">
        <v>428</v>
      </c>
      <c r="C8" s="3" t="s">
        <v>363</v>
      </c>
      <c r="E8" t="s">
        <v>361</v>
      </c>
      <c r="F8" s="3" t="s">
        <v>363</v>
      </c>
      <c r="G8" s="3" t="s">
        <v>428</v>
      </c>
      <c r="H8" t="s">
        <v>364</v>
      </c>
      <c r="I8" s="42" t="s">
        <v>429</v>
      </c>
      <c r="J8">
        <v>60</v>
      </c>
      <c r="K8">
        <v>40</v>
      </c>
      <c r="L8" s="42" t="s">
        <v>430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30" x14ac:dyDescent="0.25">
      <c r="A9" t="s">
        <v>431</v>
      </c>
      <c r="B9" s="3" t="s">
        <v>432</v>
      </c>
      <c r="C9" s="3" t="s">
        <v>433</v>
      </c>
      <c r="E9" t="s">
        <v>357</v>
      </c>
      <c r="F9" s="3" t="s">
        <v>434</v>
      </c>
      <c r="G9" s="3" t="s">
        <v>435</v>
      </c>
      <c r="H9" t="s">
        <v>360</v>
      </c>
      <c r="I9" s="42" t="s">
        <v>436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30" x14ac:dyDescent="0.25">
      <c r="A10" t="s">
        <v>357</v>
      </c>
      <c r="B10" s="3" t="s">
        <v>435</v>
      </c>
      <c r="C10" s="3" t="s">
        <v>434</v>
      </c>
      <c r="E10" t="s">
        <v>365</v>
      </c>
      <c r="F10" s="3" t="s">
        <v>437</v>
      </c>
      <c r="G10" s="3" t="s">
        <v>438</v>
      </c>
      <c r="H10" t="s">
        <v>368</v>
      </c>
      <c r="I10" s="42" t="s">
        <v>439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45" x14ac:dyDescent="0.25">
      <c r="A11" t="s">
        <v>365</v>
      </c>
      <c r="B11" s="3" t="s">
        <v>438</v>
      </c>
      <c r="C11" s="3" t="s">
        <v>437</v>
      </c>
      <c r="E11" t="s">
        <v>369</v>
      </c>
      <c r="F11" s="3" t="s">
        <v>440</v>
      </c>
      <c r="G11" s="3" t="s">
        <v>441</v>
      </c>
      <c r="H11" t="s">
        <v>372</v>
      </c>
      <c r="I11" s="42" t="s">
        <v>442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30" x14ac:dyDescent="0.25">
      <c r="A12" t="s">
        <v>443</v>
      </c>
      <c r="B12" s="3" t="s">
        <v>444</v>
      </c>
      <c r="C12" s="3" t="s">
        <v>445</v>
      </c>
      <c r="E12" t="s">
        <v>373</v>
      </c>
      <c r="F12" s="3" t="s">
        <v>375</v>
      </c>
      <c r="G12" s="3" t="s">
        <v>446</v>
      </c>
      <c r="H12" t="s">
        <v>376</v>
      </c>
      <c r="I12" s="42" t="s">
        <v>447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30" x14ac:dyDescent="0.25">
      <c r="A13" t="s">
        <v>369</v>
      </c>
      <c r="B13" s="3" t="s">
        <v>441</v>
      </c>
      <c r="C13" s="3" t="s">
        <v>440</v>
      </c>
      <c r="E13" t="s">
        <v>393</v>
      </c>
      <c r="F13" s="3" t="s">
        <v>395</v>
      </c>
      <c r="G13" s="3" t="s">
        <v>448</v>
      </c>
      <c r="H13" t="s">
        <v>396</v>
      </c>
      <c r="I13" s="42" t="s">
        <v>449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30" x14ac:dyDescent="0.25">
      <c r="A14" t="s">
        <v>450</v>
      </c>
      <c r="B14" s="3" t="s">
        <v>451</v>
      </c>
      <c r="C14" s="3" t="s">
        <v>452</v>
      </c>
      <c r="E14" t="s">
        <v>385</v>
      </c>
      <c r="F14" s="3" t="s">
        <v>387</v>
      </c>
      <c r="G14" s="3" t="s">
        <v>453</v>
      </c>
      <c r="H14" t="s">
        <v>388</v>
      </c>
      <c r="I14" s="42" t="s">
        <v>454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25">
      <c r="A15" t="s">
        <v>455</v>
      </c>
      <c r="B15" s="3" t="s">
        <v>456</v>
      </c>
      <c r="C15" s="3" t="s">
        <v>457</v>
      </c>
      <c r="E15" t="s">
        <v>377</v>
      </c>
      <c r="F15" s="3" t="s">
        <v>379</v>
      </c>
      <c r="G15" s="3" t="s">
        <v>458</v>
      </c>
      <c r="H15" t="s">
        <v>380</v>
      </c>
      <c r="I15" s="42" t="s">
        <v>459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30" x14ac:dyDescent="0.25">
      <c r="A16" t="s">
        <v>373</v>
      </c>
      <c r="B16" s="3" t="s">
        <v>446</v>
      </c>
      <c r="C16" s="3" t="s">
        <v>375</v>
      </c>
      <c r="E16" t="s">
        <v>381</v>
      </c>
      <c r="F16" s="3" t="s">
        <v>383</v>
      </c>
      <c r="G16" s="3" t="s">
        <v>460</v>
      </c>
      <c r="H16" t="s">
        <v>384</v>
      </c>
      <c r="I16" s="42" t="s">
        <v>461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30" x14ac:dyDescent="0.25">
      <c r="A17" t="s">
        <v>393</v>
      </c>
      <c r="B17" s="3" t="s">
        <v>448</v>
      </c>
      <c r="C17" s="3" t="s">
        <v>395</v>
      </c>
      <c r="E17" t="s">
        <v>389</v>
      </c>
      <c r="F17" s="3" t="s">
        <v>462</v>
      </c>
      <c r="G17" s="3" t="s">
        <v>463</v>
      </c>
      <c r="H17" t="s">
        <v>392</v>
      </c>
      <c r="I17" s="42" t="s">
        <v>464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30" x14ac:dyDescent="0.25">
      <c r="A18" t="s">
        <v>377</v>
      </c>
      <c r="B18" s="3" t="s">
        <v>465</v>
      </c>
      <c r="C18" s="3" t="s">
        <v>379</v>
      </c>
      <c r="J18" t="s">
        <v>255</v>
      </c>
      <c r="K18" t="s">
        <v>300</v>
      </c>
      <c r="L18" t="s">
        <v>299</v>
      </c>
      <c r="N18" t="s">
        <v>164</v>
      </c>
      <c r="O18" t="s">
        <v>163</v>
      </c>
      <c r="P18" t="s">
        <v>163</v>
      </c>
      <c r="Q18" t="s">
        <v>163</v>
      </c>
      <c r="R18" t="s">
        <v>166</v>
      </c>
      <c r="S18" t="s">
        <v>216</v>
      </c>
    </row>
    <row r="19" spans="1:20" ht="30" x14ac:dyDescent="0.25">
      <c r="A19" t="s">
        <v>385</v>
      </c>
      <c r="B19" s="3" t="s">
        <v>453</v>
      </c>
      <c r="C19" s="3" t="s">
        <v>387</v>
      </c>
      <c r="E19" s="43" t="s">
        <v>466</v>
      </c>
      <c r="G19" t="s">
        <v>399</v>
      </c>
    </row>
    <row r="20" spans="1:20" ht="30" x14ac:dyDescent="0.25">
      <c r="A20" t="s">
        <v>389</v>
      </c>
      <c r="B20" s="3" t="s">
        <v>463</v>
      </c>
      <c r="C20" s="3" t="s">
        <v>462</v>
      </c>
      <c r="E20" t="s">
        <v>257</v>
      </c>
      <c r="F20" t="s">
        <v>402</v>
      </c>
      <c r="G20" t="s">
        <v>403</v>
      </c>
      <c r="H20" t="s">
        <v>404</v>
      </c>
      <c r="I20" t="s">
        <v>61</v>
      </c>
      <c r="J20" t="s">
        <v>221</v>
      </c>
      <c r="K20" t="s">
        <v>222</v>
      </c>
      <c r="L20" t="s">
        <v>349</v>
      </c>
      <c r="M20" s="33" t="s">
        <v>70</v>
      </c>
      <c r="N20" t="s">
        <v>305</v>
      </c>
      <c r="O20" t="s">
        <v>226</v>
      </c>
      <c r="P20" t="s">
        <v>225</v>
      </c>
      <c r="Q20" t="s">
        <v>227</v>
      </c>
      <c r="R20" t="s">
        <v>175</v>
      </c>
      <c r="S20" t="s">
        <v>73</v>
      </c>
      <c r="T20" s="33" t="s">
        <v>70</v>
      </c>
    </row>
    <row r="21" spans="1:20" ht="30" x14ac:dyDescent="0.25">
      <c r="A21" t="s">
        <v>381</v>
      </c>
      <c r="B21" s="3" t="s">
        <v>460</v>
      </c>
      <c r="C21" s="3" t="s">
        <v>383</v>
      </c>
      <c r="E21" t="s">
        <v>350</v>
      </c>
      <c r="F21" s="3" t="s">
        <v>401</v>
      </c>
      <c r="G21" s="3" t="s">
        <v>400</v>
      </c>
      <c r="H21" t="s">
        <v>353</v>
      </c>
      <c r="I21" s="42" t="s">
        <v>467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30" x14ac:dyDescent="0.25">
      <c r="A22" t="s">
        <v>468</v>
      </c>
      <c r="B22" s="3" t="s">
        <v>469</v>
      </c>
      <c r="C22" s="3" t="s">
        <v>468</v>
      </c>
      <c r="E22" t="s">
        <v>421</v>
      </c>
      <c r="F22" s="3" t="s">
        <v>423</v>
      </c>
      <c r="G22" s="3" t="s">
        <v>422</v>
      </c>
      <c r="H22" t="s">
        <v>470</v>
      </c>
      <c r="I22" s="42" t="s">
        <v>471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ht="30" x14ac:dyDescent="0.25">
      <c r="E23" t="s">
        <v>242</v>
      </c>
      <c r="F23" s="3" t="s">
        <v>355</v>
      </c>
      <c r="G23" s="3" t="s">
        <v>426</v>
      </c>
      <c r="H23" t="s">
        <v>356</v>
      </c>
      <c r="I23" s="42" t="s">
        <v>472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25">
      <c r="E24" t="s">
        <v>431</v>
      </c>
      <c r="F24" s="3" t="s">
        <v>433</v>
      </c>
      <c r="G24" s="3" t="s">
        <v>432</v>
      </c>
      <c r="H24" t="s">
        <v>473</v>
      </c>
      <c r="I24" s="42" t="s">
        <v>474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25">
      <c r="E25" t="s">
        <v>443</v>
      </c>
      <c r="F25" s="3" t="s">
        <v>445</v>
      </c>
      <c r="G25" s="3" t="s">
        <v>444</v>
      </c>
      <c r="H25" t="s">
        <v>475</v>
      </c>
      <c r="I25" s="42" t="s">
        <v>476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25">
      <c r="E26" t="s">
        <v>450</v>
      </c>
      <c r="F26" s="3" t="s">
        <v>452</v>
      </c>
      <c r="G26" s="3" t="s">
        <v>451</v>
      </c>
      <c r="H26" t="s">
        <v>477</v>
      </c>
      <c r="I26" s="42" t="s">
        <v>478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25">
      <c r="E27" t="s">
        <v>369</v>
      </c>
      <c r="F27" s="3" t="s">
        <v>440</v>
      </c>
      <c r="G27" s="3" t="s">
        <v>441</v>
      </c>
      <c r="H27" t="s">
        <v>372</v>
      </c>
      <c r="I27" s="42" t="s">
        <v>479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25">
      <c r="E28" t="s">
        <v>455</v>
      </c>
      <c r="F28" s="3" t="s">
        <v>457</v>
      </c>
      <c r="G28" s="3" t="s">
        <v>456</v>
      </c>
      <c r="H28" t="s">
        <v>480</v>
      </c>
      <c r="I28" s="42" t="s">
        <v>481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25">
      <c r="E29" t="s">
        <v>468</v>
      </c>
      <c r="F29" s="3" t="s">
        <v>468</v>
      </c>
      <c r="G29" s="3" t="s">
        <v>469</v>
      </c>
      <c r="H29" t="s">
        <v>482</v>
      </c>
      <c r="I29" s="42" t="s">
        <v>483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25">
      <c r="E30" t="s">
        <v>377</v>
      </c>
      <c r="F30" s="3" t="s">
        <v>379</v>
      </c>
      <c r="G30" s="44" t="s">
        <v>465</v>
      </c>
      <c r="H30" t="s">
        <v>380</v>
      </c>
      <c r="I30" s="42" t="s">
        <v>484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25">
      <c r="J31" t="s">
        <v>255</v>
      </c>
      <c r="K31" t="s">
        <v>300</v>
      </c>
      <c r="L31" t="s">
        <v>299</v>
      </c>
      <c r="N31" t="s">
        <v>164</v>
      </c>
      <c r="O31" t="s">
        <v>163</v>
      </c>
      <c r="P31" t="s">
        <v>163</v>
      </c>
      <c r="Q31" t="s">
        <v>163</v>
      </c>
      <c r="R31" t="s">
        <v>166</v>
      </c>
      <c r="S31" t="s">
        <v>216</v>
      </c>
    </row>
    <row r="33" spans="2:23" x14ac:dyDescent="0.25">
      <c r="G33" s="35" t="s">
        <v>398</v>
      </c>
    </row>
    <row r="34" spans="2:23" x14ac:dyDescent="0.25">
      <c r="G34" t="s">
        <v>257</v>
      </c>
      <c r="H34" t="s">
        <v>404</v>
      </c>
      <c r="I34" t="s">
        <v>61</v>
      </c>
      <c r="J34" s="31" t="s">
        <v>73</v>
      </c>
      <c r="K34" s="31" t="s">
        <v>173</v>
      </c>
      <c r="L34" s="31" t="s">
        <v>174</v>
      </c>
      <c r="M34" s="31" t="s">
        <v>175</v>
      </c>
      <c r="N34" s="31" t="s">
        <v>176</v>
      </c>
      <c r="O34" s="31" t="s">
        <v>177</v>
      </c>
      <c r="P34" s="35" t="s">
        <v>178</v>
      </c>
      <c r="Q34" s="32" t="s">
        <v>168</v>
      </c>
      <c r="R34" s="32" t="s">
        <v>169</v>
      </c>
      <c r="S34" s="32" t="s">
        <v>64</v>
      </c>
      <c r="T34" s="32" t="s">
        <v>170</v>
      </c>
      <c r="U34" s="32" t="s">
        <v>68</v>
      </c>
      <c r="V34" s="32" t="s">
        <v>171</v>
      </c>
      <c r="W34" s="35" t="s">
        <v>172</v>
      </c>
    </row>
    <row r="35" spans="2:23" x14ac:dyDescent="0.25">
      <c r="G35" t="s">
        <v>350</v>
      </c>
      <c r="H35" t="s">
        <v>353</v>
      </c>
      <c r="I35" s="42" t="s">
        <v>411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25">
      <c r="G36" t="s">
        <v>415</v>
      </c>
      <c r="H36" t="s">
        <v>417</v>
      </c>
      <c r="I36" s="42" t="s">
        <v>418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25">
      <c r="G37" t="s">
        <v>412</v>
      </c>
      <c r="H37" t="s">
        <v>419</v>
      </c>
      <c r="I37" s="42" t="s">
        <v>420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25">
      <c r="B38" t="s">
        <v>350</v>
      </c>
      <c r="C38" t="s">
        <v>351</v>
      </c>
      <c r="G38" t="s">
        <v>408</v>
      </c>
      <c r="H38" t="s">
        <v>424</v>
      </c>
      <c r="I38" s="42" t="s">
        <v>425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25">
      <c r="B39" t="s">
        <v>242</v>
      </c>
      <c r="C39" t="s">
        <v>354</v>
      </c>
      <c r="G39" t="s">
        <v>242</v>
      </c>
      <c r="H39" t="s">
        <v>356</v>
      </c>
      <c r="I39" s="42" t="s">
        <v>427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25">
      <c r="B40" t="s">
        <v>357</v>
      </c>
      <c r="C40" t="s">
        <v>358</v>
      </c>
      <c r="G40" t="s">
        <v>361</v>
      </c>
      <c r="H40" t="s">
        <v>364</v>
      </c>
      <c r="I40" s="42" t="s">
        <v>429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25">
      <c r="B41" t="s">
        <v>361</v>
      </c>
      <c r="C41" t="s">
        <v>362</v>
      </c>
      <c r="G41" t="s">
        <v>357</v>
      </c>
      <c r="H41" t="s">
        <v>360</v>
      </c>
      <c r="I41" s="42" t="s">
        <v>436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25">
      <c r="B42" t="s">
        <v>365</v>
      </c>
      <c r="C42" t="s">
        <v>366</v>
      </c>
      <c r="G42" t="s">
        <v>365</v>
      </c>
      <c r="H42" t="s">
        <v>368</v>
      </c>
      <c r="I42" s="42" t="s">
        <v>439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25">
      <c r="B43" t="s">
        <v>369</v>
      </c>
      <c r="C43" t="s">
        <v>370</v>
      </c>
      <c r="G43" t="s">
        <v>369</v>
      </c>
      <c r="H43" t="s">
        <v>372</v>
      </c>
      <c r="I43" s="42" t="s">
        <v>442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25">
      <c r="B44" t="s">
        <v>373</v>
      </c>
      <c r="C44" t="s">
        <v>374</v>
      </c>
      <c r="G44" t="s">
        <v>373</v>
      </c>
      <c r="H44" t="s">
        <v>376</v>
      </c>
      <c r="I44" s="42" t="s">
        <v>447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25">
      <c r="B45" t="s">
        <v>377</v>
      </c>
      <c r="C45" t="s">
        <v>378</v>
      </c>
      <c r="G45" t="s">
        <v>393</v>
      </c>
      <c r="H45" t="s">
        <v>396</v>
      </c>
      <c r="I45" s="42" t="s">
        <v>449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25">
      <c r="B46" t="s">
        <v>381</v>
      </c>
      <c r="C46" t="s">
        <v>382</v>
      </c>
      <c r="G46" t="s">
        <v>385</v>
      </c>
      <c r="H46" t="s">
        <v>388</v>
      </c>
      <c r="I46" s="42" t="s">
        <v>454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25">
      <c r="B47" t="s">
        <v>385</v>
      </c>
      <c r="C47" t="s">
        <v>386</v>
      </c>
      <c r="G47" t="s">
        <v>377</v>
      </c>
      <c r="H47" t="s">
        <v>380</v>
      </c>
      <c r="I47" s="42" t="s">
        <v>459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25">
      <c r="B48" t="s">
        <v>389</v>
      </c>
      <c r="C48" t="s">
        <v>390</v>
      </c>
      <c r="G48" t="s">
        <v>381</v>
      </c>
      <c r="H48" t="s">
        <v>384</v>
      </c>
      <c r="I48" s="42" t="s">
        <v>461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25">
      <c r="B49" t="s">
        <v>393</v>
      </c>
      <c r="C49" t="s">
        <v>394</v>
      </c>
      <c r="G49" t="s">
        <v>389</v>
      </c>
      <c r="H49" t="s">
        <v>392</v>
      </c>
      <c r="I49" s="42" t="s">
        <v>464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25">
      <c r="G52" s="35" t="s">
        <v>466</v>
      </c>
    </row>
    <row r="53" spans="2:23" x14ac:dyDescent="0.25">
      <c r="G53" t="s">
        <v>257</v>
      </c>
      <c r="H53" t="s">
        <v>404</v>
      </c>
      <c r="I53" t="s">
        <v>61</v>
      </c>
      <c r="J53" s="31" t="s">
        <v>73</v>
      </c>
      <c r="K53" s="31" t="s">
        <v>173</v>
      </c>
      <c r="L53" s="31" t="s">
        <v>174</v>
      </c>
      <c r="M53" s="31" t="s">
        <v>175</v>
      </c>
      <c r="N53" s="31" t="s">
        <v>176</v>
      </c>
      <c r="O53" s="31" t="s">
        <v>177</v>
      </c>
      <c r="P53" s="35" t="s">
        <v>178</v>
      </c>
      <c r="Q53" s="32" t="s">
        <v>168</v>
      </c>
      <c r="R53" s="32" t="s">
        <v>169</v>
      </c>
      <c r="S53" s="32" t="s">
        <v>64</v>
      </c>
      <c r="T53" s="32" t="s">
        <v>170</v>
      </c>
      <c r="U53" s="32" t="s">
        <v>68</v>
      </c>
      <c r="V53" s="32" t="s">
        <v>171</v>
      </c>
      <c r="W53" s="35" t="s">
        <v>172</v>
      </c>
    </row>
    <row r="54" spans="2:23" x14ac:dyDescent="0.25">
      <c r="G54" t="s">
        <v>350</v>
      </c>
      <c r="H54" t="s">
        <v>353</v>
      </c>
      <c r="I54" s="42" t="s">
        <v>467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25">
      <c r="G55" t="s">
        <v>421</v>
      </c>
      <c r="H55" t="s">
        <v>470</v>
      </c>
      <c r="I55" s="42" t="s">
        <v>471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25">
      <c r="G56" t="s">
        <v>242</v>
      </c>
      <c r="H56" t="s">
        <v>356</v>
      </c>
      <c r="I56" s="42" t="s">
        <v>472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25">
      <c r="G57" t="s">
        <v>431</v>
      </c>
      <c r="H57" t="s">
        <v>473</v>
      </c>
      <c r="I57" s="42" t="s">
        <v>474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25">
      <c r="G58" t="s">
        <v>443</v>
      </c>
      <c r="H58" t="s">
        <v>475</v>
      </c>
      <c r="I58" s="42" t="s">
        <v>476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25">
      <c r="G59" t="s">
        <v>450</v>
      </c>
      <c r="H59" t="s">
        <v>477</v>
      </c>
      <c r="I59" s="42" t="s">
        <v>478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25">
      <c r="G60" t="s">
        <v>369</v>
      </c>
      <c r="H60" t="s">
        <v>372</v>
      </c>
      <c r="I60" s="42" t="s">
        <v>479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25">
      <c r="G61" t="s">
        <v>455</v>
      </c>
      <c r="H61" t="s">
        <v>480</v>
      </c>
      <c r="I61" s="42" t="s">
        <v>481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25">
      <c r="G62" t="s">
        <v>468</v>
      </c>
      <c r="H62" t="s">
        <v>482</v>
      </c>
      <c r="I62" s="42" t="s">
        <v>483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25">
      <c r="G63" t="s">
        <v>377</v>
      </c>
      <c r="H63" t="s">
        <v>380</v>
      </c>
      <c r="I63" s="42" t="s">
        <v>484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25">
      <c r="G65" s="1" t="s">
        <v>485</v>
      </c>
    </row>
    <row r="66" spans="7:23" x14ac:dyDescent="0.25">
      <c r="G66" s="1" t="s">
        <v>398</v>
      </c>
    </row>
    <row r="67" spans="7:23" x14ac:dyDescent="0.25">
      <c r="G67" t="s">
        <v>257</v>
      </c>
      <c r="H67" t="s">
        <v>404</v>
      </c>
      <c r="I67" t="s">
        <v>61</v>
      </c>
      <c r="J67" t="s">
        <v>73</v>
      </c>
      <c r="K67" t="s">
        <v>173</v>
      </c>
      <c r="L67" t="s">
        <v>174</v>
      </c>
      <c r="M67" t="s">
        <v>175</v>
      </c>
      <c r="N67" t="s">
        <v>176</v>
      </c>
      <c r="O67" t="s">
        <v>177</v>
      </c>
      <c r="P67" t="s">
        <v>178</v>
      </c>
      <c r="Q67" t="s">
        <v>168</v>
      </c>
      <c r="R67" t="s">
        <v>169</v>
      </c>
      <c r="S67" t="s">
        <v>64</v>
      </c>
      <c r="T67" t="s">
        <v>170</v>
      </c>
      <c r="U67" t="s">
        <v>68</v>
      </c>
      <c r="V67" t="s">
        <v>171</v>
      </c>
      <c r="W67" t="s">
        <v>172</v>
      </c>
    </row>
    <row r="68" spans="7:23" x14ac:dyDescent="0.25">
      <c r="G68" t="s">
        <v>350</v>
      </c>
      <c r="H68" t="s">
        <v>353</v>
      </c>
      <c r="I68" t="s">
        <v>411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25">
      <c r="G69" t="s">
        <v>415</v>
      </c>
      <c r="H69" t="s">
        <v>417</v>
      </c>
      <c r="I69" t="s">
        <v>418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25">
      <c r="G70" t="s">
        <v>412</v>
      </c>
      <c r="H70" t="s">
        <v>419</v>
      </c>
      <c r="I70" t="s">
        <v>420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25">
      <c r="G71" t="s">
        <v>408</v>
      </c>
      <c r="H71" t="s">
        <v>424</v>
      </c>
      <c r="I71" t="s">
        <v>425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25">
      <c r="G72" t="s">
        <v>242</v>
      </c>
      <c r="H72" t="s">
        <v>356</v>
      </c>
      <c r="I72" t="s">
        <v>427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25">
      <c r="G73" t="s">
        <v>361</v>
      </c>
      <c r="H73" t="s">
        <v>364</v>
      </c>
      <c r="I73" t="s">
        <v>429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25">
      <c r="G74" t="s">
        <v>357</v>
      </c>
      <c r="H74" t="s">
        <v>360</v>
      </c>
      <c r="I74" t="s">
        <v>436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25">
      <c r="G75" t="s">
        <v>365</v>
      </c>
      <c r="H75" t="s">
        <v>368</v>
      </c>
      <c r="I75" t="s">
        <v>439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25">
      <c r="G76" t="s">
        <v>369</v>
      </c>
      <c r="H76" t="s">
        <v>372</v>
      </c>
      <c r="I76" t="s">
        <v>442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25">
      <c r="G77" t="s">
        <v>373</v>
      </c>
      <c r="H77" t="s">
        <v>376</v>
      </c>
      <c r="I77" t="s">
        <v>447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25">
      <c r="G78" t="s">
        <v>393</v>
      </c>
      <c r="H78" t="s">
        <v>396</v>
      </c>
      <c r="I78" t="s">
        <v>449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25">
      <c r="G79" t="s">
        <v>385</v>
      </c>
      <c r="H79" t="s">
        <v>388</v>
      </c>
      <c r="I79" t="s">
        <v>454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25">
      <c r="G80" t="s">
        <v>377</v>
      </c>
      <c r="H80" t="s">
        <v>380</v>
      </c>
      <c r="I80" t="s">
        <v>459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25">
      <c r="G81" t="s">
        <v>381</v>
      </c>
      <c r="H81" t="s">
        <v>384</v>
      </c>
      <c r="I81" t="s">
        <v>461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25">
      <c r="G82" t="s">
        <v>389</v>
      </c>
      <c r="H82" t="s">
        <v>392</v>
      </c>
      <c r="I82" t="s">
        <v>464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25">
      <c r="G85" s="1" t="s">
        <v>466</v>
      </c>
    </row>
    <row r="86" spans="7:23" x14ac:dyDescent="0.25">
      <c r="G86" t="s">
        <v>257</v>
      </c>
      <c r="H86" t="s">
        <v>404</v>
      </c>
      <c r="I86" t="s">
        <v>61</v>
      </c>
      <c r="J86" t="s">
        <v>73</v>
      </c>
      <c r="K86" t="s">
        <v>173</v>
      </c>
      <c r="L86" t="s">
        <v>174</v>
      </c>
      <c r="M86" t="s">
        <v>175</v>
      </c>
      <c r="N86" t="s">
        <v>176</v>
      </c>
      <c r="O86" t="s">
        <v>177</v>
      </c>
      <c r="P86" t="s">
        <v>178</v>
      </c>
      <c r="Q86" t="s">
        <v>168</v>
      </c>
      <c r="R86" t="s">
        <v>169</v>
      </c>
      <c r="S86" t="s">
        <v>64</v>
      </c>
      <c r="T86" t="s">
        <v>170</v>
      </c>
      <c r="U86" t="s">
        <v>68</v>
      </c>
      <c r="V86" t="s">
        <v>171</v>
      </c>
      <c r="W86" t="s">
        <v>172</v>
      </c>
    </row>
    <row r="87" spans="7:23" x14ac:dyDescent="0.25">
      <c r="G87" t="s">
        <v>350</v>
      </c>
      <c r="H87" t="s">
        <v>353</v>
      </c>
      <c r="I87" t="s">
        <v>467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25">
      <c r="G88" t="s">
        <v>421</v>
      </c>
      <c r="H88" t="s">
        <v>470</v>
      </c>
      <c r="I88" t="s">
        <v>471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25">
      <c r="G89" t="s">
        <v>242</v>
      </c>
      <c r="H89" t="s">
        <v>356</v>
      </c>
      <c r="I89" t="s">
        <v>472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25">
      <c r="G90" t="s">
        <v>431</v>
      </c>
      <c r="H90" t="s">
        <v>473</v>
      </c>
      <c r="I90" t="s">
        <v>474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25">
      <c r="G91" t="s">
        <v>443</v>
      </c>
      <c r="H91" t="s">
        <v>475</v>
      </c>
      <c r="I91" t="s">
        <v>476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25">
      <c r="G92" t="s">
        <v>450</v>
      </c>
      <c r="H92" t="s">
        <v>477</v>
      </c>
      <c r="I92" t="s">
        <v>478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25">
      <c r="G93" t="s">
        <v>369</v>
      </c>
      <c r="H93" t="s">
        <v>372</v>
      </c>
      <c r="I93" t="s">
        <v>479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25">
      <c r="G94" t="s">
        <v>455</v>
      </c>
      <c r="H94" t="s">
        <v>480</v>
      </c>
      <c r="I94" t="s">
        <v>481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25">
      <c r="G95" t="s">
        <v>468</v>
      </c>
      <c r="H95" t="s">
        <v>482</v>
      </c>
      <c r="I95" t="s">
        <v>483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25">
      <c r="G96" t="s">
        <v>377</v>
      </c>
      <c r="H96" t="s">
        <v>380</v>
      </c>
      <c r="I96" t="s">
        <v>484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25">
      <c r="G99" t="s">
        <v>486</v>
      </c>
    </row>
    <row r="100" spans="7:23" x14ac:dyDescent="0.25">
      <c r="G100" t="s">
        <v>257</v>
      </c>
      <c r="H100" t="s">
        <v>487</v>
      </c>
      <c r="I100" t="s">
        <v>61</v>
      </c>
      <c r="J100" t="s">
        <v>73</v>
      </c>
      <c r="K100" t="s">
        <v>173</v>
      </c>
      <c r="L100" t="s">
        <v>174</v>
      </c>
      <c r="M100" t="s">
        <v>175</v>
      </c>
      <c r="N100" t="s">
        <v>176</v>
      </c>
      <c r="O100" t="s">
        <v>177</v>
      </c>
      <c r="P100" s="35" t="s">
        <v>178</v>
      </c>
      <c r="Q100" t="s">
        <v>168</v>
      </c>
      <c r="R100" t="s">
        <v>169</v>
      </c>
      <c r="S100" t="s">
        <v>64</v>
      </c>
      <c r="T100" t="s">
        <v>170</v>
      </c>
      <c r="U100" t="s">
        <v>68</v>
      </c>
      <c r="V100" t="s">
        <v>171</v>
      </c>
      <c r="W100" s="35" t="s">
        <v>172</v>
      </c>
    </row>
    <row r="101" spans="7:23" ht="15" customHeight="1" x14ac:dyDescent="0.25">
      <c r="G101" t="s">
        <v>350</v>
      </c>
      <c r="H101" s="3" t="s">
        <v>400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25">
      <c r="G102" t="s">
        <v>408</v>
      </c>
      <c r="H102" s="3" t="s">
        <v>409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25">
      <c r="G103" t="s">
        <v>412</v>
      </c>
      <c r="H103" s="3" t="s">
        <v>413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5" x14ac:dyDescent="0.25">
      <c r="G104" t="s">
        <v>415</v>
      </c>
      <c r="H104" s="3" t="s">
        <v>416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5" x14ac:dyDescent="0.25">
      <c r="G105" t="s">
        <v>421</v>
      </c>
      <c r="H105" s="3" t="s">
        <v>422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60" x14ac:dyDescent="0.25">
      <c r="G106" t="s">
        <v>242</v>
      </c>
      <c r="H106" s="3" t="s">
        <v>426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30" x14ac:dyDescent="0.25">
      <c r="G107" t="s">
        <v>361</v>
      </c>
      <c r="H107" s="3" t="s">
        <v>428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30" x14ac:dyDescent="0.25">
      <c r="G108" t="s">
        <v>431</v>
      </c>
      <c r="H108" s="3" t="s">
        <v>432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30" x14ac:dyDescent="0.25">
      <c r="G109" t="s">
        <v>357</v>
      </c>
      <c r="H109" s="3" t="s">
        <v>435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5" x14ac:dyDescent="0.25">
      <c r="G110" t="s">
        <v>365</v>
      </c>
      <c r="H110" s="3" t="s">
        <v>438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5" x14ac:dyDescent="0.25">
      <c r="G111" t="s">
        <v>443</v>
      </c>
      <c r="H111" s="3" t="s">
        <v>444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25">
      <c r="G112" t="s">
        <v>369</v>
      </c>
      <c r="H112" s="3" t="s">
        <v>441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5" x14ac:dyDescent="0.25">
      <c r="G113" t="s">
        <v>450</v>
      </c>
      <c r="H113" s="3" t="s">
        <v>451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30" x14ac:dyDescent="0.25">
      <c r="G114" t="s">
        <v>455</v>
      </c>
      <c r="H114" s="3" t="s">
        <v>456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5" x14ac:dyDescent="0.25">
      <c r="G115" t="s">
        <v>373</v>
      </c>
      <c r="H115" s="3" t="s">
        <v>446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ht="30" x14ac:dyDescent="0.25">
      <c r="G116" t="s">
        <v>393</v>
      </c>
      <c r="H116" s="3" t="s">
        <v>448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60" x14ac:dyDescent="0.25">
      <c r="G117" t="s">
        <v>377</v>
      </c>
      <c r="H117" s="3" t="s">
        <v>465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5" x14ac:dyDescent="0.25">
      <c r="G118" t="s">
        <v>385</v>
      </c>
      <c r="H118" s="3" t="s">
        <v>453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5" x14ac:dyDescent="0.25">
      <c r="G119" t="s">
        <v>389</v>
      </c>
      <c r="H119" s="3" t="s">
        <v>463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45" x14ac:dyDescent="0.25">
      <c r="G120" t="s">
        <v>381</v>
      </c>
      <c r="H120" s="3" t="s">
        <v>460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5" x14ac:dyDescent="0.25">
      <c r="G121" t="s">
        <v>468</v>
      </c>
      <c r="H121" s="3" t="s">
        <v>469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I I A A B Q S w M E F A A C A A g A 6 F C H W l C i N + u k A A A A 9 g A A A B I A H A B D b 2 5 m a W c v U G F j a 2 F n Z S 5 4 b W w g o h g A K K A U A A A A A A A A A A A A A A A A A A A A A A A A A A A A h Y 9 N C s I w G E S v U r J v / h S R 8 j V d d G t B E E T c h R j b Y J t K k 5 r e z Y V H 8 g p W t O r O 5 b x 5 i 5 n 7 9 Q b Z 0 N T R R X f O t D Z F D F M U a a v a g 7 F l i n p / j J c o E 7 C W 6 i R L H Y 2 y d c n g D i m q v D 8 n h I Q Q c J j h t i s J p 5 S R X b H a q E o 3 E n 1 k 8 1 + O j X V e W q W R g O 1 r j O C Y z R l e U I 4 p k A l C Y e x X 4 O P e Z / s D I e 9 r 3 3 d a K B f n e y B T B P L + I B 5 Q S w M E F A A C A A g A 6 F C H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Q h 1 r M N W y A V Q U A A E 4 t A A A T A B w A R m 9 y b X V s Y X M v U 2 V j d G l v b j E u b S C i G A A o o B Q A A A A A A A A A A A A A A A A A A A A A A A A A A A D t W t 1 u I j c U v o + U d 7 C I K h G J z G J P Q k I r L v K / u U h K N V G r b o i Q m f G A N x 4 b 2 R 5 2 2 S h P 0 q t 9 g H 2 B S n u V 9 r 3 q G Q J J M 2 M C B G 0 X S h R p 4 N h j + / P 5 5 j v H h 1 H E 1 1 R w 4 A 2 u 8 K e 1 N d X B k g R g o 6 B x K 2 Z 4 6 0 Z I j n n T i 7 t d R i L C N d j e g q g A a o A R v b 4 G z N + 7 Q I r 3 x n C o e s 6 R 8 O O k V / G E M u I c C q 7 N F 1 U s H P / Y 8 H 6 / O G w c 1 R u D g R t j x 3 d 8 1 S t s l q 6 O C K M R 1 U T W C q V C C R w K F k d c 1 d x q C R x z X w S U t 2 s Q 7 Z R L 4 J d Y a O L p P i O 1 x 4 / O h e D k e r M 0 W O d G 4 V 3 0 1 x / c / N 9 / B b r f T U B c 4 p b p d i k x V 6 G Q 0 W C C y 3 6 X q G I K q 3 R 7 W x g Y o Z n f 3 E S A J h / 1 X Q k M 7 c h i d y 3 2 b Y t 9 x 2 K v W O y 7 F v u e x V 6 1 2 G H Z 1 m B D D G 2 Q o Q 0 z t I G G N t T Q B h v a c E M b c G h D j m z I k d X X N u Q o Q X 7 G d W X b S c j z t M U G H e 1 Y b 7 F h R 7 v W W 2 z g U d V 2 i 2 t D 7 0 L r L V a u W + G 7 N v i u F b 5 r g + 9 a 4 b s 2 + O 4 z + H e b 6 2 u U W + R g Y v U D R b S 5 U s C V A q 4 U c K W A S 6 u A q S 6 U y 7 u g W M d t A r b z F a 8 e h E 7 a U 4 3 R u y 7 u E q k a p y I i C h A N M H P A F k D l 8 p 6 5 H F A Z K G C k B 7 e N l i U f Q C h j q h X A P A C U K 5 O b K n M F q i P j V q s P p N M N Q i O N 4 O o s e l B M n G S v t Q J 0 3 M J I 6 0 b r r w 0 W e 3 t 1 F t R G q A r X d 1 d H W O P r 2 Z R x O M y y i u O 0 L K k + s G R n Q V l S z W V J d T 4 s q S 4 r S x Y s h M 4 u f d a E 7 7 s n 9 k r + v q 3 8 L S 5 T V h L 4 v 5 f A 9 b X 1 5 9 S G l Q d q V 1 5 P 6 8 M O 0 V r S p 8 R G y F x O h p T 2 t M S a t P s p o U 9 j y o L E F P s 6 l g S I E O z 3 a I h j j s E 0 x D Y I c o h t 9 m U e x I a V R S f 2 3 Z P a w P 3 n D s O 9 + y 9 A E f C p d / / 1 7 8 + E i x j c / y l F j 9 9 / e d y R u h S R 0 O Q t w Y F x b D G z d c Y z D 1 3 2 G f N 8 z L B U N e N J e y U C v r D d E 6 w u 8 c Q F j o g I V Z f 4 l K i J / T E k o I p b K q V g r E j x h 8 1 F 8 w + c 2 E F w B g + h V 3 s I F s Y 9 L K d S x D z I m C 8 / 0 H b W k w d m B X 4 n 2 1 n G / C Z j v T C B E c s 3 i p D g T R o x c w j A q B G 5 j H 2 f y o n l E + X r 5 z C J 3 F 1 Y / c x N I e F 8 U k i 4 x C n k M u l q O k J 2 Y + t E + o Y 8 R i 5 F G N A w J N J 8 G 2 a o E d E d E a h W v 5 U k r p R 7 9 O a G R q V j r D S R / C 2 N z P L 7 e N m d u x i i P D 5 u n v z b o + R j l w k 6 k A x 7 m F w a D 6 K J P Y h m 8 K D 7 a g + i s W H 1 I b R t F F m 4 2 W Y E c + P H 7 H N s Q q + f 1 + B h x m g / r + U 3 I Y L x g w 4 C e t r H x 5 L T n p D Z C D u I z e M H O k l i 9 k t z Y c r t X c b F b T c 3 b r v w I W 5 D d 1 E D t 4 G Q E 7 h d m B O 4 Z w 1 Q w y G n p / 1 8 w p L H H C 6 y P 4 m M V z P P W L m m I f W 5 6 Z d p P q d t 4 w w h + 8 r s b Z y 9 / V J o z L h w R C h a i s h e 6 g A 1 z Y 8 s O X Q r j + j 2 e r a p 0 Q / J m A H K k 6 1 N 1 9 i o M 6 F + 5 q Q J d 5 v n Z s + F b I 6 K S Y Z j l 0 l A p j Q A L d w y E 8 m 0 l H S e x G h F c T O d 3 I N T V Z R y + V f O 4 9 8 M F S W 4 r I n j t 6 g o v Y a f c 6 l w W j n a F Z w 4 5 l i A 9 t y K o 8 p l d 8 W 4 7 5 B x U / M H z f E Y 7 I k I K 5 N Z Y I k j g M G v 9 L 0 5 R v D H O v k o q h 6 Q D u 5 R E U t b W B 1 U 1 C m f h m M o 9 z i M 5 n M c R g t z H J 6 Y A Y H Z k y Z y m 2 i 7 + Y E G 5 B V v T X m C t 5 O j Z O p I d Z 4 e I 1 X j 2 f g v v D Y F t 2 d 8 b W r W D G n w C t V / l B 4 F M s 7 W y N I E O Z s z d T B v N 2 1 t o k d k U 3 G s 0 5 r b s 9 a u F C 2 S N d u 6 R y Y 9 7 8 Y s f c K y r S H r + 5 Z p k j N K z j w t L G + y V g M k z F r b w x r j M 7 v Q H S K z Z k y f G c e z / h 9 Q S w E C L Q A U A A I A C A D o U I d a U K I 3 6 6 Q A A A D 2 A A A A E g A A A A A A A A A A A A A A A A A A A A A A Q 2 9 u Z m l n L 1 B h Y 2 t h Z 2 U u e G 1 s U E s B A i 0 A F A A C A A g A 6 F C H W l N y O C y b A A A A 4 Q A A A B M A A A A A A A A A A A A A A A A A 8 A A A A F t D b 2 5 0 Z W 5 0 X 1 R 5 c G V z X S 5 4 b W x Q S w E C L Q A U A A I A C A D o U I d a z D V s g F U F A A B O L Q A A E w A A A A A A A A A A A A A A A A D Y A Q A A R m 9 y b X V s Y X M v U 2 V j d G l v b j E u b V B L B Q Y A A A A A A w A D A M I A A A B 6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7 A A A A A A A A E /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Y W J 1 b G E t a 2 9 y b m F u X 1 N 1 c H B s Z W 1 l b n Q l M j A 0 L T E y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F U M T g 6 M j A 6 N D E u N j U 0 N D I 3 M F o i I C 8 + P E V u d H J 5 I F R 5 c G U 9 I k Z p b G x D b 2 x 1 b W 5 U e X B l c y I g V m F s d W U 9 I n N C Z 1 l H Q m d Z R 0 J n W U d C Z 1 l H Q m d Z R 0 J n W U d C Z 1 l H Q m d N R 0 F 3 W U R C Z 0 1 H Q X d Z R E J n T U d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x Y W Y 1 Y 2 F m L T Z k O T U t N D Z h M i 1 i Y m I 0 L W Q 2 N j Q 0 O D V h O W R k N i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n V s Y S 1 r b 3 J u Y W 5 f U 3 V w c G x l b W V u d C A 0 L T E y L 0 F 1 d G 9 S Z W 1 v d m V k Q 2 9 s d W 1 u c z E u e 0 N v b H V t b j E s M H 0 m c X V v d D s s J n F 1 b 3 Q 7 U 2 V j d G l v b j E v d G F i d W x h L W t v c m 5 h b l 9 T d X B w b G V t Z W 5 0 I D Q t M T I v Q X V 0 b 1 J l b W 9 2 Z W R D b 2 x 1 b W 5 z M S 5 7 Q 2 9 s d W 1 u M i w x f S Z x d W 9 0 O y w m c X V v d D t T Z W N 0 a W 9 u M S 9 0 Y W J 1 b G E t a 2 9 y b m F u X 1 N 1 c H B s Z W 1 l b n Q g N C 0 x M i 9 B d X R v U m V t b 3 Z l Z E N v b H V t b n M x L n t D b 2 x 1 b W 4 z L D J 9 J n F 1 b 3 Q 7 L C Z x d W 9 0 O 1 N l Y 3 R p b 2 4 x L 3 R h Y n V s Y S 1 r b 3 J u Y W 5 f U 3 V w c G x l b W V u d C A 0 L T E y L 0 F 1 d G 9 S Z W 1 v d m V k Q 2 9 s d W 1 u c z E u e 0 N v b H V t b j Q s M 3 0 m c X V v d D s s J n F 1 b 3 Q 7 U 2 V j d G l v b j E v d G F i d W x h L W t v c m 5 h b l 9 T d X B w b G V t Z W 5 0 I D Q t M T I v Q X V 0 b 1 J l b W 9 2 Z W R D b 2 x 1 b W 5 z M S 5 7 Q 2 9 s d W 1 u N S w 0 f S Z x d W 9 0 O y w m c X V v d D t T Z W N 0 a W 9 u M S 9 0 Y W J 1 b G E t a 2 9 y b m F u X 1 N 1 c H B s Z W 1 l b n Q g N C 0 x M i 9 B d X R v U m V t b 3 Z l Z E N v b H V t b n M x L n t D b 2 x 1 b W 4 2 L D V 9 J n F 1 b 3 Q 7 L C Z x d W 9 0 O 1 N l Y 3 R p b 2 4 x L 3 R h Y n V s Y S 1 r b 3 J u Y W 5 f U 3 V w c G x l b W V u d C A 0 L T E y L 0 F 1 d G 9 S Z W 1 v d m V k Q 2 9 s d W 1 u c z E u e 0 N v b H V t b j c s N n 0 m c X V v d D s s J n F 1 b 3 Q 7 U 2 V j d G l v b j E v d G F i d W x h L W t v c m 5 h b l 9 T d X B w b G V t Z W 5 0 I D Q t M T I v Q X V 0 b 1 J l b W 9 2 Z W R D b 2 x 1 b W 5 z M S 5 7 Q 2 9 s d W 1 u O C w 3 f S Z x d W 9 0 O y w m c X V v d D t T Z W N 0 a W 9 u M S 9 0 Y W J 1 b G E t a 2 9 y b m F u X 1 N 1 c H B s Z W 1 l b n Q g N C 0 x M i 9 B d X R v U m V t b 3 Z l Z E N v b H V t b n M x L n t D b 2 x 1 b W 4 5 L D h 9 J n F 1 b 3 Q 7 L C Z x d W 9 0 O 1 N l Y 3 R p b 2 4 x L 3 R h Y n V s Y S 1 r b 3 J u Y W 5 f U 3 V w c G x l b W V u d C A 0 L T E y L 0 F 1 d G 9 S Z W 1 v d m V k Q 2 9 s d W 1 u c z E u e 0 N v b H V t b j E w L D l 9 J n F 1 b 3 Q 7 L C Z x d W 9 0 O 1 N l Y 3 R p b 2 4 x L 3 R h Y n V s Y S 1 r b 3 J u Y W 5 f U 3 V w c G x l b W V u d C A 0 L T E y L 0 F 1 d G 9 S Z W 1 v d m V k Q 2 9 s d W 1 u c z E u e 0 N v b H V t b j E x L D E w f S Z x d W 9 0 O y w m c X V v d D t T Z W N 0 a W 9 u M S 9 0 Y W J 1 b G E t a 2 9 y b m F u X 1 N 1 c H B s Z W 1 l b n Q g N C 0 x M i 9 B d X R v U m V t b 3 Z l Z E N v b H V t b n M x L n t D b 2 x 1 b W 4 x M i w x M X 0 m c X V v d D s s J n F 1 b 3 Q 7 U 2 V j d G l v b j E v d G F i d W x h L W t v c m 5 h b l 9 T d X B w b G V t Z W 5 0 I D Q t M T I v Q X V 0 b 1 J l b W 9 2 Z W R D b 2 x 1 b W 5 z M S 5 7 Q 2 9 s d W 1 u M T M s M T J 9 J n F 1 b 3 Q 7 L C Z x d W 9 0 O 1 N l Y 3 R p b 2 4 x L 3 R h Y n V s Y S 1 r b 3 J u Y W 5 f U 3 V w c G x l b W V u d C A 0 L T E y L 0 F 1 d G 9 S Z W 1 v d m V k Q 2 9 s d W 1 u c z E u e 0 N v b H V t b j E 0 L D E z f S Z x d W 9 0 O y w m c X V v d D t T Z W N 0 a W 9 u M S 9 0 Y W J 1 b G E t a 2 9 y b m F u X 1 N 1 c H B s Z W 1 l b n Q g N C 0 x M i 9 B d X R v U m V t b 3 Z l Z E N v b H V t b n M x L n t D b 2 x 1 b W 4 x N S w x N H 0 m c X V v d D s s J n F 1 b 3 Q 7 U 2 V j d G l v b j E v d G F i d W x h L W t v c m 5 h b l 9 T d X B w b G V t Z W 5 0 I D Q t M T I v Q X V 0 b 1 J l b W 9 2 Z W R D b 2 x 1 b W 5 z M S 5 7 Q 2 9 s d W 1 u M T Y s M T V 9 J n F 1 b 3 Q 7 L C Z x d W 9 0 O 1 N l Y 3 R p b 2 4 x L 3 R h Y n V s Y S 1 r b 3 J u Y W 5 f U 3 V w c G x l b W V u d C A 0 L T E y L 0 F 1 d G 9 S Z W 1 v d m V k Q 2 9 s d W 1 u c z E u e 0 N v b H V t b j E 3 L D E 2 f S Z x d W 9 0 O y w m c X V v d D t T Z W N 0 a W 9 u M S 9 0 Y W J 1 b G E t a 2 9 y b m F u X 1 N 1 c H B s Z W 1 l b n Q g N C 0 x M i 9 B d X R v U m V t b 3 Z l Z E N v b H V t b n M x L n t D b 2 x 1 b W 4 x O C w x N 3 0 m c X V v d D s s J n F 1 b 3 Q 7 U 2 V j d G l v b j E v d G F i d W x h L W t v c m 5 h b l 9 T d X B w b G V t Z W 5 0 I D Q t M T I v Q X V 0 b 1 J l b W 9 2 Z W R D b 2 x 1 b W 5 z M S 5 7 Q 2 9 s d W 1 u M T k s M T h 9 J n F 1 b 3 Q 7 L C Z x d W 9 0 O 1 N l Y 3 R p b 2 4 x L 3 R h Y n V s Y S 1 r b 3 J u Y W 5 f U 3 V w c G x l b W V u d C A 0 L T E y L 0 F 1 d G 9 S Z W 1 v d m V k Q 2 9 s d W 1 u c z E u e 0 N v b H V t b j I w L D E 5 f S Z x d W 9 0 O y w m c X V v d D t T Z W N 0 a W 9 u M S 9 0 Y W J 1 b G E t a 2 9 y b m F u X 1 N 1 c H B s Z W 1 l b n Q g N C 0 x M i 9 B d X R v U m V t b 3 Z l Z E N v b H V t b n M x L n t D b 2 x 1 b W 4 y M S w y M H 0 m c X V v d D s s J n F 1 b 3 Q 7 U 2 V j d G l v b j E v d G F i d W x h L W t v c m 5 h b l 9 T d X B w b G V t Z W 5 0 I D Q t M T I v Q X V 0 b 1 J l b W 9 2 Z W R D b 2 x 1 b W 5 z M S 5 7 Q 2 9 s d W 1 u M j I s M j F 9 J n F 1 b 3 Q 7 L C Z x d W 9 0 O 1 N l Y 3 R p b 2 4 x L 3 R h Y n V s Y S 1 r b 3 J u Y W 5 f U 3 V w c G x l b W V u d C A 0 L T E y L 0 F 1 d G 9 S Z W 1 v d m V k Q 2 9 s d W 1 u c z E u e 0 N v b H V t b j I z L D I y f S Z x d W 9 0 O y w m c X V v d D t T Z W N 0 a W 9 u M S 9 0 Y W J 1 b G E t a 2 9 y b m F u X 1 N 1 c H B s Z W 1 l b n Q g N C 0 x M i 9 B d X R v U m V t b 3 Z l Z E N v b H V t b n M x L n t D b 2 x 1 b W 4 y N C w y M 3 0 m c X V v d D s s J n F 1 b 3 Q 7 U 2 V j d G l v b j E v d G F i d W x h L W t v c m 5 h b l 9 T d X B w b G V t Z W 5 0 I D Q t M T I v Q X V 0 b 1 J l b W 9 2 Z W R D b 2 x 1 b W 5 z M S 5 7 Q 2 9 s d W 1 u M j U s M j R 9 J n F 1 b 3 Q 7 L C Z x d W 9 0 O 1 N l Y 3 R p b 2 4 x L 3 R h Y n V s Y S 1 r b 3 J u Y W 5 f U 3 V w c G x l b W V u d C A 0 L T E y L 0 F 1 d G 9 S Z W 1 v d m V k Q 2 9 s d W 1 u c z E u e 0 N v b H V t b j I 2 L D I 1 f S Z x d W 9 0 O y w m c X V v d D t T Z W N 0 a W 9 u M S 9 0 Y W J 1 b G E t a 2 9 y b m F u X 1 N 1 c H B s Z W 1 l b n Q g N C 0 x M i 9 B d X R v U m V t b 3 Z l Z E N v b H V t b n M x L n t D b 2 x 1 b W 4 y N y w y N n 0 m c X V v d D s s J n F 1 b 3 Q 7 U 2 V j d G l v b j E v d G F i d W x h L W t v c m 5 h b l 9 T d X B w b G V t Z W 5 0 I D Q t M T I v Q X V 0 b 1 J l b W 9 2 Z W R D b 2 x 1 b W 5 z M S 5 7 Q 2 9 s d W 1 u M j g s M j d 9 J n F 1 b 3 Q 7 L C Z x d W 9 0 O 1 N l Y 3 R p b 2 4 x L 3 R h Y n V s Y S 1 r b 3 J u Y W 5 f U 3 V w c G x l b W V u d C A 0 L T E y L 0 F 1 d G 9 S Z W 1 v d m V k Q 2 9 s d W 1 u c z E u e 0 N v b H V t b j I 5 L D I 4 f S Z x d W 9 0 O y w m c X V v d D t T Z W N 0 a W 9 u M S 9 0 Y W J 1 b G E t a 2 9 y b m F u X 1 N 1 c H B s Z W 1 l b n Q g N C 0 x M i 9 B d X R v U m V t b 3 Z l Z E N v b H V t b n M x L n t D b 2 x 1 b W 4 z M C w y O X 0 m c X V v d D s s J n F 1 b 3 Q 7 U 2 V j d G l v b j E v d G F i d W x h L W t v c m 5 h b l 9 T d X B w b G V t Z W 5 0 I D Q t M T I v Q X V 0 b 1 J l b W 9 2 Z W R D b 2 x 1 b W 5 z M S 5 7 Q 2 9 s d W 1 u M z E s M z B 9 J n F 1 b 3 Q 7 L C Z x d W 9 0 O 1 N l Y 3 R p b 2 4 x L 3 R h Y n V s Y S 1 r b 3 J u Y W 5 f U 3 V w c G x l b W V u d C A 0 L T E y L 0 F 1 d G 9 S Z W 1 v d m V k Q 2 9 s d W 1 u c z E u e 0 N v b H V t b j M y L D M x f S Z x d W 9 0 O y w m c X V v d D t T Z W N 0 a W 9 u M S 9 0 Y W J 1 b G E t a 2 9 y b m F u X 1 N 1 c H B s Z W 1 l b n Q g N C 0 x M i 9 B d X R v U m V t b 3 Z l Z E N v b H V t b n M x L n t D b 2 x 1 b W 4 z M y w z M n 0 m c X V v d D s s J n F 1 b 3 Q 7 U 2 V j d G l v b j E v d G F i d W x h L W t v c m 5 h b l 9 T d X B w b G V t Z W 5 0 I D Q t M T I v Q X V 0 b 1 J l b W 9 2 Z W R D b 2 x 1 b W 5 z M S 5 7 Q 2 9 s d W 1 u M z Q s M z N 9 J n F 1 b 3 Q 7 L C Z x d W 9 0 O 1 N l Y 3 R p b 2 4 x L 3 R h Y n V s Y S 1 r b 3 J u Y W 5 f U 3 V w c G x l b W V u d C A 0 L T E y L 0 F 1 d G 9 S Z W 1 v d m V k Q 2 9 s d W 1 u c z E u e 0 N v b H V t b j M 1 L D M 0 f S Z x d W 9 0 O y w m c X V v d D t T Z W N 0 a W 9 u M S 9 0 Y W J 1 b G E t a 2 9 y b m F u X 1 N 1 c H B s Z W 1 l b n Q g N C 0 x M i 9 B d X R v U m V t b 3 Z l Z E N v b H V t b n M x L n t D b 2 x 1 b W 4 z N i w z N X 0 m c X V v d D s s J n F 1 b 3 Q 7 U 2 V j d G l v b j E v d G F i d W x h L W t v c m 5 h b l 9 T d X B w b G V t Z W 5 0 I D Q t M T I v Q X V 0 b 1 J l b W 9 2 Z W R D b 2 x 1 b W 5 z M S 5 7 Q 2 9 s d W 1 u M z c s M z Z 9 J n F 1 b 3 Q 7 L C Z x d W 9 0 O 1 N l Y 3 R p b 2 4 x L 3 R h Y n V s Y S 1 r b 3 J u Y W 5 f U 3 V w c G x l b W V u d C A 0 L T E y L 0 F 1 d G 9 S Z W 1 v d m V k Q 2 9 s d W 1 u c z E u e 0 N v b H V t b j M 4 L D M 3 f S Z x d W 9 0 O y w m c X V v d D t T Z W N 0 a W 9 u M S 9 0 Y W J 1 b G E t a 2 9 y b m F u X 1 N 1 c H B s Z W 1 l b n Q g N C 0 x M i 9 B d X R v U m V t b 3 Z l Z E N v b H V t b n M x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3 R h Y n V s Y S 1 r b 3 J u Y W 5 f U 3 V w c G x l b W V u d C A 0 L T E y L 0 F 1 d G 9 S Z W 1 v d m V k Q 2 9 s d W 1 u c z E u e 0 N v b H V t b j E s M H 0 m c X V v d D s s J n F 1 b 3 Q 7 U 2 V j d G l v b j E v d G F i d W x h L W t v c m 5 h b l 9 T d X B w b G V t Z W 5 0 I D Q t M T I v Q X V 0 b 1 J l b W 9 2 Z W R D b 2 x 1 b W 5 z M S 5 7 Q 2 9 s d W 1 u M i w x f S Z x d W 9 0 O y w m c X V v d D t T Z W N 0 a W 9 u M S 9 0 Y W J 1 b G E t a 2 9 y b m F u X 1 N 1 c H B s Z W 1 l b n Q g N C 0 x M i 9 B d X R v U m V t b 3 Z l Z E N v b H V t b n M x L n t D b 2 x 1 b W 4 z L D J 9 J n F 1 b 3 Q 7 L C Z x d W 9 0 O 1 N l Y 3 R p b 2 4 x L 3 R h Y n V s Y S 1 r b 3 J u Y W 5 f U 3 V w c G x l b W V u d C A 0 L T E y L 0 F 1 d G 9 S Z W 1 v d m V k Q 2 9 s d W 1 u c z E u e 0 N v b H V t b j Q s M 3 0 m c X V v d D s s J n F 1 b 3 Q 7 U 2 V j d G l v b j E v d G F i d W x h L W t v c m 5 h b l 9 T d X B w b G V t Z W 5 0 I D Q t M T I v Q X V 0 b 1 J l b W 9 2 Z W R D b 2 x 1 b W 5 z M S 5 7 Q 2 9 s d W 1 u N S w 0 f S Z x d W 9 0 O y w m c X V v d D t T Z W N 0 a W 9 u M S 9 0 Y W J 1 b G E t a 2 9 y b m F u X 1 N 1 c H B s Z W 1 l b n Q g N C 0 x M i 9 B d X R v U m V t b 3 Z l Z E N v b H V t b n M x L n t D b 2 x 1 b W 4 2 L D V 9 J n F 1 b 3 Q 7 L C Z x d W 9 0 O 1 N l Y 3 R p b 2 4 x L 3 R h Y n V s Y S 1 r b 3 J u Y W 5 f U 3 V w c G x l b W V u d C A 0 L T E y L 0 F 1 d G 9 S Z W 1 v d m V k Q 2 9 s d W 1 u c z E u e 0 N v b H V t b j c s N n 0 m c X V v d D s s J n F 1 b 3 Q 7 U 2 V j d G l v b j E v d G F i d W x h L W t v c m 5 h b l 9 T d X B w b G V t Z W 5 0 I D Q t M T I v Q X V 0 b 1 J l b W 9 2 Z W R D b 2 x 1 b W 5 z M S 5 7 Q 2 9 s d W 1 u O C w 3 f S Z x d W 9 0 O y w m c X V v d D t T Z W N 0 a W 9 u M S 9 0 Y W J 1 b G E t a 2 9 y b m F u X 1 N 1 c H B s Z W 1 l b n Q g N C 0 x M i 9 B d X R v U m V t b 3 Z l Z E N v b H V t b n M x L n t D b 2 x 1 b W 4 5 L D h 9 J n F 1 b 3 Q 7 L C Z x d W 9 0 O 1 N l Y 3 R p b 2 4 x L 3 R h Y n V s Y S 1 r b 3 J u Y W 5 f U 3 V w c G x l b W V u d C A 0 L T E y L 0 F 1 d G 9 S Z W 1 v d m V k Q 2 9 s d W 1 u c z E u e 0 N v b H V t b j E w L D l 9 J n F 1 b 3 Q 7 L C Z x d W 9 0 O 1 N l Y 3 R p b 2 4 x L 3 R h Y n V s Y S 1 r b 3 J u Y W 5 f U 3 V w c G x l b W V u d C A 0 L T E y L 0 F 1 d G 9 S Z W 1 v d m V k Q 2 9 s d W 1 u c z E u e 0 N v b H V t b j E x L D E w f S Z x d W 9 0 O y w m c X V v d D t T Z W N 0 a W 9 u M S 9 0 Y W J 1 b G E t a 2 9 y b m F u X 1 N 1 c H B s Z W 1 l b n Q g N C 0 x M i 9 B d X R v U m V t b 3 Z l Z E N v b H V t b n M x L n t D b 2 x 1 b W 4 x M i w x M X 0 m c X V v d D s s J n F 1 b 3 Q 7 U 2 V j d G l v b j E v d G F i d W x h L W t v c m 5 h b l 9 T d X B w b G V t Z W 5 0 I D Q t M T I v Q X V 0 b 1 J l b W 9 2 Z W R D b 2 x 1 b W 5 z M S 5 7 Q 2 9 s d W 1 u M T M s M T J 9 J n F 1 b 3 Q 7 L C Z x d W 9 0 O 1 N l Y 3 R p b 2 4 x L 3 R h Y n V s Y S 1 r b 3 J u Y W 5 f U 3 V w c G x l b W V u d C A 0 L T E y L 0 F 1 d G 9 S Z W 1 v d m V k Q 2 9 s d W 1 u c z E u e 0 N v b H V t b j E 0 L D E z f S Z x d W 9 0 O y w m c X V v d D t T Z W N 0 a W 9 u M S 9 0 Y W J 1 b G E t a 2 9 y b m F u X 1 N 1 c H B s Z W 1 l b n Q g N C 0 x M i 9 B d X R v U m V t b 3 Z l Z E N v b H V t b n M x L n t D b 2 x 1 b W 4 x N S w x N H 0 m c X V v d D s s J n F 1 b 3 Q 7 U 2 V j d G l v b j E v d G F i d W x h L W t v c m 5 h b l 9 T d X B w b G V t Z W 5 0 I D Q t M T I v Q X V 0 b 1 J l b W 9 2 Z W R D b 2 x 1 b W 5 z M S 5 7 Q 2 9 s d W 1 u M T Y s M T V 9 J n F 1 b 3 Q 7 L C Z x d W 9 0 O 1 N l Y 3 R p b 2 4 x L 3 R h Y n V s Y S 1 r b 3 J u Y W 5 f U 3 V w c G x l b W V u d C A 0 L T E y L 0 F 1 d G 9 S Z W 1 v d m V k Q 2 9 s d W 1 u c z E u e 0 N v b H V t b j E 3 L D E 2 f S Z x d W 9 0 O y w m c X V v d D t T Z W N 0 a W 9 u M S 9 0 Y W J 1 b G E t a 2 9 y b m F u X 1 N 1 c H B s Z W 1 l b n Q g N C 0 x M i 9 B d X R v U m V t b 3 Z l Z E N v b H V t b n M x L n t D b 2 x 1 b W 4 x O C w x N 3 0 m c X V v d D s s J n F 1 b 3 Q 7 U 2 V j d G l v b j E v d G F i d W x h L W t v c m 5 h b l 9 T d X B w b G V t Z W 5 0 I D Q t M T I v Q X V 0 b 1 J l b W 9 2 Z W R D b 2 x 1 b W 5 z M S 5 7 Q 2 9 s d W 1 u M T k s M T h 9 J n F 1 b 3 Q 7 L C Z x d W 9 0 O 1 N l Y 3 R p b 2 4 x L 3 R h Y n V s Y S 1 r b 3 J u Y W 5 f U 3 V w c G x l b W V u d C A 0 L T E y L 0 F 1 d G 9 S Z W 1 v d m V k Q 2 9 s d W 1 u c z E u e 0 N v b H V t b j I w L D E 5 f S Z x d W 9 0 O y w m c X V v d D t T Z W N 0 a W 9 u M S 9 0 Y W J 1 b G E t a 2 9 y b m F u X 1 N 1 c H B s Z W 1 l b n Q g N C 0 x M i 9 B d X R v U m V t b 3 Z l Z E N v b H V t b n M x L n t D b 2 x 1 b W 4 y M S w y M H 0 m c X V v d D s s J n F 1 b 3 Q 7 U 2 V j d G l v b j E v d G F i d W x h L W t v c m 5 h b l 9 T d X B w b G V t Z W 5 0 I D Q t M T I v Q X V 0 b 1 J l b W 9 2 Z W R D b 2 x 1 b W 5 z M S 5 7 Q 2 9 s d W 1 u M j I s M j F 9 J n F 1 b 3 Q 7 L C Z x d W 9 0 O 1 N l Y 3 R p b 2 4 x L 3 R h Y n V s Y S 1 r b 3 J u Y W 5 f U 3 V w c G x l b W V u d C A 0 L T E y L 0 F 1 d G 9 S Z W 1 v d m V k Q 2 9 s d W 1 u c z E u e 0 N v b H V t b j I z L D I y f S Z x d W 9 0 O y w m c X V v d D t T Z W N 0 a W 9 u M S 9 0 Y W J 1 b G E t a 2 9 y b m F u X 1 N 1 c H B s Z W 1 l b n Q g N C 0 x M i 9 B d X R v U m V t b 3 Z l Z E N v b H V t b n M x L n t D b 2 x 1 b W 4 y N C w y M 3 0 m c X V v d D s s J n F 1 b 3 Q 7 U 2 V j d G l v b j E v d G F i d W x h L W t v c m 5 h b l 9 T d X B w b G V t Z W 5 0 I D Q t M T I v Q X V 0 b 1 J l b W 9 2 Z W R D b 2 x 1 b W 5 z M S 5 7 Q 2 9 s d W 1 u M j U s M j R 9 J n F 1 b 3 Q 7 L C Z x d W 9 0 O 1 N l Y 3 R p b 2 4 x L 3 R h Y n V s Y S 1 r b 3 J u Y W 5 f U 3 V w c G x l b W V u d C A 0 L T E y L 0 F 1 d G 9 S Z W 1 v d m V k Q 2 9 s d W 1 u c z E u e 0 N v b H V t b j I 2 L D I 1 f S Z x d W 9 0 O y w m c X V v d D t T Z W N 0 a W 9 u M S 9 0 Y W J 1 b G E t a 2 9 y b m F u X 1 N 1 c H B s Z W 1 l b n Q g N C 0 x M i 9 B d X R v U m V t b 3 Z l Z E N v b H V t b n M x L n t D b 2 x 1 b W 4 y N y w y N n 0 m c X V v d D s s J n F 1 b 3 Q 7 U 2 V j d G l v b j E v d G F i d W x h L W t v c m 5 h b l 9 T d X B w b G V t Z W 5 0 I D Q t M T I v Q X V 0 b 1 J l b W 9 2 Z W R D b 2 x 1 b W 5 z M S 5 7 Q 2 9 s d W 1 u M j g s M j d 9 J n F 1 b 3 Q 7 L C Z x d W 9 0 O 1 N l Y 3 R p b 2 4 x L 3 R h Y n V s Y S 1 r b 3 J u Y W 5 f U 3 V w c G x l b W V u d C A 0 L T E y L 0 F 1 d G 9 S Z W 1 v d m V k Q 2 9 s d W 1 u c z E u e 0 N v b H V t b j I 5 L D I 4 f S Z x d W 9 0 O y w m c X V v d D t T Z W N 0 a W 9 u M S 9 0 Y W J 1 b G E t a 2 9 y b m F u X 1 N 1 c H B s Z W 1 l b n Q g N C 0 x M i 9 B d X R v U m V t b 3 Z l Z E N v b H V t b n M x L n t D b 2 x 1 b W 4 z M C w y O X 0 m c X V v d D s s J n F 1 b 3 Q 7 U 2 V j d G l v b j E v d G F i d W x h L W t v c m 5 h b l 9 T d X B w b G V t Z W 5 0 I D Q t M T I v Q X V 0 b 1 J l b W 9 2 Z W R D b 2 x 1 b W 5 z M S 5 7 Q 2 9 s d W 1 u M z E s M z B 9 J n F 1 b 3 Q 7 L C Z x d W 9 0 O 1 N l Y 3 R p b 2 4 x L 3 R h Y n V s Y S 1 r b 3 J u Y W 5 f U 3 V w c G x l b W V u d C A 0 L T E y L 0 F 1 d G 9 S Z W 1 v d m V k Q 2 9 s d W 1 u c z E u e 0 N v b H V t b j M y L D M x f S Z x d W 9 0 O y w m c X V v d D t T Z W N 0 a W 9 u M S 9 0 Y W J 1 b G E t a 2 9 y b m F u X 1 N 1 c H B s Z W 1 l b n Q g N C 0 x M i 9 B d X R v U m V t b 3 Z l Z E N v b H V t b n M x L n t D b 2 x 1 b W 4 z M y w z M n 0 m c X V v d D s s J n F 1 b 3 Q 7 U 2 V j d G l v b j E v d G F i d W x h L W t v c m 5 h b l 9 T d X B w b G V t Z W 5 0 I D Q t M T I v Q X V 0 b 1 J l b W 9 2 Z W R D b 2 x 1 b W 5 z M S 5 7 Q 2 9 s d W 1 u M z Q s M z N 9 J n F 1 b 3 Q 7 L C Z x d W 9 0 O 1 N l Y 3 R p b 2 4 x L 3 R h Y n V s Y S 1 r b 3 J u Y W 5 f U 3 V w c G x l b W V u d C A 0 L T E y L 0 F 1 d G 9 S Z W 1 v d m V k Q 2 9 s d W 1 u c z E u e 0 N v b H V t b j M 1 L D M 0 f S Z x d W 9 0 O y w m c X V v d D t T Z W N 0 a W 9 u M S 9 0 Y W J 1 b G E t a 2 9 y b m F u X 1 N 1 c H B s Z W 1 l b n Q g N C 0 x M i 9 B d X R v U m V t b 3 Z l Z E N v b H V t b n M x L n t D b 2 x 1 b W 4 z N i w z N X 0 m c X V v d D s s J n F 1 b 3 Q 7 U 2 V j d G l v b j E v d G F i d W x h L W t v c m 5 h b l 9 T d X B w b G V t Z W 5 0 I D Q t M T I v Q X V 0 b 1 J l b W 9 2 Z W R D b 2 x 1 b W 5 z M S 5 7 Q 2 9 s d W 1 u M z c s M z Z 9 J n F 1 b 3 Q 7 L C Z x d W 9 0 O 1 N l Y 3 R p b 2 4 x L 3 R h Y n V s Y S 1 r b 3 J u Y W 5 f U 3 V w c G x l b W V u d C A 0 L T E y L 0 F 1 d G 9 S Z W 1 v d m V k Q 2 9 s d W 1 u c z E u e 0 N v b H V t b j M 4 L D M 3 f S Z x d W 9 0 O y w m c X V v d D t T Z W N 0 a W 9 u M S 9 0 Y W J 1 b G E t a 2 9 y b m F u X 1 N 1 c H B s Z W 1 l b n Q g N C 0 x M i 9 B d X R v U m V t b 3 Z l Z E N v b H V t b n M x L n t D b 2 x 1 b W 4 z O S w z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W N l I i A v P j x F b n R y e S B U e X B l P S J G a W x s Q 2 9 1 b n Q i I F Z h b H V l P S J s M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F U M T g 6 M j M 6 N T M u N T U 2 N z M 2 M 1 o i I C 8 + P E V u d H J 5 I F R 5 c G U 9 I k Z p b G x D b 2 x 1 b W 5 U e X B l c y I g V m F s d W U 9 I n N C Z 1 l H Q m d Z R 0 J n W U d C Z 1 l H Q m d Z R 0 J n W U d C Z 1 l H Q m d N R 0 F 3 W U R C Z 0 1 H Q X d Z R E J n T U d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k M j F l M j J l L W Y 4 M z M t N D d i N y 1 i Z D k 3 L T Z j Z D I y M T Y 1 N z M z Z i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n V s Y S 1 r b 3 J u Y W 5 f U 3 V w c G x l b W V u d C A 0 L T E y I C g y K S 9 B d X R v U m V t b 3 Z l Z E N v b H V t b n M x L n t D b 2 x 1 b W 4 x L D B 9 J n F 1 b 3 Q 7 L C Z x d W 9 0 O 1 N l Y 3 R p b 2 4 x L 3 R h Y n V s Y S 1 r b 3 J u Y W 5 f U 3 V w c G x l b W V u d C A 0 L T E y I C g y K S 9 B d X R v U m V t b 3 Z l Z E N v b H V t b n M x L n t D b 2 x 1 b W 4 y L D F 9 J n F 1 b 3 Q 7 L C Z x d W 9 0 O 1 N l Y 3 R p b 2 4 x L 3 R h Y n V s Y S 1 r b 3 J u Y W 5 f U 3 V w c G x l b W V u d C A 0 L T E y I C g y K S 9 B d X R v U m V t b 3 Z l Z E N v b H V t b n M x L n t D b 2 x 1 b W 4 z L D J 9 J n F 1 b 3 Q 7 L C Z x d W 9 0 O 1 N l Y 3 R p b 2 4 x L 3 R h Y n V s Y S 1 r b 3 J u Y W 5 f U 3 V w c G x l b W V u d C A 0 L T E y I C g y K S 9 B d X R v U m V t b 3 Z l Z E N v b H V t b n M x L n t D b 2 x 1 b W 4 0 L D N 9 J n F 1 b 3 Q 7 L C Z x d W 9 0 O 1 N l Y 3 R p b 2 4 x L 3 R h Y n V s Y S 1 r b 3 J u Y W 5 f U 3 V w c G x l b W V u d C A 0 L T E y I C g y K S 9 B d X R v U m V t b 3 Z l Z E N v b H V t b n M x L n t D b 2 x 1 b W 4 1 L D R 9 J n F 1 b 3 Q 7 L C Z x d W 9 0 O 1 N l Y 3 R p b 2 4 x L 3 R h Y n V s Y S 1 r b 3 J u Y W 5 f U 3 V w c G x l b W V u d C A 0 L T E y I C g y K S 9 B d X R v U m V t b 3 Z l Z E N v b H V t b n M x L n t D b 2 x 1 b W 4 2 L D V 9 J n F 1 b 3 Q 7 L C Z x d W 9 0 O 1 N l Y 3 R p b 2 4 x L 3 R h Y n V s Y S 1 r b 3 J u Y W 5 f U 3 V w c G x l b W V u d C A 0 L T E y I C g y K S 9 B d X R v U m V t b 3 Z l Z E N v b H V t b n M x L n t D b 2 x 1 b W 4 3 L D Z 9 J n F 1 b 3 Q 7 L C Z x d W 9 0 O 1 N l Y 3 R p b 2 4 x L 3 R h Y n V s Y S 1 r b 3 J u Y W 5 f U 3 V w c G x l b W V u d C A 0 L T E y I C g y K S 9 B d X R v U m V t b 3 Z l Z E N v b H V t b n M x L n t D b 2 x 1 b W 4 4 L D d 9 J n F 1 b 3 Q 7 L C Z x d W 9 0 O 1 N l Y 3 R p b 2 4 x L 3 R h Y n V s Y S 1 r b 3 J u Y W 5 f U 3 V w c G x l b W V u d C A 0 L T E y I C g y K S 9 B d X R v U m V t b 3 Z l Z E N v b H V t b n M x L n t D b 2 x 1 b W 4 5 L D h 9 J n F 1 b 3 Q 7 L C Z x d W 9 0 O 1 N l Y 3 R p b 2 4 x L 3 R h Y n V s Y S 1 r b 3 J u Y W 5 f U 3 V w c G x l b W V u d C A 0 L T E y I C g y K S 9 B d X R v U m V t b 3 Z l Z E N v b H V t b n M x L n t D b 2 x 1 b W 4 x M C w 5 f S Z x d W 9 0 O y w m c X V v d D t T Z W N 0 a W 9 u M S 9 0 Y W J 1 b G E t a 2 9 y b m F u X 1 N 1 c H B s Z W 1 l b n Q g N C 0 x M i A o M i k v Q X V 0 b 1 J l b W 9 2 Z W R D b 2 x 1 b W 5 z M S 5 7 Q 2 9 s d W 1 u M T E s M T B 9 J n F 1 b 3 Q 7 L C Z x d W 9 0 O 1 N l Y 3 R p b 2 4 x L 3 R h Y n V s Y S 1 r b 3 J u Y W 5 f U 3 V w c G x l b W V u d C A 0 L T E y I C g y K S 9 B d X R v U m V t b 3 Z l Z E N v b H V t b n M x L n t D b 2 x 1 b W 4 x M i w x M X 0 m c X V v d D s s J n F 1 b 3 Q 7 U 2 V j d G l v b j E v d G F i d W x h L W t v c m 5 h b l 9 T d X B w b G V t Z W 5 0 I D Q t M T I g K D I p L 0 F 1 d G 9 S Z W 1 v d m V k Q 2 9 s d W 1 u c z E u e 0 N v b H V t b j E z L D E y f S Z x d W 9 0 O y w m c X V v d D t T Z W N 0 a W 9 u M S 9 0 Y W J 1 b G E t a 2 9 y b m F u X 1 N 1 c H B s Z W 1 l b n Q g N C 0 x M i A o M i k v Q X V 0 b 1 J l b W 9 2 Z W R D b 2 x 1 b W 5 z M S 5 7 Q 2 9 s d W 1 u M T Q s M T N 9 J n F 1 b 3 Q 7 L C Z x d W 9 0 O 1 N l Y 3 R p b 2 4 x L 3 R h Y n V s Y S 1 r b 3 J u Y W 5 f U 3 V w c G x l b W V u d C A 0 L T E y I C g y K S 9 B d X R v U m V t b 3 Z l Z E N v b H V t b n M x L n t D b 2 x 1 b W 4 x N S w x N H 0 m c X V v d D s s J n F 1 b 3 Q 7 U 2 V j d G l v b j E v d G F i d W x h L W t v c m 5 h b l 9 T d X B w b G V t Z W 5 0 I D Q t M T I g K D I p L 0 F 1 d G 9 S Z W 1 v d m V k Q 2 9 s d W 1 u c z E u e 0 N v b H V t b j E 2 L D E 1 f S Z x d W 9 0 O y w m c X V v d D t T Z W N 0 a W 9 u M S 9 0 Y W J 1 b G E t a 2 9 y b m F u X 1 N 1 c H B s Z W 1 l b n Q g N C 0 x M i A o M i k v Q X V 0 b 1 J l b W 9 2 Z W R D b 2 x 1 b W 5 z M S 5 7 Q 2 9 s d W 1 u M T c s M T Z 9 J n F 1 b 3 Q 7 L C Z x d W 9 0 O 1 N l Y 3 R p b 2 4 x L 3 R h Y n V s Y S 1 r b 3 J u Y W 5 f U 3 V w c G x l b W V u d C A 0 L T E y I C g y K S 9 B d X R v U m V t b 3 Z l Z E N v b H V t b n M x L n t D b 2 x 1 b W 4 x O C w x N 3 0 m c X V v d D s s J n F 1 b 3 Q 7 U 2 V j d G l v b j E v d G F i d W x h L W t v c m 5 h b l 9 T d X B w b G V t Z W 5 0 I D Q t M T I g K D I p L 0 F 1 d G 9 S Z W 1 v d m V k Q 2 9 s d W 1 u c z E u e 0 N v b H V t b j E 5 L D E 4 f S Z x d W 9 0 O y w m c X V v d D t T Z W N 0 a W 9 u M S 9 0 Y W J 1 b G E t a 2 9 y b m F u X 1 N 1 c H B s Z W 1 l b n Q g N C 0 x M i A o M i k v Q X V 0 b 1 J l b W 9 2 Z W R D b 2 x 1 b W 5 z M S 5 7 Q 2 9 s d W 1 u M j A s M T l 9 J n F 1 b 3 Q 7 L C Z x d W 9 0 O 1 N l Y 3 R p b 2 4 x L 3 R h Y n V s Y S 1 r b 3 J u Y W 5 f U 3 V w c G x l b W V u d C A 0 L T E y I C g y K S 9 B d X R v U m V t b 3 Z l Z E N v b H V t b n M x L n t D b 2 x 1 b W 4 y M S w y M H 0 m c X V v d D s s J n F 1 b 3 Q 7 U 2 V j d G l v b j E v d G F i d W x h L W t v c m 5 h b l 9 T d X B w b G V t Z W 5 0 I D Q t M T I g K D I p L 0 F 1 d G 9 S Z W 1 v d m V k Q 2 9 s d W 1 u c z E u e 0 N v b H V t b j I y L D I x f S Z x d W 9 0 O y w m c X V v d D t T Z W N 0 a W 9 u M S 9 0 Y W J 1 b G E t a 2 9 y b m F u X 1 N 1 c H B s Z W 1 l b n Q g N C 0 x M i A o M i k v Q X V 0 b 1 J l b W 9 2 Z W R D b 2 x 1 b W 5 z M S 5 7 Q 2 9 s d W 1 u M j M s M j J 9 J n F 1 b 3 Q 7 L C Z x d W 9 0 O 1 N l Y 3 R p b 2 4 x L 3 R h Y n V s Y S 1 r b 3 J u Y W 5 f U 3 V w c G x l b W V u d C A 0 L T E y I C g y K S 9 B d X R v U m V t b 3 Z l Z E N v b H V t b n M x L n t D b 2 x 1 b W 4 y N C w y M 3 0 m c X V v d D s s J n F 1 b 3 Q 7 U 2 V j d G l v b j E v d G F i d W x h L W t v c m 5 h b l 9 T d X B w b G V t Z W 5 0 I D Q t M T I g K D I p L 0 F 1 d G 9 S Z W 1 v d m V k Q 2 9 s d W 1 u c z E u e 0 N v b H V t b j I 1 L D I 0 f S Z x d W 9 0 O y w m c X V v d D t T Z W N 0 a W 9 u M S 9 0 Y W J 1 b G E t a 2 9 y b m F u X 1 N 1 c H B s Z W 1 l b n Q g N C 0 x M i A o M i k v Q X V 0 b 1 J l b W 9 2 Z W R D b 2 x 1 b W 5 z M S 5 7 Q 2 9 s d W 1 u M j Y s M j V 9 J n F 1 b 3 Q 7 L C Z x d W 9 0 O 1 N l Y 3 R p b 2 4 x L 3 R h Y n V s Y S 1 r b 3 J u Y W 5 f U 3 V w c G x l b W V u d C A 0 L T E y I C g y K S 9 B d X R v U m V t b 3 Z l Z E N v b H V t b n M x L n t D b 2 x 1 b W 4 y N y w y N n 0 m c X V v d D s s J n F 1 b 3 Q 7 U 2 V j d G l v b j E v d G F i d W x h L W t v c m 5 h b l 9 T d X B w b G V t Z W 5 0 I D Q t M T I g K D I p L 0 F 1 d G 9 S Z W 1 v d m V k Q 2 9 s d W 1 u c z E u e 0 N v b H V t b j I 4 L D I 3 f S Z x d W 9 0 O y w m c X V v d D t T Z W N 0 a W 9 u M S 9 0 Y W J 1 b G E t a 2 9 y b m F u X 1 N 1 c H B s Z W 1 l b n Q g N C 0 x M i A o M i k v Q X V 0 b 1 J l b W 9 2 Z W R D b 2 x 1 b W 5 z M S 5 7 Q 2 9 s d W 1 u M j k s M j h 9 J n F 1 b 3 Q 7 L C Z x d W 9 0 O 1 N l Y 3 R p b 2 4 x L 3 R h Y n V s Y S 1 r b 3 J u Y W 5 f U 3 V w c G x l b W V u d C A 0 L T E y I C g y K S 9 B d X R v U m V t b 3 Z l Z E N v b H V t b n M x L n t D b 2 x 1 b W 4 z M C w y O X 0 m c X V v d D s s J n F 1 b 3 Q 7 U 2 V j d G l v b j E v d G F i d W x h L W t v c m 5 h b l 9 T d X B w b G V t Z W 5 0 I D Q t M T I g K D I p L 0 F 1 d G 9 S Z W 1 v d m V k Q 2 9 s d W 1 u c z E u e 0 N v b H V t b j M x L D M w f S Z x d W 9 0 O y w m c X V v d D t T Z W N 0 a W 9 u M S 9 0 Y W J 1 b G E t a 2 9 y b m F u X 1 N 1 c H B s Z W 1 l b n Q g N C 0 x M i A o M i k v Q X V 0 b 1 J l b W 9 2 Z W R D b 2 x 1 b W 5 z M S 5 7 Q 2 9 s d W 1 u M z I s M z F 9 J n F 1 b 3 Q 7 L C Z x d W 9 0 O 1 N l Y 3 R p b 2 4 x L 3 R h Y n V s Y S 1 r b 3 J u Y W 5 f U 3 V w c G x l b W V u d C A 0 L T E y I C g y K S 9 B d X R v U m V t b 3 Z l Z E N v b H V t b n M x L n t D b 2 x 1 b W 4 z M y w z M n 0 m c X V v d D s s J n F 1 b 3 Q 7 U 2 V j d G l v b j E v d G F i d W x h L W t v c m 5 h b l 9 T d X B w b G V t Z W 5 0 I D Q t M T I g K D I p L 0 F 1 d G 9 S Z W 1 v d m V k Q 2 9 s d W 1 u c z E u e 0 N v b H V t b j M 0 L D M z f S Z x d W 9 0 O y w m c X V v d D t T Z W N 0 a W 9 u M S 9 0 Y W J 1 b G E t a 2 9 y b m F u X 1 N 1 c H B s Z W 1 l b n Q g N C 0 x M i A o M i k v Q X V 0 b 1 J l b W 9 2 Z W R D b 2 x 1 b W 5 z M S 5 7 Q 2 9 s d W 1 u M z U s M z R 9 J n F 1 b 3 Q 7 L C Z x d W 9 0 O 1 N l Y 3 R p b 2 4 x L 3 R h Y n V s Y S 1 r b 3 J u Y W 5 f U 3 V w c G x l b W V u d C A 0 L T E y I C g y K S 9 B d X R v U m V t b 3 Z l Z E N v b H V t b n M x L n t D b 2 x 1 b W 4 z N i w z N X 0 m c X V v d D s s J n F 1 b 3 Q 7 U 2 V j d G l v b j E v d G F i d W x h L W t v c m 5 h b l 9 T d X B w b G V t Z W 5 0 I D Q t M T I g K D I p L 0 F 1 d G 9 S Z W 1 v d m V k Q 2 9 s d W 1 u c z E u e 0 N v b H V t b j M 3 L D M 2 f S Z x d W 9 0 O y w m c X V v d D t T Z W N 0 a W 9 u M S 9 0 Y W J 1 b G E t a 2 9 y b m F u X 1 N 1 c H B s Z W 1 l b n Q g N C 0 x M i A o M i k v Q X V 0 b 1 J l b W 9 2 Z W R D b 2 x 1 b W 5 z M S 5 7 Q 2 9 s d W 1 u M z g s M z d 9 J n F 1 b 3 Q 7 L C Z x d W 9 0 O 1 N l Y 3 R p b 2 4 x L 3 R h Y n V s Y S 1 r b 3 J u Y W 5 f U 3 V w c G x l b W V u d C A 0 L T E y I C g y K S 9 B d X R v U m V t b 3 Z l Z E N v b H V t b n M x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3 R h Y n V s Y S 1 r b 3 J u Y W 5 f U 3 V w c G x l b W V u d C A 0 L T E y I C g y K S 9 B d X R v U m V t b 3 Z l Z E N v b H V t b n M x L n t D b 2 x 1 b W 4 x L D B 9 J n F 1 b 3 Q 7 L C Z x d W 9 0 O 1 N l Y 3 R p b 2 4 x L 3 R h Y n V s Y S 1 r b 3 J u Y W 5 f U 3 V w c G x l b W V u d C A 0 L T E y I C g y K S 9 B d X R v U m V t b 3 Z l Z E N v b H V t b n M x L n t D b 2 x 1 b W 4 y L D F 9 J n F 1 b 3 Q 7 L C Z x d W 9 0 O 1 N l Y 3 R p b 2 4 x L 3 R h Y n V s Y S 1 r b 3 J u Y W 5 f U 3 V w c G x l b W V u d C A 0 L T E y I C g y K S 9 B d X R v U m V t b 3 Z l Z E N v b H V t b n M x L n t D b 2 x 1 b W 4 z L D J 9 J n F 1 b 3 Q 7 L C Z x d W 9 0 O 1 N l Y 3 R p b 2 4 x L 3 R h Y n V s Y S 1 r b 3 J u Y W 5 f U 3 V w c G x l b W V u d C A 0 L T E y I C g y K S 9 B d X R v U m V t b 3 Z l Z E N v b H V t b n M x L n t D b 2 x 1 b W 4 0 L D N 9 J n F 1 b 3 Q 7 L C Z x d W 9 0 O 1 N l Y 3 R p b 2 4 x L 3 R h Y n V s Y S 1 r b 3 J u Y W 5 f U 3 V w c G x l b W V u d C A 0 L T E y I C g y K S 9 B d X R v U m V t b 3 Z l Z E N v b H V t b n M x L n t D b 2 x 1 b W 4 1 L D R 9 J n F 1 b 3 Q 7 L C Z x d W 9 0 O 1 N l Y 3 R p b 2 4 x L 3 R h Y n V s Y S 1 r b 3 J u Y W 5 f U 3 V w c G x l b W V u d C A 0 L T E y I C g y K S 9 B d X R v U m V t b 3 Z l Z E N v b H V t b n M x L n t D b 2 x 1 b W 4 2 L D V 9 J n F 1 b 3 Q 7 L C Z x d W 9 0 O 1 N l Y 3 R p b 2 4 x L 3 R h Y n V s Y S 1 r b 3 J u Y W 5 f U 3 V w c G x l b W V u d C A 0 L T E y I C g y K S 9 B d X R v U m V t b 3 Z l Z E N v b H V t b n M x L n t D b 2 x 1 b W 4 3 L D Z 9 J n F 1 b 3 Q 7 L C Z x d W 9 0 O 1 N l Y 3 R p b 2 4 x L 3 R h Y n V s Y S 1 r b 3 J u Y W 5 f U 3 V w c G x l b W V u d C A 0 L T E y I C g y K S 9 B d X R v U m V t b 3 Z l Z E N v b H V t b n M x L n t D b 2 x 1 b W 4 4 L D d 9 J n F 1 b 3 Q 7 L C Z x d W 9 0 O 1 N l Y 3 R p b 2 4 x L 3 R h Y n V s Y S 1 r b 3 J u Y W 5 f U 3 V w c G x l b W V u d C A 0 L T E y I C g y K S 9 B d X R v U m V t b 3 Z l Z E N v b H V t b n M x L n t D b 2 x 1 b W 4 5 L D h 9 J n F 1 b 3 Q 7 L C Z x d W 9 0 O 1 N l Y 3 R p b 2 4 x L 3 R h Y n V s Y S 1 r b 3 J u Y W 5 f U 3 V w c G x l b W V u d C A 0 L T E y I C g y K S 9 B d X R v U m V t b 3 Z l Z E N v b H V t b n M x L n t D b 2 x 1 b W 4 x M C w 5 f S Z x d W 9 0 O y w m c X V v d D t T Z W N 0 a W 9 u M S 9 0 Y W J 1 b G E t a 2 9 y b m F u X 1 N 1 c H B s Z W 1 l b n Q g N C 0 x M i A o M i k v Q X V 0 b 1 J l b W 9 2 Z W R D b 2 x 1 b W 5 z M S 5 7 Q 2 9 s d W 1 u M T E s M T B 9 J n F 1 b 3 Q 7 L C Z x d W 9 0 O 1 N l Y 3 R p b 2 4 x L 3 R h Y n V s Y S 1 r b 3 J u Y W 5 f U 3 V w c G x l b W V u d C A 0 L T E y I C g y K S 9 B d X R v U m V t b 3 Z l Z E N v b H V t b n M x L n t D b 2 x 1 b W 4 x M i w x M X 0 m c X V v d D s s J n F 1 b 3 Q 7 U 2 V j d G l v b j E v d G F i d W x h L W t v c m 5 h b l 9 T d X B w b G V t Z W 5 0 I D Q t M T I g K D I p L 0 F 1 d G 9 S Z W 1 v d m V k Q 2 9 s d W 1 u c z E u e 0 N v b H V t b j E z L D E y f S Z x d W 9 0 O y w m c X V v d D t T Z W N 0 a W 9 u M S 9 0 Y W J 1 b G E t a 2 9 y b m F u X 1 N 1 c H B s Z W 1 l b n Q g N C 0 x M i A o M i k v Q X V 0 b 1 J l b W 9 2 Z W R D b 2 x 1 b W 5 z M S 5 7 Q 2 9 s d W 1 u M T Q s M T N 9 J n F 1 b 3 Q 7 L C Z x d W 9 0 O 1 N l Y 3 R p b 2 4 x L 3 R h Y n V s Y S 1 r b 3 J u Y W 5 f U 3 V w c G x l b W V u d C A 0 L T E y I C g y K S 9 B d X R v U m V t b 3 Z l Z E N v b H V t b n M x L n t D b 2 x 1 b W 4 x N S w x N H 0 m c X V v d D s s J n F 1 b 3 Q 7 U 2 V j d G l v b j E v d G F i d W x h L W t v c m 5 h b l 9 T d X B w b G V t Z W 5 0 I D Q t M T I g K D I p L 0 F 1 d G 9 S Z W 1 v d m V k Q 2 9 s d W 1 u c z E u e 0 N v b H V t b j E 2 L D E 1 f S Z x d W 9 0 O y w m c X V v d D t T Z W N 0 a W 9 u M S 9 0 Y W J 1 b G E t a 2 9 y b m F u X 1 N 1 c H B s Z W 1 l b n Q g N C 0 x M i A o M i k v Q X V 0 b 1 J l b W 9 2 Z W R D b 2 x 1 b W 5 z M S 5 7 Q 2 9 s d W 1 u M T c s M T Z 9 J n F 1 b 3 Q 7 L C Z x d W 9 0 O 1 N l Y 3 R p b 2 4 x L 3 R h Y n V s Y S 1 r b 3 J u Y W 5 f U 3 V w c G x l b W V u d C A 0 L T E y I C g y K S 9 B d X R v U m V t b 3 Z l Z E N v b H V t b n M x L n t D b 2 x 1 b W 4 x O C w x N 3 0 m c X V v d D s s J n F 1 b 3 Q 7 U 2 V j d G l v b j E v d G F i d W x h L W t v c m 5 h b l 9 T d X B w b G V t Z W 5 0 I D Q t M T I g K D I p L 0 F 1 d G 9 S Z W 1 v d m V k Q 2 9 s d W 1 u c z E u e 0 N v b H V t b j E 5 L D E 4 f S Z x d W 9 0 O y w m c X V v d D t T Z W N 0 a W 9 u M S 9 0 Y W J 1 b G E t a 2 9 y b m F u X 1 N 1 c H B s Z W 1 l b n Q g N C 0 x M i A o M i k v Q X V 0 b 1 J l b W 9 2 Z W R D b 2 x 1 b W 5 z M S 5 7 Q 2 9 s d W 1 u M j A s M T l 9 J n F 1 b 3 Q 7 L C Z x d W 9 0 O 1 N l Y 3 R p b 2 4 x L 3 R h Y n V s Y S 1 r b 3 J u Y W 5 f U 3 V w c G x l b W V u d C A 0 L T E y I C g y K S 9 B d X R v U m V t b 3 Z l Z E N v b H V t b n M x L n t D b 2 x 1 b W 4 y M S w y M H 0 m c X V v d D s s J n F 1 b 3 Q 7 U 2 V j d G l v b j E v d G F i d W x h L W t v c m 5 h b l 9 T d X B w b G V t Z W 5 0 I D Q t M T I g K D I p L 0 F 1 d G 9 S Z W 1 v d m V k Q 2 9 s d W 1 u c z E u e 0 N v b H V t b j I y L D I x f S Z x d W 9 0 O y w m c X V v d D t T Z W N 0 a W 9 u M S 9 0 Y W J 1 b G E t a 2 9 y b m F u X 1 N 1 c H B s Z W 1 l b n Q g N C 0 x M i A o M i k v Q X V 0 b 1 J l b W 9 2 Z W R D b 2 x 1 b W 5 z M S 5 7 Q 2 9 s d W 1 u M j M s M j J 9 J n F 1 b 3 Q 7 L C Z x d W 9 0 O 1 N l Y 3 R p b 2 4 x L 3 R h Y n V s Y S 1 r b 3 J u Y W 5 f U 3 V w c G x l b W V u d C A 0 L T E y I C g y K S 9 B d X R v U m V t b 3 Z l Z E N v b H V t b n M x L n t D b 2 x 1 b W 4 y N C w y M 3 0 m c X V v d D s s J n F 1 b 3 Q 7 U 2 V j d G l v b j E v d G F i d W x h L W t v c m 5 h b l 9 T d X B w b G V t Z W 5 0 I D Q t M T I g K D I p L 0 F 1 d G 9 S Z W 1 v d m V k Q 2 9 s d W 1 u c z E u e 0 N v b H V t b j I 1 L D I 0 f S Z x d W 9 0 O y w m c X V v d D t T Z W N 0 a W 9 u M S 9 0 Y W J 1 b G E t a 2 9 y b m F u X 1 N 1 c H B s Z W 1 l b n Q g N C 0 x M i A o M i k v Q X V 0 b 1 J l b W 9 2 Z W R D b 2 x 1 b W 5 z M S 5 7 Q 2 9 s d W 1 u M j Y s M j V 9 J n F 1 b 3 Q 7 L C Z x d W 9 0 O 1 N l Y 3 R p b 2 4 x L 3 R h Y n V s Y S 1 r b 3 J u Y W 5 f U 3 V w c G x l b W V u d C A 0 L T E y I C g y K S 9 B d X R v U m V t b 3 Z l Z E N v b H V t b n M x L n t D b 2 x 1 b W 4 y N y w y N n 0 m c X V v d D s s J n F 1 b 3 Q 7 U 2 V j d G l v b j E v d G F i d W x h L W t v c m 5 h b l 9 T d X B w b G V t Z W 5 0 I D Q t M T I g K D I p L 0 F 1 d G 9 S Z W 1 v d m V k Q 2 9 s d W 1 u c z E u e 0 N v b H V t b j I 4 L D I 3 f S Z x d W 9 0 O y w m c X V v d D t T Z W N 0 a W 9 u M S 9 0 Y W J 1 b G E t a 2 9 y b m F u X 1 N 1 c H B s Z W 1 l b n Q g N C 0 x M i A o M i k v Q X V 0 b 1 J l b W 9 2 Z W R D b 2 x 1 b W 5 z M S 5 7 Q 2 9 s d W 1 u M j k s M j h 9 J n F 1 b 3 Q 7 L C Z x d W 9 0 O 1 N l Y 3 R p b 2 4 x L 3 R h Y n V s Y S 1 r b 3 J u Y W 5 f U 3 V w c G x l b W V u d C A 0 L T E y I C g y K S 9 B d X R v U m V t b 3 Z l Z E N v b H V t b n M x L n t D b 2 x 1 b W 4 z M C w y O X 0 m c X V v d D s s J n F 1 b 3 Q 7 U 2 V j d G l v b j E v d G F i d W x h L W t v c m 5 h b l 9 T d X B w b G V t Z W 5 0 I D Q t M T I g K D I p L 0 F 1 d G 9 S Z W 1 v d m V k Q 2 9 s d W 1 u c z E u e 0 N v b H V t b j M x L D M w f S Z x d W 9 0 O y w m c X V v d D t T Z W N 0 a W 9 u M S 9 0 Y W J 1 b G E t a 2 9 y b m F u X 1 N 1 c H B s Z W 1 l b n Q g N C 0 x M i A o M i k v Q X V 0 b 1 J l b W 9 2 Z W R D b 2 x 1 b W 5 z M S 5 7 Q 2 9 s d W 1 u M z I s M z F 9 J n F 1 b 3 Q 7 L C Z x d W 9 0 O 1 N l Y 3 R p b 2 4 x L 3 R h Y n V s Y S 1 r b 3 J u Y W 5 f U 3 V w c G x l b W V u d C A 0 L T E y I C g y K S 9 B d X R v U m V t b 3 Z l Z E N v b H V t b n M x L n t D b 2 x 1 b W 4 z M y w z M n 0 m c X V v d D s s J n F 1 b 3 Q 7 U 2 V j d G l v b j E v d G F i d W x h L W t v c m 5 h b l 9 T d X B w b G V t Z W 5 0 I D Q t M T I g K D I p L 0 F 1 d G 9 S Z W 1 v d m V k Q 2 9 s d W 1 u c z E u e 0 N v b H V t b j M 0 L D M z f S Z x d W 9 0 O y w m c X V v d D t T Z W N 0 a W 9 u M S 9 0 Y W J 1 b G E t a 2 9 y b m F u X 1 N 1 c H B s Z W 1 l b n Q g N C 0 x M i A o M i k v Q X V 0 b 1 J l b W 9 2 Z W R D b 2 x 1 b W 5 z M S 5 7 Q 2 9 s d W 1 u M z U s M z R 9 J n F 1 b 3 Q 7 L C Z x d W 9 0 O 1 N l Y 3 R p b 2 4 x L 3 R h Y n V s Y S 1 r b 3 J u Y W 5 f U 3 V w c G x l b W V u d C A 0 L T E y I C g y K S 9 B d X R v U m V t b 3 Z l Z E N v b H V t b n M x L n t D b 2 x 1 b W 4 z N i w z N X 0 m c X V v d D s s J n F 1 b 3 Q 7 U 2 V j d G l v b j E v d G F i d W x h L W t v c m 5 h b l 9 T d X B w b G V t Z W 5 0 I D Q t M T I g K D I p L 0 F 1 d G 9 S Z W 1 v d m V k Q 2 9 s d W 1 u c z E u e 0 N v b H V t b j M 3 L D M 2 f S Z x d W 9 0 O y w m c X V v d D t T Z W N 0 a W 9 u M S 9 0 Y W J 1 b G E t a 2 9 y b m F u X 1 N 1 c H B s Z W 1 l b n Q g N C 0 x M i A o M i k v Q X V 0 b 1 J l b W 9 2 Z W R D b 2 x 1 b W 5 z M S 5 7 Q 2 9 s d W 1 u M z g s M z d 9 J n F 1 b 3 Q 7 L C Z x d W 9 0 O 1 N l Y 3 R p b 2 4 x L 3 R h Y n V s Y S 1 r b 3 J u Y W 5 f U 3 V w c G x l b W V u d C A 0 L T E y I C g y K S 9 B d X R v U m V t b 3 Z l Z E N v b H V t b n M x L n t D b 2 x 1 b W 4 z O S w z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x O j U x L j E y N D c 3 O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N W Y 5 Z j E 0 L T h l Y j U t N G E y Y i 1 h N G V j L T k 0 N 2 I x Z D E y M T F h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h O W Q w M m Y 1 L W Y w M 2 E t N D g 5 N i 0 5 N G M z L T R l M z Y 1 M j k 0 N D g y Y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N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j O T I 1 Z m I t N z l m N i 0 0 Y W Z h L W J k Y T A t Z j N i M T g y Y T U x Z m Y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h Y m x l M D A 3 X 1 9 Q Y W d l X z Q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N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I 6 M j E u M D E x M D I 2 N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F i Z W M y O W Y t M D B l M y 0 0 Z D A y L W F l Y T Y t Z T J j Z W I 1 Y z d m M T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V G F i b G U w M D l f X 1 B h Z 2 V f N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J T I w K D I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4 M G J l M D Y t M G Z h Y S 0 0 Y z Y 1 L W E 2 Z D I t M W J i M j k x Z W E 0 Z m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j A 6 M D M 6 N T M u M D Y 1 O T c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G b 2 x p Y W d l X G 5 n b G V h b m l u Z y Z x d W 9 0 O y w m c X V v d D t Q b 3 V u Y 2 l u Z y Z x d W 9 0 O y w m c X V v d D t T Y W x s a X l p b m c m c X V v d D s s J n F 1 b 3 Q 7 V 2 9 v Z F x u Z 2 x l Y W 5 p b m c m c X V v d D s s J n F 1 b 3 Q 7 R 3 J v d W 5 k X G 5 j Y X J u a X Z v c m U m c X V v d D s s J n F 1 b 3 Q 7 T m V j d G F y X G 5 n b G V h b m l u Z y Z x d W 9 0 O y w m c X V v d D t G c n V p d F x u Z 2 x l Y W 5 p b m c m c X V v d D s s J n F 1 b 3 Q 7 R 3 J h a W 5 c b m d s Z W F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3 I C h Q Y W d l I D c p L 1 p t x J t u x J t u w 7 0 g d H l w M y 5 7 Q 2 9 s d W 1 u M S w w f S Z x d W 9 0 O y w m c X V v d D t T Z W N 0 a W 9 u M S 9 U Y W J s Z T A x N y A o U G F n Z S A 3 K S 9 a b c S b b s S b b s O 9 I H R 5 c D M u e 0 Z v b G l h Z 2 V c b m d s Z W F u a W 5 n L D F 9 J n F 1 b 3 Q 7 L C Z x d W 9 0 O 1 N l Y 3 R p b 2 4 x L 1 R h Y m x l M D E 3 I C h Q Y W d l I D c p L 1 p t x J t u x J t u w 7 0 g d H l w M y 5 7 U G 9 1 b m N p b m c s M n 0 m c X V v d D s s J n F 1 b 3 Q 7 U 2 V j d G l v b j E v V G F i b G U w M T c g K F B h Z 2 U g N y k v W m 3 E m 2 7 E m 2 7 D v S B 0 e X A z L n t T Y W x s a X l p b m c s M 3 0 m c X V v d D s s J n F 1 b 3 Q 7 U 2 V j d G l v b j E v V G F i b G U w M T c g K F B h Z 2 U g N y k v W m 3 E m 2 7 E m 2 7 D v S B 0 e X A z L n t X b 2 9 k X G 5 n b G V h b m l u Z y w 0 f S Z x d W 9 0 O y w m c X V v d D t T Z W N 0 a W 9 u M S 9 U Y W J s Z T A x N y A o U G F n Z S A 3 K S 9 a b c S b b s S b b s O 9 I H R 5 c D M u e 0 d y b 3 V u Z F x u Y 2 F y b m l 2 b 3 J l L D V 9 J n F 1 b 3 Q 7 L C Z x d W 9 0 O 1 N l Y 3 R p b 2 4 x L 1 R h Y m x l M D E 3 I C h Q Y W d l I D c p L 1 p t x J t u x J t u w 7 0 g d H l w M y 5 7 T m V j d G F y X G 5 n b G V h b m l u Z y w 2 f S Z x d W 9 0 O y w m c X V v d D t T Z W N 0 a W 9 u M S 9 U Y W J s Z T A x N y A o U G F n Z S A 3 K S 9 a b c S b b s S b b s O 9 I H R 5 c D M u e 0 Z y d W l 0 X G 5 n b G V h b m l u Z y w 3 f S Z x d W 9 0 O y w m c X V v d D t T Z W N 0 a W 9 u M S 9 U Y W J s Z T A x N y A o U G F n Z S A 3 K S 9 a b c S b b s S b b s O 9 I H R 5 c D M u e 0 d y Y W l u X G 5 n b G V h b m l u Z y w 4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V G F i b G U w M T d f X 1 B h Z 2 V f N y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N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Y 0 Z T U y Z i 0 x N z A 0 L T Q y Y z U t O W I 4 M C 0 0 Z T c 4 Y W E 2 M T M 0 N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E g K F B h Z 2 U g M T M p L 1 p t x J t u x J t u w 7 0 g d H l w L n t T b C 5 u b y w w f S Z x d W 9 0 O y w m c X V v d D t T Z W N 0 a W 9 u M S 9 U Y W J s Z T A z M S A o U G F n Z S A x M y k v W m 3 E m 2 7 E m 2 7 D v S B 0 e X A u e 0 5 h b W V v Z n N w Z W N p Z X M s M X 0 m c X V v d D s s J n F 1 b 3 Q 7 U 2 V j d G l v b j E v V G F i b G U w M z E g K F B h Z 2 U g M T M p L 1 p t x J t u x J t u w 7 0 g d H l w L n t T Y 2 l l b n R p Z m l j b m F t Z S w y f S Z x d W 9 0 O y w m c X V v d D t T Z W N 0 a W 9 u M S 9 U Y W J s Z T A z M S A o U G F n Z S A x M y k v W m 3 E m 2 7 E m 2 7 D v S B 0 e X A u e 0 1 p Z 3 J h d G 9 y e X N 0 Y X R 1 c y w z f S Z x d W 9 0 O y w m c X V v d D t T Z W N 0 a W 9 u M S 9 U Y W J s Z T A z M S A o U G F n Z S A x M y k v W m 3 E m 2 7 E m 2 7 D v S B 0 e X A u e 1 R v d G F s b m 8 u b 2 Z v Y n N l c n Z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z E g K F B h Z 2 U g M T M p L 1 p t x J t u x J t u w 7 0 g d H l w L n t T b C 5 u b y w w f S Z x d W 9 0 O y w m c X V v d D t T Z W N 0 a W 9 u M S 9 U Y W J s Z T A z M S A o U G F n Z S A x M y k v W m 3 E m 2 7 E m 2 7 D v S B 0 e X A u e 0 5 h b W V v Z n N w Z W N p Z X M s M X 0 m c X V v d D s s J n F 1 b 3 Q 7 U 2 V j d G l v b j E v V G F i b G U w M z E g K F B h Z 2 U g M T M p L 1 p t x J t u x J t u w 7 0 g d H l w L n t T Y 2 l l b n R p Z m l j b m F t Z S w y f S Z x d W 9 0 O y w m c X V v d D t T Z W N 0 a W 9 u M S 9 U Y W J s Z T A z M S A o U G F n Z S A x M y k v W m 3 E m 2 7 E m 2 7 D v S B 0 e X A u e 0 1 p Z 3 J h d G 9 y e X N 0 Y X R 1 c y w z f S Z x d W 9 0 O y w m c X V v d D t T Z W N 0 a W 9 u M S 9 U Y W J s Z T A z M S A o U G F n Z S A x M y k v W m 3 E m 2 7 E m 2 7 D v S B 0 e X A u e 1 R v d G F s b m 8 u b 2 Z v Y n N l c n Z h d G l v b n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s L m 5 v J n F 1 b 3 Q 7 L C Z x d W 9 0 O 0 5 h b W V v Z n N w Z W N p Z X M m c X V v d D s s J n F 1 b 3 Q 7 U 2 N p Z W 5 0 a W Z p Y 2 5 h b W U m c X V v d D s s J n F 1 b 3 Q 7 T W l n c m F 0 b 3 J 5 c 3 R h d H V z J n F 1 b 3 Q 7 L C Z x d W 9 0 O 1 R v d G F s b m 8 u b 2 Z v Y n N l c n Z h d G l v b n M m c X V v d D t d I i A v P j x F b n R y e S B U e X B l P S J G a W x s Q 2 9 s d W 1 u V H l w Z X M i I F Z h b H V l P S J z Q X d Z R 0 J n T T 0 i I C 8 + P E V u d H J 5 I F R 5 c G U 9 I k Z p b G x M Y X N 0 V X B k Y X R l Z C I g V m F s d W U 9 I m Q y M D I 1 L T A x L T A 2 V D I w O j I y O j E 3 L j E 1 N D Q 5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O C I g L z 4 8 R W 5 0 c n k g V H l w Z T 0 i U m V j b 3 Z l c n l U Y X J n Z X R S b 3 c i I F Z h b H V l P S J s M S I g L z 4 8 R W 5 0 c n k g V H l w Z T 0 i R m l s b F R h c m d l d C I g V m F s d W U 9 I n N U Y W J s Z T A z M V 9 f U G F n Z V 8 x M y I g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M T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U Y W J s Z T A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J U M z J U E x a G x h d i V D M y V B R C U y M H N l J T I w e n Y l Q z M l Q k Q l Q z U l Q T F l b m 9 1 J T I w J U M z J U J B c m 9 2 b i V D M y V B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j h i M z R h L W N l M 2 U t N D U 5 M C 1 h M D B j L T c 2 M T V j O D R j N G I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0 1 h b n N v c i B S Y W 1 s a S A y M D E 3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U Y W J s Z T A w M V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1 N C 4 1 M j A 2 M j c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L C Z x d W 9 0 O 1 N l Y 3 R p b 2 4 x L 1 R h Y m x l M D A x I C h Q Y W d l I D E p I C g y K S 9 B d X R v U m V t b 3 Z l Z E N v b H V t b n M x L n t D b 2 x 1 b W 4 2 L D V 9 J n F 1 b 3 Q 7 L C Z x d W 9 0 O 1 N l Y 3 R p b 2 4 x L 1 R h Y m x l M D A x I C h Q Y W d l I D E p I C g y K S 9 B d X R v U m V t b 3 Z l Z E N v b H V t b n M x L n t D b 2 x 1 b W 4 3 L D Z 9 J n F 1 b 3 Q 7 L C Z x d W 9 0 O 1 N l Y 3 R p b 2 4 x L 1 R h Y m x l M D A x I C h Q Y W d l I D E p I C g y K S 9 B d X R v U m V t b 3 Z l Z E N v b H V t b n M x L n t D b 2 x 1 b W 4 4 L D d 9 J n F 1 b 3 Q 7 L C Z x d W 9 0 O 1 N l Y 3 R p b 2 4 x L 1 R h Y m x l M D A x I C h Q Y W d l I D E p I C g y K S 9 B d X R v U m V t b 3 Z l Z E N v b H V t b n M x L n t D b 2 x 1 b W 4 5 L D h 9 J n F 1 b 3 Q 7 L C Z x d W 9 0 O 1 N l Y 3 R p b 2 4 x L 1 R h Y m x l M D A x I C h Q Y W d l I D E p I C g y K S 9 B d X R v U m V t b 3 Z l Z E N v b H V t b n M x L n t D b 2 x 1 b W 4 x M C w 5 f S Z x d W 9 0 O y w m c X V v d D t T Z W N 0 a W 9 u M S 9 U Y W J s Z T A w M S A o U G F n Z S A x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j Q 3 N z g 2 L T Q 0 Y j A t N G Q 0 N C 1 i Z D d j L T E 3 Y z U x N T I w N T k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N y k v W m 3 E m 2 7 E m 2 7 D v S B 0 e X A u e 0 N v b H V t b j E s M H 0 m c X V v d D s s J n F 1 b 3 Q 7 U 2 V j d G l v b j E v V G F i b G U w M j c g K F B h Z 2 U g N y k v W m 3 E m 2 7 E m 2 7 D v S B 0 e X A u e 0 N v b H V t b j I s M X 0 m c X V v d D s s J n F 1 b 3 Q 7 U 2 V j d G l v b j E v V G F i b G U w M j c g K F B h Z 2 U g N y k v W m 3 E m 2 7 E m 2 7 D v S B 0 e X A u e 0 N v b H V t b j M s M n 0 m c X V v d D s s J n F 1 b 3 Q 7 U 2 V j d G l v b j E v V G F i b G U w M j c g K F B h Z 2 U g N y k v W m 3 E m 2 7 E m 2 7 D v S B 0 e X A u e 0 N v b H V t b j Q s M 3 0 m c X V v d D s s J n F 1 b 3 Q 7 U 2 V j d G l v b j E v V G F i b G U w M j c g K F B h Z 2 U g N y k v W m 3 E m 2 7 E m 2 7 D v S B 0 e X A u e 0 N v b H V t b j U s N H 0 m c X V v d D s s J n F 1 b 3 Q 7 U 2 V j d G l v b j E v V G F i b G U w M j c g K F B h Z 2 U g N y k v W m 3 E m 2 7 E m 2 7 D v S B 0 e X A u e 0 N v b H V t b j Y s N X 0 m c X V v d D s s J n F 1 b 3 Q 7 U 2 V j d G l v b j E v V G F i b G U w M j c g K F B h Z 2 U g N y k v W m 3 E m 2 7 E m 2 7 D v S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c g K F B h Z 2 U g N y k v W m 3 E m 2 7 E m 2 7 D v S B 0 e X A u e 0 N v b H V t b j E s M H 0 m c X V v d D s s J n F 1 b 3 Q 7 U 2 V j d G l v b j E v V G F i b G U w M j c g K F B h Z 2 U g N y k v W m 3 E m 2 7 E m 2 7 D v S B 0 e X A u e 0 N v b H V t b j I s M X 0 m c X V v d D s s J n F 1 b 3 Q 7 U 2 V j d G l v b j E v V G F i b G U w M j c g K F B h Z 2 U g N y k v W m 3 E m 2 7 E m 2 7 D v S B 0 e X A u e 0 N v b H V t b j M s M n 0 m c X V v d D s s J n F 1 b 3 Q 7 U 2 V j d G l v b j E v V G F i b G U w M j c g K F B h Z 2 U g N y k v W m 3 E m 2 7 E m 2 7 D v S B 0 e X A u e 0 N v b H V t b j Q s M 3 0 m c X V v d D s s J n F 1 b 3 Q 7 U 2 V j d G l v b j E v V G F i b G U w M j c g K F B h Z 2 U g N y k v W m 3 E m 2 7 E m 2 7 D v S B 0 e X A u e 0 N v b H V t b j U s N H 0 m c X V v d D s s J n F 1 b 3 Q 7 U 2 V j d G l v b j E v V G F i b G U w M j c g K F B h Z 2 U g N y k v W m 3 E m 2 7 E m 2 7 D v S B 0 e X A u e 0 N v b H V t b j Y s N X 0 m c X V v d D s s J n F 1 b 3 Q 7 U 2 V j d G l v b j E v V G F i b G U w M j c g K F B h Z 2 U g N y k v W m 3 E m 2 7 E m 2 7 D v S B 0 e X A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S 0 w M S 0 x O V Q x N z o z N z o z N i 4 0 M D E 3 O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N y U y M C h Q Y W d l J T I w N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N y k v V G F i b G U w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N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N f M j R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M T A 2 O T F m L W Q z O D g t N D V h Y S 1 h N T g 5 L W E y M j g w N T h j Z G J l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o i 4 H i Y z H Q 4 i M u y V p 1 3 e P A A A A A A I A A A A A A B B m A A A A A Q A A I A A A A L j 6 C Z l W F P p R r W n C a X O x F x l k L z s 4 c / b T E X h j O A w B T W X E A A A A A A 6 A A A A A A g A A I A A A A H w D a u c I + U C g 9 p y 1 t t o 4 M v z A y N J 7 5 D B T p T H v j p J s J F r H U A A A A P t 2 a J b Z Y 0 e f v m S 3 z u l f c T m 7 H e f 4 B f a X l i f v + / q e f 0 A 8 O D v h E V R l h T y w r 0 A S 4 Z E a 2 + d 7 9 R l v Q Y 8 I g U X h 1 g M t W d y h 5 k i p t v c T w 1 D 2 B T o P A Z o U Q A A A A N 7 V 0 k e j l b 4 H k x + B W 8 z 8 6 K 6 g r C Z 7 m Z M b p J v q J s U Z G I w m 0 T o r s D S 7 E 6 i q j b L W X o c d V G c J 3 s M + T 1 B 4 A P 9 p 4 J X + a +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</vt:i4>
      </vt:variant>
    </vt:vector>
  </HeadingPairs>
  <TitlesOfParts>
    <vt:vector size="38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Vijayan 2000</vt:lpstr>
      <vt:lpstr>Chettri 2022</vt:lpstr>
      <vt:lpstr>Sastranegara 2020</vt:lpstr>
      <vt:lpstr>Jones 2020</vt:lpstr>
      <vt:lpstr>Kornan 2000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2025-04-07T08:53:58Z</dcterms:modified>
  <dc:language>en-US</dc:language>
</cp:coreProperties>
</file>