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remes/Documents/clanky_a_projekty/GACR_Australie/PROJEKT_terenAu/4_chapter/data/"/>
    </mc:Choice>
  </mc:AlternateContent>
  <xr:revisionPtr revIDLastSave="0" documentId="13_ncr:1_{D0D734AD-421D-944B-92B2-16001DBE1FCA}" xr6:coauthVersionLast="46" xr6:coauthVersionMax="46" xr10:uidLastSave="{00000000-0000-0000-0000-000000000000}"/>
  <bookViews>
    <workbookView xWindow="5820" yWindow="460" windowWidth="41480" windowHeight="28340" xr2:uid="{AACA6EB2-9FA6-D645-9CB5-BCA9047B96B1}"/>
  </bookViews>
  <sheets>
    <sheet name="data" sheetId="3" r:id="rId1"/>
    <sheet name="pocty records" sheetId="1" r:id="rId2"/>
    <sheet name="kategorie ve studiich" sheetId="2" r:id="rId3"/>
    <sheet name="lokace" sheetId="4" r:id="rId4"/>
  </sheets>
  <definedNames>
    <definedName name="x" localSheetId="2">'kategorie ve studiich'!$E$15:$E$21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Q2" i="3"/>
  <c r="P2" i="3"/>
  <c r="B5" i="4"/>
  <c r="C5" i="4"/>
  <c r="B7" i="4"/>
  <c r="C7" i="4"/>
  <c r="B6" i="4"/>
  <c r="C6" i="4"/>
  <c r="B8" i="4"/>
  <c r="C8" i="4"/>
  <c r="B2" i="4"/>
  <c r="C2" i="4"/>
  <c r="B4" i="4"/>
  <c r="C4" i="4"/>
  <c r="B3" i="4"/>
  <c r="C3" i="4"/>
  <c r="K18" i="1"/>
  <c r="K13" i="1"/>
  <c r="J19" i="1"/>
  <c r="K19" i="1"/>
  <c r="K20" i="1"/>
  <c r="K14" i="1"/>
  <c r="K15" i="1"/>
  <c r="K16" i="1"/>
  <c r="K17" i="1"/>
  <c r="J14" i="1"/>
  <c r="J15" i="1"/>
  <c r="J16" i="1"/>
  <c r="J17" i="1"/>
  <c r="J18" i="1"/>
  <c r="J13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tc={CE4C34D9-D392-DB44-AD76-CED62DA0E07C}</author>
  </authors>
  <commentList>
    <comment ref="B115" authorId="0" shapeId="0" xr:uid="{CE4C34D9-D392-DB44-AD76-CED62DA0E07C}">
      <text>
        <t>[Threaded comment]
Your version of Excel allows you to read this threaded comment; however, any edits to it will get removed if the file is opened in a newer version of Excel. Learn more: https://go.microsoft.com/fwlink/?linkid=870924
Comment:
    dle geografické lokace study site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x" type="6" refreshedVersion="0" background="1" saveData="1">
    <textPr fileType="mac" sourceFile="/Users/Lada/Documents/clanky_a_projekty/Australie_GACR/PROJEKT_terenAu/x.csv" thousands=" 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<sst xmlns="http://schemas.openxmlformats.org/spreadsheetml/2006/main" count="1247" uniqueCount="236">
  <si>
    <t>Acanthiza_chrysorrhoa</t>
  </si>
  <si>
    <t>Acanthiza_lineata</t>
  </si>
  <si>
    <t>Acanthiza_pusilla</t>
  </si>
  <si>
    <t>Acanthiza_reguloides</t>
  </si>
  <si>
    <t>Acanthorhynchus_tenuirostris</t>
  </si>
  <si>
    <t>Anthochaera_carunculata</t>
  </si>
  <si>
    <t>Artamus_cyanopterus</t>
  </si>
  <si>
    <t>Artamus_superciliosus</t>
  </si>
  <si>
    <t>Climacteris_leucophaea</t>
  </si>
  <si>
    <t>Climacteris_picumnus</t>
  </si>
  <si>
    <t>Colluricincla_harmonica</t>
  </si>
  <si>
    <t>Coracina_novaehollandiae</t>
  </si>
  <si>
    <t>Corcorax_melanorhamphos</t>
  </si>
  <si>
    <t>Daphoenositta_chrysoptera</t>
  </si>
  <si>
    <t>Dicaeum_hirundinaceum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</si>
  <si>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</si>
  <si>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</si>
  <si>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</si>
  <si>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</si>
  <si>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</si>
  <si>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</si>
  <si>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Malurus_cyaneus</t>
  </si>
  <si>
    <t>Melithreptus_brevirostris</t>
  </si>
  <si>
    <t>Melithreptus_lunatus</t>
  </si>
  <si>
    <t>Myzomela_sanguinolenta</t>
  </si>
  <si>
    <t>Pachycephala_pectoralis</t>
  </si>
  <si>
    <t>Pachycephala_rufiventris</t>
  </si>
  <si>
    <t>Pardalotus_punctatus</t>
  </si>
  <si>
    <t>Pardalotus_striatus</t>
  </si>
  <si>
    <t>Petroica_multicolor</t>
  </si>
  <si>
    <t>Philemon_corniculatus</t>
  </si>
  <si>
    <t>Rhipidura_fuliginosa</t>
  </si>
  <si>
    <t>Rhipidura_leucophrys</t>
  </si>
  <si>
    <t>Sericornis_sagittatus</t>
  </si>
  <si>
    <t>Zosterops_lateralis</t>
  </si>
  <si>
    <t>Species</t>
  </si>
  <si>
    <t>N</t>
  </si>
  <si>
    <t>Source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</si>
  <si>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</si>
  <si>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</si>
  <si>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</si>
  <si>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</si>
  <si>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</si>
  <si>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</si>
  <si>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</si>
  <si>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</si>
  <si>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</si>
  <si>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</si>
  <si>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Psophodes_olivaceus</t>
  </si>
  <si>
    <t>Rhipidura_rufifrons</t>
  </si>
  <si>
    <t>Sericornis_frontalis</t>
  </si>
  <si>
    <t>Zoothera_dauma</t>
  </si>
  <si>
    <t>Acanthorhynchus_superciliosus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</si>
  <si>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</si>
  <si>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</si>
  <si>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</si>
  <si>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</si>
  <si>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</si>
  <si>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</si>
  <si>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</si>
  <si>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Lichmera_indistincta</t>
  </si>
  <si>
    <t>Malurus_pulcherrimus</t>
  </si>
  <si>
    <t>Malurus_splendens</t>
  </si>
  <si>
    <t>Melanodryas_cucullata</t>
  </si>
  <si>
    <t>Microeca_leucophaea</t>
  </si>
  <si>
    <t>Myiagra_inquieta</t>
  </si>
  <si>
    <t>Phylidonyris_novaehollandiae</t>
  </si>
  <si>
    <t>Pomatostomus_superciliosus</t>
  </si>
  <si>
    <t>Sericornis_maculatus</t>
  </si>
  <si>
    <t>Smicrornis_brevirostris</t>
  </si>
  <si>
    <t>Strepera_ versicolor</t>
  </si>
  <si>
    <t>Acanthagenys_rufogularis</t>
  </si>
  <si>
    <t>Acanthiza_apicalis</t>
  </si>
  <si>
    <t>Acanthiza_robustirostris</t>
  </si>
  <si>
    <t>Acanthiza_uropygialis</t>
  </si>
  <si>
    <t>Aphelocephala_leucopsis</t>
  </si>
  <si>
    <t>Climacteris_affinis</t>
  </si>
  <si>
    <t>Ephthianura_tricolor</t>
  </si>
  <si>
    <t>Meliphaga_virescens</t>
  </si>
  <si>
    <t>Oreoica_gutturalis</t>
  </si>
  <si>
    <t>Petroica_goodenovii</t>
  </si>
  <si>
    <t>Taeniopygia_guttata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</si>
  <si>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</si>
  <si>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</si>
  <si>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</si>
  <si>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</si>
  <si>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</si>
  <si>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</si>
  <si>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</si>
  <si>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</si>
  <si>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</si>
  <si>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Meliphaga_lewinii</t>
  </si>
  <si>
    <t>Melithreptus_albogularis</t>
  </si>
  <si>
    <t>Myiagra_rubecula</t>
  </si>
  <si>
    <t>Myzomela_obscura</t>
  </si>
  <si>
    <t>Neochmia_temporalis</t>
  </si>
  <si>
    <t>Philemon_citreogularis</t>
  </si>
  <si>
    <t>Rhipidura_albiscapa</t>
  </si>
  <si>
    <t>Strepera_graculina</t>
  </si>
  <si>
    <t>my</t>
  </si>
  <si>
    <t>xxx</t>
  </si>
  <si>
    <t>méně než 30 records ze všech studií dohromady</t>
  </si>
  <si>
    <t>méně než 30 records</t>
  </si>
  <si>
    <t>finální počet druhů do dendrogramu</t>
  </si>
  <si>
    <t>stejný druh s jiným rodem</t>
  </si>
  <si>
    <t>stejný druh pod jiným sp jménem</t>
  </si>
  <si>
    <t>unikátních druhů</t>
  </si>
  <si>
    <t>samle sizes</t>
  </si>
  <si>
    <t>Recher</t>
  </si>
  <si>
    <t>RD98</t>
  </si>
  <si>
    <t>RD97</t>
  </si>
  <si>
    <t>vyřazeno</t>
  </si>
  <si>
    <t>final sample</t>
  </si>
  <si>
    <t>Ford et al. 1986</t>
  </si>
  <si>
    <t>Recher et al. 1985</t>
  </si>
  <si>
    <t>Recher and Davis 1998</t>
  </si>
  <si>
    <t>Method</t>
  </si>
  <si>
    <t>Probing</t>
  </si>
  <si>
    <t>Probe/Prize in Recher et al. 1985</t>
  </si>
  <si>
    <t>Glean</t>
  </si>
  <si>
    <t>Hang-glean</t>
  </si>
  <si>
    <t>Snatch</t>
  </si>
  <si>
    <t>Hover-snatch</t>
  </si>
  <si>
    <t>Flycatch</t>
  </si>
  <si>
    <t>Pouncing</t>
  </si>
  <si>
    <t>Manipulation</t>
  </si>
  <si>
    <t>Substrate</t>
  </si>
  <si>
    <t>Leaf</t>
  </si>
  <si>
    <t>Flower</t>
  </si>
  <si>
    <t>Bark</t>
  </si>
  <si>
    <t>Ground</t>
  </si>
  <si>
    <t>Air</t>
  </si>
  <si>
    <t>Bud</t>
  </si>
  <si>
    <t>Fruit</t>
  </si>
  <si>
    <t>Other</t>
  </si>
  <si>
    <t>Recher and Davis 1997</t>
  </si>
  <si>
    <t>nectar or fruit bez rozlišení, Rech Davis 97</t>
  </si>
  <si>
    <t>Our study</t>
  </si>
  <si>
    <t>Cale 1994</t>
  </si>
  <si>
    <t>Noske 1996</t>
  </si>
  <si>
    <r>
      <rPr>
        <b/>
        <sz val="12"/>
        <color theme="1"/>
        <rFont val="Calibri"/>
        <family val="2"/>
        <scheme val="minor"/>
      </rPr>
      <t xml:space="preserve">drill </t>
    </r>
    <r>
      <rPr>
        <sz val="12"/>
        <color theme="1"/>
        <rFont val="Calibri"/>
        <family val="2"/>
        <scheme val="minor"/>
      </rPr>
      <t>= repeatedly pecking at one location</t>
    </r>
  </si>
  <si>
    <t>Recher 1988</t>
  </si>
  <si>
    <t>"acanthiza"</t>
  </si>
  <si>
    <t>chybí</t>
  </si>
  <si>
    <t>chybí, protože asi nebylo u studovaných druhů</t>
  </si>
  <si>
    <t>Cale</t>
  </si>
  <si>
    <t>Petroica_boodang</t>
  </si>
  <si>
    <t>Melanodryas_vittata</t>
  </si>
  <si>
    <t>Melithreptus_validirostris</t>
  </si>
  <si>
    <t>Acanthiza_ewingii</t>
  </si>
  <si>
    <t>Noske</t>
  </si>
  <si>
    <t>Myzomela_erythrocephala</t>
  </si>
  <si>
    <t>Zosterops_lutea</t>
  </si>
  <si>
    <t>Gerygone_magnirostris</t>
  </si>
  <si>
    <t>Gerygone_laevigaster</t>
  </si>
  <si>
    <t>Gerygone_chloronata</t>
  </si>
  <si>
    <t>Pachycephala_simplex</t>
  </si>
  <si>
    <t>Myiagra_alecto</t>
  </si>
  <si>
    <t>Eopsaltria_pulverulenta</t>
  </si>
  <si>
    <t>Rhipidura_setosa</t>
  </si>
  <si>
    <t>Rhipidura_phasiana</t>
  </si>
  <si>
    <t>Myiagra_ruficolis</t>
  </si>
  <si>
    <t>Recheretal</t>
  </si>
  <si>
    <t>Fordetal</t>
  </si>
  <si>
    <t>má být jiný rod</t>
  </si>
  <si>
    <t>má být jiné druhové jméno</t>
  </si>
  <si>
    <t>vyřazeny druhy:</t>
  </si>
  <si>
    <t>lokace</t>
  </si>
  <si>
    <t>Darwin Harbour</t>
  </si>
  <si>
    <t>NSW</t>
  </si>
  <si>
    <t>Tasmania</t>
  </si>
  <si>
    <t>SE Australia</t>
  </si>
  <si>
    <t>near Alice Springs</t>
  </si>
  <si>
    <t>SW Australia (Dryandra)</t>
  </si>
  <si>
    <t>Brookeretal</t>
  </si>
  <si>
    <t>Brooker et al. 1990</t>
  </si>
  <si>
    <t>Kakadu NP</t>
  </si>
  <si>
    <t>nevzato, protože metoda dle Crome</t>
  </si>
  <si>
    <t>šly by substráty</t>
  </si>
  <si>
    <t>Woinarski</t>
  </si>
  <si>
    <t>Woinarski et al. 1988</t>
  </si>
  <si>
    <t>Crome</t>
  </si>
  <si>
    <t>Frith</t>
  </si>
  <si>
    <t>Crome 1978</t>
  </si>
  <si>
    <t>N Queensland</t>
  </si>
  <si>
    <t>N Queensland (Paluma)</t>
  </si>
  <si>
    <t>Frith 1984</t>
  </si>
  <si>
    <t>zkratka</t>
  </si>
  <si>
    <t>citace</t>
  </si>
  <si>
    <t>lze použít na srovnání</t>
  </si>
  <si>
    <t>Hlavní problém je, že nejde přiřadit do našich kategorií: Flitting (fantails), Spiraling, asi i Searching</t>
  </si>
  <si>
    <t>Mají to prostě dle searching behavior, ne dle foraging record jako my.</t>
  </si>
  <si>
    <t>Používat tyto kategorie:</t>
  </si>
  <si>
    <t>METHOD</t>
  </si>
  <si>
    <t>Gleaning</t>
  </si>
  <si>
    <t>Snatching</t>
  </si>
  <si>
    <t>Hover-snatching</t>
  </si>
  <si>
    <t>Flycatching</t>
  </si>
  <si>
    <t>SUBSTRATE</t>
  </si>
  <si>
    <t>name_original</t>
  </si>
  <si>
    <t>naše data:</t>
  </si>
  <si>
    <t>Glean + Hang-glean</t>
  </si>
  <si>
    <t>Probing + Manipulation</t>
  </si>
  <si>
    <t>name_phylo</t>
  </si>
  <si>
    <t>study</t>
  </si>
  <si>
    <t>Remesova20</t>
  </si>
  <si>
    <t>Ford86</t>
  </si>
  <si>
    <t>Probe + Tear</t>
  </si>
  <si>
    <t>Recher85</t>
  </si>
  <si>
    <t>Miller</t>
  </si>
  <si>
    <t>Miller et al. 2017</t>
  </si>
  <si>
    <t>whole Australia</t>
  </si>
  <si>
    <t>Hovering</t>
  </si>
  <si>
    <t>tyto jsou přepsané v datové tabulce</t>
  </si>
  <si>
    <t>Nectar or Fruit zařazeno pod Flower</t>
  </si>
  <si>
    <t>kde některá kategorie chyběla, doplnil jsem nulové hodnoty</t>
  </si>
  <si>
    <t>Cale94</t>
  </si>
  <si>
    <t>Noske96</t>
  </si>
  <si>
    <t>bez A. pusilla, protože na něj nebyly substráty</t>
  </si>
  <si>
    <t>Stagonopleura_guttata</t>
  </si>
  <si>
    <t>Chthonicola_sagittatus</t>
  </si>
  <si>
    <t>Monarcha_melanopsis</t>
  </si>
  <si>
    <t>Phylidonyris_pyrrhopterus</t>
  </si>
  <si>
    <t>Climacteris_rufus</t>
  </si>
  <si>
    <t>Microeca_fascinans</t>
  </si>
  <si>
    <t>Lichenostomus_virescens</t>
  </si>
  <si>
    <t>Zosterops_luteus</t>
  </si>
  <si>
    <t>Gerygone_levigaster</t>
  </si>
  <si>
    <t>Myiagra_ruficollis</t>
  </si>
  <si>
    <t>Zoothera_lunulata</t>
  </si>
  <si>
    <t>Recher89</t>
  </si>
  <si>
    <t>Recher 1989</t>
  </si>
  <si>
    <t>Longituda</t>
  </si>
  <si>
    <t>Latituda</t>
  </si>
  <si>
    <t>N_beh</t>
  </si>
  <si>
    <t>N_sub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</si>
</sst>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164" fontId="0" fillId="0" borderId="0" xfId="0" applyNumberFormat="1"/>
    <xf numFmtId="164" fontId="0" fillId="0" borderId="0" xfId="0" applyNumberFormat="1" applyFont="1" applyFill="1"/>
    <xf numFmtId="1" fontId="0" fillId="0" borderId="0" xfId="0" applyNumberFormat="1" applyFont="1" applyFill="1"/>
    <xf numFmtId="1" fontId="3" fillId="0" borderId="0" xfId="0" applyNumberFormat="1" applyFont="1" applyFill="1"/>
    <xf numFmtId="164" fontId="0" fillId="2" borderId="0" xfId="0" applyNumberFormat="1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" fontId="0" fillId="2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0" fillId="5" borderId="0" xfId="0" applyFont="1" applyFill="1"/>
    <xf numFmtId="0" fontId="0" fillId="5" borderId="0" xfId="0" applyFill="1"/>
    <xf numFmtId="0" fontId="0" fillId="6" borderId="0" xfId="0" applyFont="1" applyFill="1"/>
    <xf numFmtId="0" fontId="0" fillId="6" borderId="0" xfId="0" applyFill="1"/>
    <xf numFmtId="0" fontId="7" fillId="2" borderId="0" xfId="0" applyFont="1" applyFill="1"/>
    <xf numFmtId="0" fontId="7" fillId="4" borderId="0" xfId="0" applyFont="1" applyFill="1"/>
    <xf numFmtId="0" fontId="4" fillId="0" borderId="0" xfId="0" applyFont="1"/>
    <xf numFmtId="0" fontId="0" fillId="0" borderId="1" xfId="0" applyFont="1" applyBorder="1"/>
    <xf numFmtId="0" fontId="0" fillId="7" borderId="0" xfId="0" applyFill="1"/>
    <xf numFmtId="0" fontId="0" fillId="8" borderId="0" xfId="0" applyFont="1" applyFill="1"/>
    <xf numFmtId="0" fontId="0" fillId="8" borderId="1" xfId="0" applyFont="1" applyFill="1" applyBorder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mes Vladimir" id="{46B4AE8F-9009-B947-AD56-2F0ED7B35DFB}" userId="S::remes@upol.cz::10583e04-226e-4560-8a84-055121c6cb8c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1" xr16:uid="{52EB4559-E486-1C40-80D4-95FE733BFA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5" dT="2021-04-02T12:58:50.29" personId="{46B4AE8F-9009-B947-AD56-2F0ED7B35DFB}" id="{CE4C34D9-D392-DB44-AD76-CED62DA0E07C}">
    <text>dle geografické lokace study site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118B-D32D-F348-8DAF-4D3616186976}">
  <dimension ref="A1:Q198"/>
  <sheetViews>
    <sheetView tabSelected="1" zoomScale="150" zoomScaleNormal="150" workbookViewId="0">
      <pane ySplit="1" topLeftCell="A2" activePane="bottomLeft" state="frozen"/>
      <selection pane="bottomLeft" activeCell="L3" sqref="L3"/>
    </sheetView>
  </sheetViews>
  <sheetFormatPr baseColWidth="10" defaultRowHeight="16" x14ac:dyDescent="0.2"/>
  <cols>
    <col min="1" max="1" width="26.6640625" customWidth="1"/>
    <col min="2" max="2" width="25.33203125" customWidth="1"/>
    <col min="3" max="3" width="12.6640625" customWidth="1"/>
    <col min="5" max="6" width="9.1640625" customWidth="1"/>
    <col min="7" max="7" width="9.6640625" customWidth="1"/>
    <col min="8" max="8" width="8.6640625" customWidth="1"/>
    <col min="9" max="9" width="10" customWidth="1"/>
  </cols>
  <sheetData>
    <row r="1" spans="1:17" x14ac:dyDescent="0.2">
      <c r="A1" t="s">
        <v>199</v>
      </c>
      <c r="B1" t="s">
        <v>203</v>
      </c>
      <c r="C1" t="s">
        <v>204</v>
      </c>
      <c r="D1" s="13" t="s">
        <v>197</v>
      </c>
      <c r="E1" s="13" t="s">
        <v>194</v>
      </c>
      <c r="F1" s="13" t="s">
        <v>212</v>
      </c>
      <c r="G1" s="13" t="s">
        <v>124</v>
      </c>
      <c r="H1" s="13" t="s">
        <v>117</v>
      </c>
      <c r="I1" s="13" t="s">
        <v>195</v>
      </c>
      <c r="J1" s="28" t="s">
        <v>131</v>
      </c>
      <c r="K1" s="28" t="s">
        <v>129</v>
      </c>
      <c r="L1" s="28" t="s">
        <v>128</v>
      </c>
      <c r="M1" s="28" t="s">
        <v>130</v>
      </c>
      <c r="N1" s="28" t="s">
        <v>127</v>
      </c>
      <c r="O1" s="28" t="s">
        <v>134</v>
      </c>
      <c r="P1" s="7" t="s">
        <v>234</v>
      </c>
      <c r="Q1" s="7" t="s">
        <v>235</v>
      </c>
    </row>
    <row r="2" spans="1:17" x14ac:dyDescent="0.2">
      <c r="A2" t="s">
        <v>1</v>
      </c>
      <c r="B2" t="s">
        <v>1</v>
      </c>
      <c r="C2" t="s">
        <v>205</v>
      </c>
      <c r="D2">
        <v>1</v>
      </c>
      <c r="E2">
        <v>70</v>
      </c>
      <c r="F2">
        <v>5</v>
      </c>
      <c r="G2">
        <v>0</v>
      </c>
      <c r="H2">
        <v>1</v>
      </c>
      <c r="I2">
        <v>20</v>
      </c>
      <c r="J2">
        <v>1</v>
      </c>
      <c r="K2">
        <v>3</v>
      </c>
      <c r="L2">
        <v>1</v>
      </c>
      <c r="M2">
        <v>0</v>
      </c>
      <c r="N2">
        <v>91</v>
      </c>
      <c r="O2">
        <v>1</v>
      </c>
      <c r="P2">
        <f>SUM(D2:I2)</f>
        <v>97</v>
      </c>
      <c r="Q2">
        <f>SUM(J2:O2)</f>
        <v>97</v>
      </c>
    </row>
    <row r="3" spans="1:17" x14ac:dyDescent="0.2">
      <c r="A3" t="s">
        <v>82</v>
      </c>
      <c r="B3" t="s">
        <v>82</v>
      </c>
      <c r="C3" t="s">
        <v>205</v>
      </c>
      <c r="D3">
        <v>0</v>
      </c>
      <c r="E3">
        <v>133</v>
      </c>
      <c r="F3">
        <v>24</v>
      </c>
      <c r="G3">
        <v>1</v>
      </c>
      <c r="H3">
        <v>0</v>
      </c>
      <c r="I3">
        <v>78</v>
      </c>
      <c r="J3">
        <v>0</v>
      </c>
      <c r="K3">
        <v>10</v>
      </c>
      <c r="L3">
        <v>0</v>
      </c>
      <c r="M3">
        <v>1</v>
      </c>
      <c r="N3">
        <v>225</v>
      </c>
      <c r="O3">
        <v>0</v>
      </c>
      <c r="P3">
        <f t="shared" ref="P3:P66" si="0">SUM(D3:I3)</f>
        <v>236</v>
      </c>
      <c r="Q3">
        <f t="shared" ref="Q3:Q66" si="1">SUM(J3:O3)</f>
        <v>236</v>
      </c>
    </row>
    <row r="4" spans="1:17" x14ac:dyDescent="0.2">
      <c r="A4" t="s">
        <v>2</v>
      </c>
      <c r="B4" t="s">
        <v>2</v>
      </c>
      <c r="C4" t="s">
        <v>205</v>
      </c>
      <c r="D4">
        <v>3</v>
      </c>
      <c r="E4">
        <v>367</v>
      </c>
      <c r="F4">
        <v>66</v>
      </c>
      <c r="G4">
        <v>0</v>
      </c>
      <c r="H4">
        <v>9</v>
      </c>
      <c r="I4">
        <v>112</v>
      </c>
      <c r="J4">
        <v>3</v>
      </c>
      <c r="K4">
        <v>113</v>
      </c>
      <c r="L4">
        <v>3</v>
      </c>
      <c r="M4">
        <v>0</v>
      </c>
      <c r="N4">
        <v>435</v>
      </c>
      <c r="O4">
        <v>3</v>
      </c>
      <c r="P4">
        <f t="shared" si="0"/>
        <v>557</v>
      </c>
      <c r="Q4">
        <f t="shared" si="1"/>
        <v>557</v>
      </c>
    </row>
    <row r="5" spans="1:17" x14ac:dyDescent="0.2">
      <c r="A5" t="s">
        <v>3</v>
      </c>
      <c r="B5" t="s">
        <v>3</v>
      </c>
      <c r="C5" t="s">
        <v>205</v>
      </c>
      <c r="D5">
        <v>0</v>
      </c>
      <c r="E5">
        <v>62</v>
      </c>
      <c r="F5">
        <v>17</v>
      </c>
      <c r="G5">
        <v>0</v>
      </c>
      <c r="H5">
        <v>2</v>
      </c>
      <c r="I5">
        <v>17</v>
      </c>
      <c r="J5">
        <v>0</v>
      </c>
      <c r="K5">
        <v>15</v>
      </c>
      <c r="L5">
        <v>0</v>
      </c>
      <c r="M5">
        <v>5</v>
      </c>
      <c r="N5">
        <v>78</v>
      </c>
      <c r="O5">
        <v>0</v>
      </c>
      <c r="P5">
        <f t="shared" si="0"/>
        <v>98</v>
      </c>
      <c r="Q5">
        <f t="shared" si="1"/>
        <v>98</v>
      </c>
    </row>
    <row r="6" spans="1:17" x14ac:dyDescent="0.2">
      <c r="A6" t="s">
        <v>4</v>
      </c>
      <c r="B6" t="s">
        <v>4</v>
      </c>
      <c r="C6" t="s">
        <v>205</v>
      </c>
      <c r="D6">
        <v>2</v>
      </c>
      <c r="E6">
        <v>17</v>
      </c>
      <c r="F6">
        <v>1</v>
      </c>
      <c r="G6">
        <v>0</v>
      </c>
      <c r="H6">
        <v>141</v>
      </c>
      <c r="I6">
        <v>3</v>
      </c>
      <c r="J6">
        <v>2</v>
      </c>
      <c r="K6">
        <v>1</v>
      </c>
      <c r="L6">
        <v>141</v>
      </c>
      <c r="M6">
        <v>0</v>
      </c>
      <c r="N6">
        <v>20</v>
      </c>
      <c r="O6">
        <v>0</v>
      </c>
      <c r="P6">
        <f t="shared" si="0"/>
        <v>164</v>
      </c>
      <c r="Q6">
        <f t="shared" si="1"/>
        <v>164</v>
      </c>
    </row>
    <row r="7" spans="1:17" x14ac:dyDescent="0.2">
      <c r="A7" t="s">
        <v>5</v>
      </c>
      <c r="B7" t="s">
        <v>5</v>
      </c>
      <c r="C7" t="s">
        <v>205</v>
      </c>
      <c r="D7">
        <v>2</v>
      </c>
      <c r="E7">
        <v>40</v>
      </c>
      <c r="F7">
        <v>0</v>
      </c>
      <c r="G7">
        <v>0</v>
      </c>
      <c r="H7">
        <v>63</v>
      </c>
      <c r="I7">
        <v>3</v>
      </c>
      <c r="J7">
        <v>2</v>
      </c>
      <c r="K7">
        <v>0</v>
      </c>
      <c r="L7">
        <v>60</v>
      </c>
      <c r="M7">
        <v>0</v>
      </c>
      <c r="N7">
        <v>28</v>
      </c>
      <c r="O7">
        <v>18</v>
      </c>
      <c r="P7">
        <f t="shared" si="0"/>
        <v>108</v>
      </c>
      <c r="Q7">
        <f t="shared" si="1"/>
        <v>108</v>
      </c>
    </row>
    <row r="8" spans="1:17" x14ac:dyDescent="0.2">
      <c r="A8" t="s">
        <v>10</v>
      </c>
      <c r="B8" t="s">
        <v>10</v>
      </c>
      <c r="C8" t="s">
        <v>205</v>
      </c>
      <c r="D8">
        <v>0</v>
      </c>
      <c r="E8">
        <v>21</v>
      </c>
      <c r="F8">
        <v>0</v>
      </c>
      <c r="G8">
        <v>1</v>
      </c>
      <c r="H8">
        <v>5</v>
      </c>
      <c r="I8">
        <v>14</v>
      </c>
      <c r="J8">
        <v>0</v>
      </c>
      <c r="K8">
        <v>20</v>
      </c>
      <c r="L8">
        <v>0</v>
      </c>
      <c r="M8">
        <v>3</v>
      </c>
      <c r="N8">
        <v>18</v>
      </c>
      <c r="O8">
        <v>0</v>
      </c>
      <c r="P8">
        <f t="shared" si="0"/>
        <v>41</v>
      </c>
      <c r="Q8">
        <f t="shared" si="1"/>
        <v>41</v>
      </c>
    </row>
    <row r="9" spans="1:17" x14ac:dyDescent="0.2">
      <c r="A9" t="s">
        <v>83</v>
      </c>
      <c r="B9" t="s">
        <v>83</v>
      </c>
      <c r="C9" t="s">
        <v>205</v>
      </c>
      <c r="D9">
        <v>0</v>
      </c>
      <c r="E9">
        <v>174</v>
      </c>
      <c r="F9">
        <v>0</v>
      </c>
      <c r="G9">
        <v>0</v>
      </c>
      <c r="H9">
        <v>94</v>
      </c>
      <c r="I9">
        <v>1</v>
      </c>
      <c r="J9">
        <v>0</v>
      </c>
      <c r="K9">
        <v>263</v>
      </c>
      <c r="L9">
        <v>0</v>
      </c>
      <c r="M9">
        <v>1</v>
      </c>
      <c r="N9">
        <v>0</v>
      </c>
      <c r="O9">
        <v>5</v>
      </c>
      <c r="P9">
        <f t="shared" si="0"/>
        <v>269</v>
      </c>
      <c r="Q9">
        <f t="shared" si="1"/>
        <v>269</v>
      </c>
    </row>
    <row r="10" spans="1:17" x14ac:dyDescent="0.2">
      <c r="A10" t="s">
        <v>84</v>
      </c>
      <c r="B10" t="s">
        <v>19</v>
      </c>
      <c r="C10" t="s">
        <v>205</v>
      </c>
      <c r="D10">
        <v>0</v>
      </c>
      <c r="E10">
        <v>16</v>
      </c>
      <c r="F10">
        <v>0</v>
      </c>
      <c r="G10">
        <v>1</v>
      </c>
      <c r="H10">
        <v>16</v>
      </c>
      <c r="I10">
        <v>0</v>
      </c>
      <c r="J10">
        <v>0</v>
      </c>
      <c r="K10">
        <v>0</v>
      </c>
      <c r="L10">
        <v>0</v>
      </c>
      <c r="M10">
        <v>33</v>
      </c>
      <c r="N10">
        <v>0</v>
      </c>
      <c r="O10">
        <v>0</v>
      </c>
      <c r="P10">
        <f t="shared" si="0"/>
        <v>33</v>
      </c>
      <c r="Q10">
        <f t="shared" si="1"/>
        <v>33</v>
      </c>
    </row>
    <row r="11" spans="1:17" x14ac:dyDescent="0.2">
      <c r="A11" t="s">
        <v>13</v>
      </c>
      <c r="B11" t="s">
        <v>13</v>
      </c>
      <c r="C11" t="s">
        <v>205</v>
      </c>
      <c r="D11">
        <v>0</v>
      </c>
      <c r="E11">
        <v>138</v>
      </c>
      <c r="F11">
        <v>1</v>
      </c>
      <c r="G11">
        <v>0</v>
      </c>
      <c r="H11">
        <v>18</v>
      </c>
      <c r="I11">
        <v>0</v>
      </c>
      <c r="J11">
        <v>0</v>
      </c>
      <c r="K11">
        <v>157</v>
      </c>
      <c r="L11">
        <v>0</v>
      </c>
      <c r="M11">
        <v>0</v>
      </c>
      <c r="N11">
        <v>0</v>
      </c>
      <c r="O11">
        <v>0</v>
      </c>
      <c r="P11">
        <f t="shared" si="0"/>
        <v>157</v>
      </c>
      <c r="Q11">
        <f t="shared" si="1"/>
        <v>157</v>
      </c>
    </row>
    <row r="12" spans="1:17" x14ac:dyDescent="0.2">
      <c r="A12" t="s">
        <v>14</v>
      </c>
      <c r="B12" t="s">
        <v>14</v>
      </c>
      <c r="C12" t="s">
        <v>205</v>
      </c>
      <c r="D12">
        <v>0</v>
      </c>
      <c r="E12">
        <v>28</v>
      </c>
      <c r="F12">
        <v>3</v>
      </c>
      <c r="G12">
        <v>0</v>
      </c>
      <c r="H12">
        <v>3</v>
      </c>
      <c r="I12">
        <v>5</v>
      </c>
      <c r="J12">
        <v>0</v>
      </c>
      <c r="K12">
        <v>3</v>
      </c>
      <c r="L12">
        <v>3</v>
      </c>
      <c r="M12">
        <v>0</v>
      </c>
      <c r="N12">
        <v>26</v>
      </c>
      <c r="O12">
        <v>7</v>
      </c>
      <c r="P12">
        <f t="shared" si="0"/>
        <v>39</v>
      </c>
      <c r="Q12">
        <f t="shared" si="1"/>
        <v>39</v>
      </c>
    </row>
    <row r="13" spans="1:17" x14ac:dyDescent="0.2">
      <c r="A13" t="s">
        <v>85</v>
      </c>
      <c r="B13" t="s">
        <v>85</v>
      </c>
      <c r="C13" t="s">
        <v>205</v>
      </c>
      <c r="D13">
        <v>0</v>
      </c>
      <c r="E13">
        <v>16</v>
      </c>
      <c r="F13">
        <v>0</v>
      </c>
      <c r="G13">
        <v>0</v>
      </c>
      <c r="H13">
        <v>23</v>
      </c>
      <c r="I13">
        <v>0</v>
      </c>
      <c r="J13">
        <v>0</v>
      </c>
      <c r="K13">
        <v>8</v>
      </c>
      <c r="L13">
        <v>19</v>
      </c>
      <c r="M13">
        <v>0</v>
      </c>
      <c r="N13">
        <v>11</v>
      </c>
      <c r="O13">
        <v>1</v>
      </c>
      <c r="P13">
        <f t="shared" si="0"/>
        <v>39</v>
      </c>
      <c r="Q13">
        <f t="shared" si="1"/>
        <v>39</v>
      </c>
    </row>
    <row r="14" spans="1:17" x14ac:dyDescent="0.2">
      <c r="A14" t="s">
        <v>16</v>
      </c>
      <c r="B14" t="s">
        <v>16</v>
      </c>
      <c r="C14" t="s">
        <v>205</v>
      </c>
      <c r="D14">
        <v>2</v>
      </c>
      <c r="E14">
        <v>7</v>
      </c>
      <c r="F14">
        <v>1</v>
      </c>
      <c r="G14">
        <v>8</v>
      </c>
      <c r="H14">
        <v>4</v>
      </c>
      <c r="I14">
        <v>12</v>
      </c>
      <c r="J14">
        <v>2</v>
      </c>
      <c r="K14">
        <v>10</v>
      </c>
      <c r="L14">
        <v>0</v>
      </c>
      <c r="M14">
        <v>14</v>
      </c>
      <c r="N14">
        <v>6</v>
      </c>
      <c r="O14">
        <v>2</v>
      </c>
      <c r="P14">
        <f t="shared" si="0"/>
        <v>34</v>
      </c>
      <c r="Q14">
        <f t="shared" si="1"/>
        <v>34</v>
      </c>
    </row>
    <row r="15" spans="1:17" x14ac:dyDescent="0.2">
      <c r="A15" t="s">
        <v>20</v>
      </c>
      <c r="B15" t="s">
        <v>20</v>
      </c>
      <c r="C15" t="s">
        <v>205</v>
      </c>
      <c r="D15">
        <v>0</v>
      </c>
      <c r="E15">
        <v>150</v>
      </c>
      <c r="F15">
        <v>2</v>
      </c>
      <c r="G15">
        <v>0</v>
      </c>
      <c r="H15">
        <v>3</v>
      </c>
      <c r="I15">
        <v>0</v>
      </c>
      <c r="J15">
        <v>0</v>
      </c>
      <c r="K15">
        <v>26</v>
      </c>
      <c r="L15">
        <v>3</v>
      </c>
      <c r="M15">
        <v>0</v>
      </c>
      <c r="N15">
        <v>126</v>
      </c>
      <c r="O15">
        <v>0</v>
      </c>
      <c r="P15">
        <f t="shared" si="0"/>
        <v>155</v>
      </c>
      <c r="Q15">
        <f t="shared" si="1"/>
        <v>155</v>
      </c>
    </row>
    <row r="16" spans="1:17" x14ac:dyDescent="0.2">
      <c r="A16" t="s">
        <v>86</v>
      </c>
      <c r="B16" t="s">
        <v>86</v>
      </c>
      <c r="C16" t="s">
        <v>205</v>
      </c>
      <c r="D16">
        <v>4</v>
      </c>
      <c r="E16">
        <v>209</v>
      </c>
      <c r="F16">
        <v>17</v>
      </c>
      <c r="G16">
        <v>0</v>
      </c>
      <c r="H16">
        <v>222</v>
      </c>
      <c r="I16">
        <v>18</v>
      </c>
      <c r="J16">
        <v>5</v>
      </c>
      <c r="K16">
        <v>14</v>
      </c>
      <c r="L16">
        <v>222</v>
      </c>
      <c r="M16">
        <v>0</v>
      </c>
      <c r="N16">
        <v>226</v>
      </c>
      <c r="O16">
        <v>3</v>
      </c>
      <c r="P16">
        <f t="shared" si="0"/>
        <v>470</v>
      </c>
      <c r="Q16">
        <f t="shared" si="1"/>
        <v>470</v>
      </c>
    </row>
    <row r="17" spans="1:17" x14ac:dyDescent="0.2">
      <c r="A17" t="s">
        <v>87</v>
      </c>
      <c r="B17" t="s">
        <v>87</v>
      </c>
      <c r="C17" t="s">
        <v>205</v>
      </c>
      <c r="D17">
        <v>0</v>
      </c>
      <c r="E17">
        <v>20</v>
      </c>
      <c r="F17">
        <v>1</v>
      </c>
      <c r="G17">
        <v>0</v>
      </c>
      <c r="H17">
        <v>19</v>
      </c>
      <c r="I17">
        <v>3</v>
      </c>
      <c r="J17">
        <v>0</v>
      </c>
      <c r="K17">
        <v>13</v>
      </c>
      <c r="L17">
        <v>18</v>
      </c>
      <c r="M17">
        <v>0</v>
      </c>
      <c r="N17">
        <v>12</v>
      </c>
      <c r="O17">
        <v>0</v>
      </c>
      <c r="P17">
        <f t="shared" si="0"/>
        <v>43</v>
      </c>
      <c r="Q17">
        <f t="shared" si="1"/>
        <v>43</v>
      </c>
    </row>
    <row r="18" spans="1:17" x14ac:dyDescent="0.2">
      <c r="A18" t="s">
        <v>88</v>
      </c>
      <c r="B18" t="s">
        <v>88</v>
      </c>
      <c r="C18" t="s">
        <v>205</v>
      </c>
      <c r="D18">
        <v>1</v>
      </c>
      <c r="E18">
        <v>27</v>
      </c>
      <c r="F18">
        <v>3</v>
      </c>
      <c r="G18">
        <v>0</v>
      </c>
      <c r="H18">
        <v>9</v>
      </c>
      <c r="I18">
        <v>2</v>
      </c>
      <c r="J18">
        <v>1</v>
      </c>
      <c r="K18">
        <v>0</v>
      </c>
      <c r="L18">
        <v>9</v>
      </c>
      <c r="M18">
        <v>0</v>
      </c>
      <c r="N18">
        <v>32</v>
      </c>
      <c r="O18">
        <v>0</v>
      </c>
      <c r="P18">
        <f t="shared" si="0"/>
        <v>42</v>
      </c>
      <c r="Q18">
        <f t="shared" si="1"/>
        <v>42</v>
      </c>
    </row>
    <row r="19" spans="1:17" x14ac:dyDescent="0.2">
      <c r="A19" t="s">
        <v>89</v>
      </c>
      <c r="B19" t="s">
        <v>89</v>
      </c>
      <c r="C19" t="s">
        <v>205</v>
      </c>
      <c r="D19">
        <v>0</v>
      </c>
      <c r="E19">
        <v>52</v>
      </c>
      <c r="F19">
        <v>2</v>
      </c>
      <c r="G19">
        <v>0</v>
      </c>
      <c r="H19">
        <v>0</v>
      </c>
      <c r="I19">
        <v>3</v>
      </c>
      <c r="J19">
        <v>0</v>
      </c>
      <c r="K19">
        <v>1</v>
      </c>
      <c r="L19">
        <v>0</v>
      </c>
      <c r="M19">
        <v>0</v>
      </c>
      <c r="N19">
        <v>56</v>
      </c>
      <c r="O19">
        <v>0</v>
      </c>
      <c r="P19">
        <f t="shared" si="0"/>
        <v>57</v>
      </c>
      <c r="Q19">
        <f t="shared" si="1"/>
        <v>57</v>
      </c>
    </row>
    <row r="20" spans="1:17" x14ac:dyDescent="0.2">
      <c r="A20" t="s">
        <v>60</v>
      </c>
      <c r="B20" t="s">
        <v>60</v>
      </c>
      <c r="C20" t="s">
        <v>205</v>
      </c>
      <c r="D20">
        <v>3</v>
      </c>
      <c r="E20">
        <v>1</v>
      </c>
      <c r="F20">
        <v>0</v>
      </c>
      <c r="G20">
        <v>0</v>
      </c>
      <c r="H20">
        <v>38</v>
      </c>
      <c r="I20">
        <v>5</v>
      </c>
      <c r="J20">
        <v>3</v>
      </c>
      <c r="K20">
        <v>1</v>
      </c>
      <c r="L20">
        <v>40</v>
      </c>
      <c r="M20">
        <v>0</v>
      </c>
      <c r="N20">
        <v>3</v>
      </c>
      <c r="O20">
        <v>0</v>
      </c>
      <c r="P20">
        <f t="shared" si="0"/>
        <v>47</v>
      </c>
      <c r="Q20">
        <f t="shared" si="1"/>
        <v>47</v>
      </c>
    </row>
    <row r="21" spans="1:17" x14ac:dyDescent="0.2">
      <c r="A21" t="s">
        <v>90</v>
      </c>
      <c r="B21" t="s">
        <v>90</v>
      </c>
      <c r="C21" t="s">
        <v>205</v>
      </c>
      <c r="D21">
        <v>0</v>
      </c>
      <c r="E21">
        <v>118</v>
      </c>
      <c r="F21">
        <v>3</v>
      </c>
      <c r="G21">
        <v>1</v>
      </c>
      <c r="H21">
        <v>25</v>
      </c>
      <c r="I21">
        <v>2</v>
      </c>
      <c r="J21">
        <v>0</v>
      </c>
      <c r="K21">
        <v>23</v>
      </c>
      <c r="L21">
        <v>22</v>
      </c>
      <c r="M21">
        <v>4</v>
      </c>
      <c r="N21">
        <v>100</v>
      </c>
      <c r="O21">
        <v>0</v>
      </c>
      <c r="P21">
        <f t="shared" si="0"/>
        <v>149</v>
      </c>
      <c r="Q21">
        <f t="shared" si="1"/>
        <v>149</v>
      </c>
    </row>
    <row r="22" spans="1:17" x14ac:dyDescent="0.2">
      <c r="A22" t="s">
        <v>91</v>
      </c>
      <c r="B22" t="s">
        <v>91</v>
      </c>
      <c r="C22" t="s">
        <v>205</v>
      </c>
      <c r="D22">
        <v>0</v>
      </c>
      <c r="E22">
        <v>37</v>
      </c>
      <c r="F22">
        <v>3</v>
      </c>
      <c r="G22">
        <v>0</v>
      </c>
      <c r="H22">
        <v>52</v>
      </c>
      <c r="I22">
        <v>4</v>
      </c>
      <c r="J22">
        <v>0</v>
      </c>
      <c r="K22">
        <v>4</v>
      </c>
      <c r="L22">
        <v>52</v>
      </c>
      <c r="M22">
        <v>0</v>
      </c>
      <c r="N22">
        <v>39</v>
      </c>
      <c r="O22">
        <v>1</v>
      </c>
      <c r="P22">
        <f t="shared" si="0"/>
        <v>96</v>
      </c>
      <c r="Q22">
        <f t="shared" si="1"/>
        <v>96</v>
      </c>
    </row>
    <row r="23" spans="1:17" x14ac:dyDescent="0.2">
      <c r="A23" t="s">
        <v>92</v>
      </c>
      <c r="B23" t="s">
        <v>92</v>
      </c>
      <c r="C23" t="s">
        <v>205</v>
      </c>
      <c r="D23">
        <v>0</v>
      </c>
      <c r="E23">
        <v>139</v>
      </c>
      <c r="F23">
        <v>0</v>
      </c>
      <c r="G23">
        <v>0</v>
      </c>
      <c r="H23">
        <v>39</v>
      </c>
      <c r="I23">
        <v>5</v>
      </c>
      <c r="J23">
        <v>0</v>
      </c>
      <c r="K23">
        <v>18</v>
      </c>
      <c r="L23">
        <v>34</v>
      </c>
      <c r="M23">
        <v>0</v>
      </c>
      <c r="N23">
        <v>126</v>
      </c>
      <c r="O23">
        <v>5</v>
      </c>
      <c r="P23">
        <f t="shared" si="0"/>
        <v>183</v>
      </c>
      <c r="Q23">
        <f t="shared" si="1"/>
        <v>183</v>
      </c>
    </row>
    <row r="24" spans="1:17" x14ac:dyDescent="0.2">
      <c r="A24" t="s">
        <v>22</v>
      </c>
      <c r="B24" t="s">
        <v>22</v>
      </c>
      <c r="C24" t="s">
        <v>205</v>
      </c>
      <c r="D24">
        <v>0</v>
      </c>
      <c r="E24">
        <v>35</v>
      </c>
      <c r="F24">
        <v>0</v>
      </c>
      <c r="G24">
        <v>0</v>
      </c>
      <c r="H24">
        <v>4</v>
      </c>
      <c r="I24">
        <v>0</v>
      </c>
      <c r="J24">
        <v>0</v>
      </c>
      <c r="K24">
        <v>0</v>
      </c>
      <c r="L24">
        <v>4</v>
      </c>
      <c r="M24">
        <v>0</v>
      </c>
      <c r="N24">
        <v>35</v>
      </c>
      <c r="O24">
        <v>0</v>
      </c>
      <c r="P24">
        <f t="shared" si="0"/>
        <v>39</v>
      </c>
      <c r="Q24">
        <f t="shared" si="1"/>
        <v>39</v>
      </c>
    </row>
    <row r="25" spans="1:17" x14ac:dyDescent="0.2">
      <c r="A25" t="s">
        <v>23</v>
      </c>
      <c r="B25" t="s">
        <v>23</v>
      </c>
      <c r="C25" t="s">
        <v>205</v>
      </c>
      <c r="D25">
        <v>0</v>
      </c>
      <c r="E25">
        <v>94</v>
      </c>
      <c r="F25">
        <v>1</v>
      </c>
      <c r="G25">
        <v>0</v>
      </c>
      <c r="H25">
        <v>86</v>
      </c>
      <c r="I25">
        <v>0</v>
      </c>
      <c r="J25">
        <v>0</v>
      </c>
      <c r="K25">
        <v>35</v>
      </c>
      <c r="L25">
        <v>80</v>
      </c>
      <c r="M25">
        <v>0</v>
      </c>
      <c r="N25">
        <v>58</v>
      </c>
      <c r="O25">
        <v>8</v>
      </c>
      <c r="P25">
        <f t="shared" si="0"/>
        <v>181</v>
      </c>
      <c r="Q25">
        <f t="shared" si="1"/>
        <v>181</v>
      </c>
    </row>
    <row r="26" spans="1:17" x14ac:dyDescent="0.2">
      <c r="A26" t="s">
        <v>93</v>
      </c>
      <c r="B26" t="s">
        <v>93</v>
      </c>
      <c r="C26" t="s">
        <v>205</v>
      </c>
      <c r="D26">
        <v>12</v>
      </c>
      <c r="E26">
        <v>5</v>
      </c>
      <c r="F26">
        <v>7</v>
      </c>
      <c r="G26">
        <v>0</v>
      </c>
      <c r="H26">
        <v>0</v>
      </c>
      <c r="I26">
        <v>21</v>
      </c>
      <c r="J26">
        <v>12</v>
      </c>
      <c r="K26">
        <v>5</v>
      </c>
      <c r="L26">
        <v>0</v>
      </c>
      <c r="M26">
        <v>5</v>
      </c>
      <c r="N26">
        <v>23</v>
      </c>
      <c r="O26">
        <v>0</v>
      </c>
      <c r="P26">
        <f t="shared" si="0"/>
        <v>45</v>
      </c>
      <c r="Q26">
        <f t="shared" si="1"/>
        <v>45</v>
      </c>
    </row>
    <row r="27" spans="1:17" x14ac:dyDescent="0.2">
      <c r="A27" t="s">
        <v>94</v>
      </c>
      <c r="B27" t="s">
        <v>94</v>
      </c>
      <c r="C27" t="s">
        <v>205</v>
      </c>
      <c r="D27">
        <v>0</v>
      </c>
      <c r="E27">
        <v>26</v>
      </c>
      <c r="F27">
        <v>0</v>
      </c>
      <c r="G27">
        <v>0</v>
      </c>
      <c r="H27">
        <v>47</v>
      </c>
      <c r="I27">
        <v>9</v>
      </c>
      <c r="J27">
        <v>0</v>
      </c>
      <c r="K27">
        <v>1</v>
      </c>
      <c r="L27">
        <v>48</v>
      </c>
      <c r="M27">
        <v>0</v>
      </c>
      <c r="N27">
        <v>29</v>
      </c>
      <c r="O27">
        <v>4</v>
      </c>
      <c r="P27">
        <f t="shared" si="0"/>
        <v>82</v>
      </c>
      <c r="Q27">
        <f t="shared" si="1"/>
        <v>82</v>
      </c>
    </row>
    <row r="28" spans="1:17" x14ac:dyDescent="0.2">
      <c r="A28" t="s">
        <v>24</v>
      </c>
      <c r="B28" t="s">
        <v>24</v>
      </c>
      <c r="C28" t="s">
        <v>205</v>
      </c>
      <c r="D28">
        <v>9</v>
      </c>
      <c r="E28">
        <v>26</v>
      </c>
      <c r="F28">
        <v>2</v>
      </c>
      <c r="G28">
        <v>0</v>
      </c>
      <c r="H28">
        <v>105</v>
      </c>
      <c r="I28">
        <v>2</v>
      </c>
      <c r="J28">
        <v>9</v>
      </c>
      <c r="K28">
        <v>0</v>
      </c>
      <c r="L28">
        <v>105</v>
      </c>
      <c r="M28">
        <v>0</v>
      </c>
      <c r="N28">
        <v>29</v>
      </c>
      <c r="O28">
        <v>1</v>
      </c>
      <c r="P28">
        <f t="shared" si="0"/>
        <v>144</v>
      </c>
      <c r="Q28">
        <f t="shared" si="1"/>
        <v>144</v>
      </c>
    </row>
    <row r="29" spans="1:17" x14ac:dyDescent="0.2">
      <c r="A29" t="s">
        <v>95</v>
      </c>
      <c r="B29" t="s">
        <v>95</v>
      </c>
      <c r="C29" t="s">
        <v>205</v>
      </c>
      <c r="D29">
        <v>0</v>
      </c>
      <c r="E29">
        <v>22</v>
      </c>
      <c r="F29">
        <v>1</v>
      </c>
      <c r="G29">
        <v>1</v>
      </c>
      <c r="H29">
        <v>18</v>
      </c>
      <c r="I29">
        <v>6</v>
      </c>
      <c r="J29">
        <v>0</v>
      </c>
      <c r="K29">
        <v>0</v>
      </c>
      <c r="L29">
        <v>0</v>
      </c>
      <c r="M29">
        <v>29</v>
      </c>
      <c r="N29">
        <v>7</v>
      </c>
      <c r="O29">
        <v>12</v>
      </c>
      <c r="P29">
        <f t="shared" si="0"/>
        <v>48</v>
      </c>
      <c r="Q29">
        <f t="shared" si="1"/>
        <v>48</v>
      </c>
    </row>
    <row r="30" spans="1:17" x14ac:dyDescent="0.2">
      <c r="A30" t="s">
        <v>25</v>
      </c>
      <c r="B30" t="s">
        <v>25</v>
      </c>
      <c r="C30" t="s">
        <v>205</v>
      </c>
      <c r="D30">
        <v>1</v>
      </c>
      <c r="E30">
        <v>12</v>
      </c>
      <c r="F30">
        <v>3</v>
      </c>
      <c r="G30">
        <v>1</v>
      </c>
      <c r="H30">
        <v>0</v>
      </c>
      <c r="I30">
        <v>42</v>
      </c>
      <c r="J30">
        <v>1</v>
      </c>
      <c r="K30">
        <v>12</v>
      </c>
      <c r="L30">
        <v>0</v>
      </c>
      <c r="M30">
        <v>0</v>
      </c>
      <c r="N30">
        <v>46</v>
      </c>
      <c r="O30">
        <v>0</v>
      </c>
      <c r="P30">
        <f t="shared" si="0"/>
        <v>59</v>
      </c>
      <c r="Q30">
        <f t="shared" si="1"/>
        <v>59</v>
      </c>
    </row>
    <row r="31" spans="1:17" x14ac:dyDescent="0.2">
      <c r="A31" t="s">
        <v>26</v>
      </c>
      <c r="B31" t="s">
        <v>26</v>
      </c>
      <c r="C31" t="s">
        <v>205</v>
      </c>
      <c r="D31">
        <v>6</v>
      </c>
      <c r="E31">
        <v>35</v>
      </c>
      <c r="F31">
        <v>7</v>
      </c>
      <c r="G31">
        <v>0</v>
      </c>
      <c r="H31">
        <v>0</v>
      </c>
      <c r="I31">
        <v>105</v>
      </c>
      <c r="J31">
        <v>6</v>
      </c>
      <c r="K31">
        <v>23</v>
      </c>
      <c r="L31">
        <v>0</v>
      </c>
      <c r="M31">
        <v>0</v>
      </c>
      <c r="N31">
        <v>120</v>
      </c>
      <c r="O31">
        <v>4</v>
      </c>
      <c r="P31">
        <f t="shared" si="0"/>
        <v>153</v>
      </c>
      <c r="Q31">
        <f t="shared" si="1"/>
        <v>153</v>
      </c>
    </row>
    <row r="32" spans="1:17" x14ac:dyDescent="0.2">
      <c r="A32" t="s">
        <v>27</v>
      </c>
      <c r="B32" t="s">
        <v>27</v>
      </c>
      <c r="C32" t="s">
        <v>205</v>
      </c>
      <c r="D32">
        <v>0</v>
      </c>
      <c r="E32">
        <v>106</v>
      </c>
      <c r="F32">
        <v>7</v>
      </c>
      <c r="G32">
        <v>0</v>
      </c>
      <c r="H32">
        <v>0</v>
      </c>
      <c r="I32">
        <v>4</v>
      </c>
      <c r="J32">
        <v>0</v>
      </c>
      <c r="K32">
        <v>1</v>
      </c>
      <c r="L32">
        <v>0</v>
      </c>
      <c r="M32">
        <v>0</v>
      </c>
      <c r="N32">
        <v>116</v>
      </c>
      <c r="O32">
        <v>0</v>
      </c>
      <c r="P32">
        <f t="shared" si="0"/>
        <v>117</v>
      </c>
      <c r="Q32">
        <f t="shared" si="1"/>
        <v>117</v>
      </c>
    </row>
    <row r="33" spans="1:17" x14ac:dyDescent="0.2">
      <c r="A33" t="s">
        <v>28</v>
      </c>
      <c r="B33" t="s">
        <v>28</v>
      </c>
      <c r="C33" t="s">
        <v>205</v>
      </c>
      <c r="D33">
        <v>0</v>
      </c>
      <c r="E33">
        <v>46</v>
      </c>
      <c r="F33">
        <v>7</v>
      </c>
      <c r="G33">
        <v>0</v>
      </c>
      <c r="H33">
        <v>0</v>
      </c>
      <c r="I33">
        <v>7</v>
      </c>
      <c r="J33">
        <v>0</v>
      </c>
      <c r="K33">
        <v>8</v>
      </c>
      <c r="L33">
        <v>0</v>
      </c>
      <c r="M33">
        <v>0</v>
      </c>
      <c r="N33">
        <v>52</v>
      </c>
      <c r="O33">
        <v>0</v>
      </c>
      <c r="P33">
        <f t="shared" si="0"/>
        <v>60</v>
      </c>
      <c r="Q33">
        <f t="shared" si="1"/>
        <v>60</v>
      </c>
    </row>
    <row r="34" spans="1:17" x14ac:dyDescent="0.2">
      <c r="A34" t="s">
        <v>80</v>
      </c>
      <c r="B34" t="s">
        <v>80</v>
      </c>
      <c r="C34" t="s">
        <v>205</v>
      </c>
      <c r="D34">
        <v>3</v>
      </c>
      <c r="E34">
        <v>6</v>
      </c>
      <c r="F34">
        <v>3</v>
      </c>
      <c r="G34">
        <v>9</v>
      </c>
      <c r="H34">
        <v>0</v>
      </c>
      <c r="I34">
        <v>12</v>
      </c>
      <c r="J34">
        <v>3</v>
      </c>
      <c r="K34">
        <v>6</v>
      </c>
      <c r="L34">
        <v>0</v>
      </c>
      <c r="M34">
        <v>12</v>
      </c>
      <c r="N34">
        <v>12</v>
      </c>
      <c r="O34">
        <v>0</v>
      </c>
      <c r="P34">
        <f t="shared" si="0"/>
        <v>33</v>
      </c>
      <c r="Q34">
        <f t="shared" si="1"/>
        <v>33</v>
      </c>
    </row>
    <row r="35" spans="1:17" x14ac:dyDescent="0.2">
      <c r="A35" t="s">
        <v>96</v>
      </c>
      <c r="B35" t="s">
        <v>96</v>
      </c>
      <c r="C35" t="s">
        <v>205</v>
      </c>
      <c r="D35">
        <v>0</v>
      </c>
      <c r="E35">
        <v>46</v>
      </c>
      <c r="F35">
        <v>0</v>
      </c>
      <c r="G35">
        <v>0</v>
      </c>
      <c r="H35">
        <v>9</v>
      </c>
      <c r="I35">
        <v>2</v>
      </c>
      <c r="J35">
        <v>0</v>
      </c>
      <c r="K35">
        <v>5</v>
      </c>
      <c r="L35">
        <v>9</v>
      </c>
      <c r="M35">
        <v>0</v>
      </c>
      <c r="N35">
        <v>41</v>
      </c>
      <c r="O35">
        <v>2</v>
      </c>
      <c r="P35">
        <f t="shared" si="0"/>
        <v>57</v>
      </c>
      <c r="Q35">
        <f t="shared" si="1"/>
        <v>57</v>
      </c>
    </row>
    <row r="36" spans="1:17" x14ac:dyDescent="0.2">
      <c r="A36" t="s">
        <v>30</v>
      </c>
      <c r="B36" t="s">
        <v>30</v>
      </c>
      <c r="C36" t="s">
        <v>205</v>
      </c>
      <c r="D36">
        <v>3</v>
      </c>
      <c r="E36">
        <v>104</v>
      </c>
      <c r="F36">
        <v>0</v>
      </c>
      <c r="G36">
        <v>0</v>
      </c>
      <c r="H36">
        <v>57</v>
      </c>
      <c r="I36">
        <v>4</v>
      </c>
      <c r="J36">
        <v>3</v>
      </c>
      <c r="K36">
        <v>26</v>
      </c>
      <c r="L36">
        <v>58</v>
      </c>
      <c r="M36">
        <v>2</v>
      </c>
      <c r="N36">
        <v>56</v>
      </c>
      <c r="O36">
        <v>23</v>
      </c>
      <c r="P36">
        <f t="shared" si="0"/>
        <v>168</v>
      </c>
      <c r="Q36">
        <f t="shared" si="1"/>
        <v>168</v>
      </c>
    </row>
    <row r="37" spans="1:17" x14ac:dyDescent="0.2">
      <c r="A37" t="s">
        <v>66</v>
      </c>
      <c r="B37" t="s">
        <v>66</v>
      </c>
      <c r="C37" t="s">
        <v>205</v>
      </c>
      <c r="D37">
        <v>8</v>
      </c>
      <c r="E37">
        <v>15</v>
      </c>
      <c r="F37">
        <v>1</v>
      </c>
      <c r="G37">
        <v>0</v>
      </c>
      <c r="H37">
        <v>153</v>
      </c>
      <c r="I37">
        <v>0</v>
      </c>
      <c r="J37">
        <v>8</v>
      </c>
      <c r="K37">
        <v>11</v>
      </c>
      <c r="L37">
        <v>153</v>
      </c>
      <c r="M37">
        <v>0</v>
      </c>
      <c r="N37">
        <v>5</v>
      </c>
      <c r="O37">
        <v>0</v>
      </c>
      <c r="P37">
        <f t="shared" si="0"/>
        <v>177</v>
      </c>
      <c r="Q37">
        <f t="shared" si="1"/>
        <v>177</v>
      </c>
    </row>
    <row r="38" spans="1:17" x14ac:dyDescent="0.2">
      <c r="A38" t="s">
        <v>97</v>
      </c>
      <c r="B38" t="s">
        <v>31</v>
      </c>
      <c r="C38" t="s">
        <v>205</v>
      </c>
      <c r="D38">
        <v>146</v>
      </c>
      <c r="E38">
        <v>13</v>
      </c>
      <c r="F38">
        <v>1</v>
      </c>
      <c r="G38">
        <v>0</v>
      </c>
      <c r="H38">
        <v>0</v>
      </c>
      <c r="I38">
        <v>51</v>
      </c>
      <c r="J38">
        <v>146</v>
      </c>
      <c r="K38">
        <v>17</v>
      </c>
      <c r="L38">
        <v>0</v>
      </c>
      <c r="M38">
        <v>3</v>
      </c>
      <c r="N38">
        <v>45</v>
      </c>
      <c r="O38">
        <v>0</v>
      </c>
      <c r="P38">
        <f t="shared" si="0"/>
        <v>211</v>
      </c>
      <c r="Q38">
        <f t="shared" si="1"/>
        <v>211</v>
      </c>
    </row>
    <row r="39" spans="1:17" x14ac:dyDescent="0.2">
      <c r="A39" t="s">
        <v>50</v>
      </c>
      <c r="B39" t="s">
        <v>50</v>
      </c>
      <c r="C39" t="s">
        <v>205</v>
      </c>
      <c r="D39">
        <v>2</v>
      </c>
      <c r="E39">
        <v>41</v>
      </c>
      <c r="F39">
        <v>1</v>
      </c>
      <c r="G39">
        <v>0</v>
      </c>
      <c r="H39">
        <v>5</v>
      </c>
      <c r="I39">
        <v>3</v>
      </c>
      <c r="J39">
        <v>3</v>
      </c>
      <c r="K39">
        <v>11</v>
      </c>
      <c r="L39">
        <v>1</v>
      </c>
      <c r="M39">
        <v>27</v>
      </c>
      <c r="N39">
        <v>7</v>
      </c>
      <c r="O39">
        <v>3</v>
      </c>
      <c r="P39">
        <f t="shared" si="0"/>
        <v>52</v>
      </c>
      <c r="Q39">
        <f t="shared" si="1"/>
        <v>52</v>
      </c>
    </row>
    <row r="40" spans="1:17" x14ac:dyDescent="0.2">
      <c r="A40" t="s">
        <v>69</v>
      </c>
      <c r="B40" t="s">
        <v>69</v>
      </c>
      <c r="C40" t="s">
        <v>205</v>
      </c>
      <c r="D40">
        <v>0</v>
      </c>
      <c r="E40">
        <v>85</v>
      </c>
      <c r="F40">
        <v>25</v>
      </c>
      <c r="G40">
        <v>0</v>
      </c>
      <c r="H40">
        <v>0</v>
      </c>
      <c r="I40">
        <v>28</v>
      </c>
      <c r="J40">
        <v>0</v>
      </c>
      <c r="K40">
        <v>6</v>
      </c>
      <c r="L40">
        <v>1</v>
      </c>
      <c r="M40">
        <v>0</v>
      </c>
      <c r="N40">
        <v>130</v>
      </c>
      <c r="O40">
        <v>1</v>
      </c>
      <c r="P40">
        <f t="shared" si="0"/>
        <v>138</v>
      </c>
      <c r="Q40">
        <f t="shared" si="1"/>
        <v>138</v>
      </c>
    </row>
    <row r="41" spans="1:17" x14ac:dyDescent="0.2">
      <c r="A41" t="s">
        <v>98</v>
      </c>
      <c r="B41" t="s">
        <v>98</v>
      </c>
      <c r="C41" t="s">
        <v>205</v>
      </c>
      <c r="D41">
        <v>0</v>
      </c>
      <c r="E41">
        <v>37</v>
      </c>
      <c r="F41">
        <v>0</v>
      </c>
      <c r="G41">
        <v>0</v>
      </c>
      <c r="H41">
        <v>6</v>
      </c>
      <c r="I41">
        <v>0</v>
      </c>
      <c r="J41">
        <v>0</v>
      </c>
      <c r="K41">
        <v>8</v>
      </c>
      <c r="L41">
        <v>0</v>
      </c>
      <c r="M41">
        <v>0</v>
      </c>
      <c r="N41">
        <v>34</v>
      </c>
      <c r="O41">
        <v>1</v>
      </c>
      <c r="P41">
        <f t="shared" si="0"/>
        <v>43</v>
      </c>
      <c r="Q41">
        <f t="shared" si="1"/>
        <v>43</v>
      </c>
    </row>
    <row r="42" spans="1:17" x14ac:dyDescent="0.2">
      <c r="A42" t="s">
        <v>34</v>
      </c>
      <c r="B42" t="s">
        <v>34</v>
      </c>
      <c r="C42" t="s">
        <v>205</v>
      </c>
      <c r="D42">
        <v>1</v>
      </c>
      <c r="E42">
        <v>99</v>
      </c>
      <c r="F42">
        <v>0</v>
      </c>
      <c r="G42">
        <v>0</v>
      </c>
      <c r="H42">
        <v>19</v>
      </c>
      <c r="I42">
        <v>4</v>
      </c>
      <c r="J42">
        <v>1</v>
      </c>
      <c r="K42">
        <v>2</v>
      </c>
      <c r="L42">
        <v>27</v>
      </c>
      <c r="M42">
        <v>0</v>
      </c>
      <c r="N42">
        <v>87</v>
      </c>
      <c r="O42">
        <v>6</v>
      </c>
      <c r="P42">
        <f t="shared" si="0"/>
        <v>123</v>
      </c>
      <c r="Q42">
        <f t="shared" si="1"/>
        <v>123</v>
      </c>
    </row>
    <row r="43" spans="1:17" x14ac:dyDescent="0.2">
      <c r="A43" t="s">
        <v>0</v>
      </c>
      <c r="B43" t="s">
        <v>0</v>
      </c>
      <c r="C43" t="s">
        <v>206</v>
      </c>
      <c r="D43">
        <v>0</v>
      </c>
      <c r="E43">
        <v>75.998999999999995</v>
      </c>
      <c r="F43">
        <v>0</v>
      </c>
      <c r="G43">
        <v>0</v>
      </c>
      <c r="H43">
        <v>0</v>
      </c>
      <c r="I43">
        <v>1.0009999999999999</v>
      </c>
      <c r="J43">
        <v>0</v>
      </c>
      <c r="K43">
        <v>11.472999999999999</v>
      </c>
      <c r="L43">
        <v>0</v>
      </c>
      <c r="M43">
        <v>11.472999999999999</v>
      </c>
      <c r="N43">
        <v>54.131</v>
      </c>
      <c r="O43">
        <v>0</v>
      </c>
      <c r="P43">
        <f t="shared" si="0"/>
        <v>77</v>
      </c>
      <c r="Q43">
        <f t="shared" si="1"/>
        <v>77.076999999999998</v>
      </c>
    </row>
    <row r="44" spans="1:17" x14ac:dyDescent="0.2">
      <c r="A44" t="s">
        <v>1</v>
      </c>
      <c r="B44" t="s">
        <v>1</v>
      </c>
      <c r="C44" t="s">
        <v>206</v>
      </c>
      <c r="D44">
        <v>1.0349999999999999</v>
      </c>
      <c r="E44">
        <v>83.03</v>
      </c>
      <c r="F44">
        <v>8.0500000000000007</v>
      </c>
      <c r="G44">
        <v>0</v>
      </c>
      <c r="H44">
        <v>0</v>
      </c>
      <c r="I44">
        <v>23</v>
      </c>
      <c r="J44">
        <v>1.0349999999999999</v>
      </c>
      <c r="K44">
        <v>9.3149999999999995</v>
      </c>
      <c r="L44">
        <v>0</v>
      </c>
      <c r="M44">
        <v>1.0349999999999999</v>
      </c>
      <c r="N44">
        <v>103.61500000000001</v>
      </c>
      <c r="O44">
        <v>0</v>
      </c>
      <c r="P44">
        <f t="shared" si="0"/>
        <v>115.11499999999999</v>
      </c>
      <c r="Q44">
        <f t="shared" si="1"/>
        <v>115.00000000000001</v>
      </c>
    </row>
    <row r="45" spans="1:17" x14ac:dyDescent="0.2">
      <c r="A45" t="s">
        <v>2</v>
      </c>
      <c r="B45" t="s">
        <v>2</v>
      </c>
      <c r="C45" t="s">
        <v>206</v>
      </c>
      <c r="D45">
        <v>0</v>
      </c>
      <c r="E45">
        <v>46.980000000000004</v>
      </c>
      <c r="F45">
        <v>1.98</v>
      </c>
      <c r="G45">
        <v>0</v>
      </c>
      <c r="H45">
        <v>0</v>
      </c>
      <c r="I45">
        <v>10.98</v>
      </c>
      <c r="J45">
        <v>0</v>
      </c>
      <c r="K45">
        <v>15.3</v>
      </c>
      <c r="L45">
        <v>0</v>
      </c>
      <c r="M45">
        <v>0</v>
      </c>
      <c r="N45">
        <v>44.76</v>
      </c>
      <c r="O45">
        <v>0</v>
      </c>
      <c r="P45">
        <f t="shared" si="0"/>
        <v>59.94</v>
      </c>
      <c r="Q45">
        <f t="shared" si="1"/>
        <v>60.06</v>
      </c>
    </row>
    <row r="46" spans="1:17" x14ac:dyDescent="0.2">
      <c r="A46" t="s">
        <v>3</v>
      </c>
      <c r="B46" t="s">
        <v>3</v>
      </c>
      <c r="C46" t="s">
        <v>206</v>
      </c>
      <c r="D46">
        <v>6.0119999999999996</v>
      </c>
      <c r="E46">
        <v>235.136</v>
      </c>
      <c r="F46">
        <v>15.03</v>
      </c>
      <c r="G46">
        <v>1.002</v>
      </c>
      <c r="H46">
        <v>0</v>
      </c>
      <c r="I46">
        <v>77.154000000000011</v>
      </c>
      <c r="J46">
        <v>6.0119999999999996</v>
      </c>
      <c r="K46">
        <v>87.841999999999999</v>
      </c>
      <c r="L46">
        <v>0</v>
      </c>
      <c r="M46">
        <v>37.742000000000004</v>
      </c>
      <c r="N46">
        <v>202.738</v>
      </c>
      <c r="O46">
        <v>0</v>
      </c>
      <c r="P46">
        <f t="shared" si="0"/>
        <v>334.334</v>
      </c>
      <c r="Q46">
        <f t="shared" si="1"/>
        <v>334.334</v>
      </c>
    </row>
    <row r="47" spans="1:17" x14ac:dyDescent="0.2">
      <c r="A47" t="s">
        <v>4</v>
      </c>
      <c r="B47" t="s">
        <v>4</v>
      </c>
      <c r="C47" t="s">
        <v>206</v>
      </c>
      <c r="D47">
        <v>11.024999999999999</v>
      </c>
      <c r="E47">
        <v>4.032</v>
      </c>
      <c r="F47">
        <v>3.024</v>
      </c>
      <c r="G47">
        <v>0</v>
      </c>
      <c r="H47">
        <v>42.021000000000001</v>
      </c>
      <c r="I47">
        <v>3.024</v>
      </c>
      <c r="J47">
        <v>11.024999999999999</v>
      </c>
      <c r="K47">
        <v>2.016</v>
      </c>
      <c r="L47">
        <v>41.012999999999998</v>
      </c>
      <c r="M47">
        <v>0</v>
      </c>
      <c r="N47">
        <v>9.0089999999999986</v>
      </c>
      <c r="O47">
        <v>0</v>
      </c>
      <c r="P47">
        <f t="shared" si="0"/>
        <v>63.126000000000005</v>
      </c>
      <c r="Q47">
        <f t="shared" si="1"/>
        <v>63.062999999999995</v>
      </c>
    </row>
    <row r="48" spans="1:17" x14ac:dyDescent="0.2">
      <c r="A48" t="s">
        <v>5</v>
      </c>
      <c r="B48" t="s">
        <v>5</v>
      </c>
      <c r="C48" t="s">
        <v>206</v>
      </c>
      <c r="D48">
        <v>2.9449999999999998</v>
      </c>
      <c r="E48">
        <v>63.084999999999994</v>
      </c>
      <c r="F48">
        <v>1.085</v>
      </c>
      <c r="G48">
        <v>0</v>
      </c>
      <c r="H48">
        <v>73.004999999999995</v>
      </c>
      <c r="I48">
        <v>15.035</v>
      </c>
      <c r="J48">
        <v>2.9449999999999998</v>
      </c>
      <c r="K48">
        <v>26.040000000000003</v>
      </c>
      <c r="L48">
        <v>68.045000000000002</v>
      </c>
      <c r="M48">
        <v>0</v>
      </c>
      <c r="N48">
        <v>57.97</v>
      </c>
      <c r="O48">
        <v>0</v>
      </c>
      <c r="P48">
        <f t="shared" si="0"/>
        <v>155.15499999999997</v>
      </c>
      <c r="Q48">
        <f t="shared" si="1"/>
        <v>155</v>
      </c>
    </row>
    <row r="49" spans="1:17" x14ac:dyDescent="0.2">
      <c r="A49" t="s">
        <v>6</v>
      </c>
      <c r="B49" t="s">
        <v>6</v>
      </c>
      <c r="C49" t="s">
        <v>206</v>
      </c>
      <c r="D49">
        <v>101.97199999999999</v>
      </c>
      <c r="E49">
        <v>18.943999999999999</v>
      </c>
      <c r="F49">
        <v>1.036</v>
      </c>
      <c r="G49">
        <v>10.803999999999998</v>
      </c>
      <c r="H49">
        <v>2.96</v>
      </c>
      <c r="I49">
        <v>11.988</v>
      </c>
      <c r="J49">
        <v>102.71199999999999</v>
      </c>
      <c r="K49">
        <v>18.056000000000001</v>
      </c>
      <c r="L49">
        <v>1.036</v>
      </c>
      <c r="M49">
        <v>6.9560000000000004</v>
      </c>
      <c r="N49">
        <v>19.091999999999999</v>
      </c>
      <c r="O49">
        <v>0</v>
      </c>
      <c r="P49">
        <f t="shared" si="0"/>
        <v>147.70400000000001</v>
      </c>
      <c r="Q49">
        <f t="shared" si="1"/>
        <v>147.85199999999998</v>
      </c>
    </row>
    <row r="50" spans="1:17" x14ac:dyDescent="0.2">
      <c r="A50" t="s">
        <v>7</v>
      </c>
      <c r="B50" t="s">
        <v>7</v>
      </c>
      <c r="C50" t="s">
        <v>206</v>
      </c>
      <c r="D50">
        <v>37.994999999999997</v>
      </c>
      <c r="E50">
        <v>1.02</v>
      </c>
      <c r="F50">
        <v>0</v>
      </c>
      <c r="G50">
        <v>0</v>
      </c>
      <c r="H50">
        <v>11.984999999999999</v>
      </c>
      <c r="I50">
        <v>0</v>
      </c>
      <c r="J50">
        <v>37.994999999999997</v>
      </c>
      <c r="K50">
        <v>0</v>
      </c>
      <c r="L50">
        <v>11.984999999999999</v>
      </c>
      <c r="M50">
        <v>1.02</v>
      </c>
      <c r="N50">
        <v>0</v>
      </c>
      <c r="O50">
        <v>0</v>
      </c>
      <c r="P50">
        <f t="shared" si="0"/>
        <v>51</v>
      </c>
      <c r="Q50">
        <f t="shared" si="1"/>
        <v>51</v>
      </c>
    </row>
    <row r="51" spans="1:17" x14ac:dyDescent="0.2">
      <c r="A51" t="s">
        <v>8</v>
      </c>
      <c r="B51" t="s">
        <v>83</v>
      </c>
      <c r="C51" t="s">
        <v>206</v>
      </c>
      <c r="D51">
        <v>8.0849999999999991</v>
      </c>
      <c r="E51">
        <v>405.86700000000002</v>
      </c>
      <c r="F51">
        <v>0</v>
      </c>
      <c r="G51">
        <v>0</v>
      </c>
      <c r="H51">
        <v>122.35300000000001</v>
      </c>
      <c r="I51">
        <v>3.234</v>
      </c>
      <c r="J51">
        <v>0</v>
      </c>
      <c r="K51">
        <v>534.149</v>
      </c>
      <c r="L51">
        <v>0</v>
      </c>
      <c r="M51">
        <v>3.234</v>
      </c>
      <c r="N51">
        <v>2.1560000000000001</v>
      </c>
      <c r="O51">
        <v>0</v>
      </c>
      <c r="P51">
        <f t="shared" si="0"/>
        <v>539.5390000000001</v>
      </c>
      <c r="Q51">
        <f t="shared" si="1"/>
        <v>539.53899999999999</v>
      </c>
    </row>
    <row r="52" spans="1:17" x14ac:dyDescent="0.2">
      <c r="A52" t="s">
        <v>9</v>
      </c>
      <c r="B52" t="s">
        <v>9</v>
      </c>
      <c r="C52" t="s">
        <v>206</v>
      </c>
      <c r="D52">
        <v>0</v>
      </c>
      <c r="E52">
        <v>261.06</v>
      </c>
      <c r="F52">
        <v>0</v>
      </c>
      <c r="G52">
        <v>1.1400000000000001</v>
      </c>
      <c r="H52">
        <v>23.085000000000001</v>
      </c>
      <c r="I52">
        <v>0</v>
      </c>
      <c r="J52">
        <v>0</v>
      </c>
      <c r="K52">
        <v>154.75499999999997</v>
      </c>
      <c r="L52">
        <v>0</v>
      </c>
      <c r="M52">
        <v>82.364999999999995</v>
      </c>
      <c r="N52">
        <v>47.88</v>
      </c>
      <c r="O52">
        <v>0</v>
      </c>
      <c r="P52">
        <f t="shared" si="0"/>
        <v>285.28499999999997</v>
      </c>
      <c r="Q52">
        <f t="shared" si="1"/>
        <v>284.99999999999994</v>
      </c>
    </row>
    <row r="53" spans="1:17" x14ac:dyDescent="0.2">
      <c r="A53" t="s">
        <v>10</v>
      </c>
      <c r="B53" t="s">
        <v>10</v>
      </c>
      <c r="C53" t="s">
        <v>206</v>
      </c>
      <c r="D53">
        <v>1.9100000000000001</v>
      </c>
      <c r="E53">
        <v>157.95699999999999</v>
      </c>
      <c r="F53">
        <v>0</v>
      </c>
      <c r="G53">
        <v>0.95500000000000007</v>
      </c>
      <c r="H53">
        <v>8.0219999999999985</v>
      </c>
      <c r="I53">
        <v>21.965</v>
      </c>
      <c r="J53">
        <v>2.101</v>
      </c>
      <c r="K53">
        <v>118.611</v>
      </c>
      <c r="L53">
        <v>0</v>
      </c>
      <c r="M53">
        <v>26.930999999999997</v>
      </c>
      <c r="N53">
        <v>42.974999999999994</v>
      </c>
      <c r="O53">
        <v>0</v>
      </c>
      <c r="P53">
        <f t="shared" si="0"/>
        <v>190.809</v>
      </c>
      <c r="Q53">
        <f t="shared" si="1"/>
        <v>190.61799999999999</v>
      </c>
    </row>
    <row r="54" spans="1:17" x14ac:dyDescent="0.2">
      <c r="A54" t="s">
        <v>11</v>
      </c>
      <c r="B54" t="s">
        <v>11</v>
      </c>
      <c r="C54" t="s">
        <v>206</v>
      </c>
      <c r="D54">
        <v>4.96</v>
      </c>
      <c r="E54">
        <v>21.080000000000002</v>
      </c>
      <c r="F54">
        <v>2.0150000000000001</v>
      </c>
      <c r="G54">
        <v>0</v>
      </c>
      <c r="H54">
        <v>0</v>
      </c>
      <c r="I54">
        <v>126.94499999999999</v>
      </c>
      <c r="J54">
        <v>4.96</v>
      </c>
      <c r="K54">
        <v>11.160000000000002</v>
      </c>
      <c r="L54">
        <v>0</v>
      </c>
      <c r="M54">
        <v>0</v>
      </c>
      <c r="N54">
        <v>139.035</v>
      </c>
      <c r="O54">
        <v>0</v>
      </c>
      <c r="P54">
        <f t="shared" si="0"/>
        <v>155</v>
      </c>
      <c r="Q54">
        <f t="shared" si="1"/>
        <v>155.155</v>
      </c>
    </row>
    <row r="55" spans="1:17" x14ac:dyDescent="0.2">
      <c r="A55" t="s">
        <v>12</v>
      </c>
      <c r="B55" t="s">
        <v>12</v>
      </c>
      <c r="C55" t="s">
        <v>206</v>
      </c>
      <c r="D55">
        <v>0</v>
      </c>
      <c r="E55">
        <v>116.928</v>
      </c>
      <c r="F55">
        <v>0</v>
      </c>
      <c r="G55">
        <v>0</v>
      </c>
      <c r="H55">
        <v>115.072</v>
      </c>
      <c r="I55">
        <v>0</v>
      </c>
      <c r="J55">
        <v>0</v>
      </c>
      <c r="K55">
        <v>1.1599999999999999</v>
      </c>
      <c r="L55">
        <v>0</v>
      </c>
      <c r="M55">
        <v>94.191999999999993</v>
      </c>
      <c r="N55">
        <v>136.648</v>
      </c>
      <c r="O55">
        <v>0</v>
      </c>
      <c r="P55">
        <f t="shared" si="0"/>
        <v>232</v>
      </c>
      <c r="Q55">
        <f t="shared" si="1"/>
        <v>232</v>
      </c>
    </row>
    <row r="56" spans="1:17" x14ac:dyDescent="0.2">
      <c r="A56" t="s">
        <v>13</v>
      </c>
      <c r="B56" t="s">
        <v>13</v>
      </c>
      <c r="C56" t="s">
        <v>206</v>
      </c>
      <c r="D56">
        <v>1.071</v>
      </c>
      <c r="E56">
        <v>268.10700000000003</v>
      </c>
      <c r="F56">
        <v>0</v>
      </c>
      <c r="G56">
        <v>0</v>
      </c>
      <c r="H56">
        <v>88.179000000000002</v>
      </c>
      <c r="I56">
        <v>0</v>
      </c>
      <c r="J56">
        <v>1.071</v>
      </c>
      <c r="K56">
        <v>324.87</v>
      </c>
      <c r="L56">
        <v>31.058999999999997</v>
      </c>
      <c r="M56">
        <v>0</v>
      </c>
      <c r="N56">
        <v>0</v>
      </c>
      <c r="O56">
        <v>0</v>
      </c>
      <c r="P56">
        <f t="shared" si="0"/>
        <v>357.35700000000008</v>
      </c>
      <c r="Q56">
        <f t="shared" si="1"/>
        <v>357</v>
      </c>
    </row>
    <row r="57" spans="1:17" x14ac:dyDescent="0.2">
      <c r="A57" t="s">
        <v>14</v>
      </c>
      <c r="B57" t="s">
        <v>14</v>
      </c>
      <c r="C57" t="s">
        <v>206</v>
      </c>
      <c r="D57">
        <v>1.02</v>
      </c>
      <c r="E57">
        <v>71.995000000000005</v>
      </c>
      <c r="F57">
        <v>7.99</v>
      </c>
      <c r="G57">
        <v>0</v>
      </c>
      <c r="H57">
        <v>0</v>
      </c>
      <c r="I57">
        <v>3.9950000000000001</v>
      </c>
      <c r="J57">
        <v>0</v>
      </c>
      <c r="K57">
        <v>7.2249999999999996</v>
      </c>
      <c r="L57">
        <v>1.02</v>
      </c>
      <c r="M57">
        <v>0</v>
      </c>
      <c r="N57">
        <v>22.015000000000001</v>
      </c>
      <c r="O57">
        <v>54.57</v>
      </c>
      <c r="P57">
        <f t="shared" si="0"/>
        <v>85</v>
      </c>
      <c r="Q57">
        <f t="shared" si="1"/>
        <v>84.83</v>
      </c>
    </row>
    <row r="58" spans="1:17" x14ac:dyDescent="0.2">
      <c r="A58" t="s">
        <v>15</v>
      </c>
      <c r="B58" t="s">
        <v>219</v>
      </c>
      <c r="C58" t="s">
        <v>206</v>
      </c>
      <c r="D58">
        <v>0</v>
      </c>
      <c r="E58">
        <v>75.012</v>
      </c>
      <c r="F58">
        <v>0</v>
      </c>
      <c r="G58">
        <v>0</v>
      </c>
      <c r="H58">
        <v>0</v>
      </c>
      <c r="I58">
        <v>0.98799999999999999</v>
      </c>
      <c r="J58">
        <v>0</v>
      </c>
      <c r="K58">
        <v>1.0640000000000001</v>
      </c>
      <c r="L58">
        <v>0</v>
      </c>
      <c r="M58">
        <v>7.2960000000000003</v>
      </c>
      <c r="N58">
        <v>67.64</v>
      </c>
      <c r="O58">
        <v>0</v>
      </c>
      <c r="P58">
        <f t="shared" si="0"/>
        <v>76</v>
      </c>
      <c r="Q58">
        <f t="shared" si="1"/>
        <v>76</v>
      </c>
    </row>
    <row r="59" spans="1:17" x14ac:dyDescent="0.2">
      <c r="A59" t="s">
        <v>16</v>
      </c>
      <c r="B59" t="s">
        <v>16</v>
      </c>
      <c r="C59" t="s">
        <v>206</v>
      </c>
      <c r="D59">
        <v>17.992000000000001</v>
      </c>
      <c r="E59">
        <v>43.942</v>
      </c>
      <c r="F59">
        <v>0</v>
      </c>
      <c r="G59">
        <v>232.16600000000003</v>
      </c>
      <c r="H59">
        <v>5.19</v>
      </c>
      <c r="I59">
        <v>47.056000000000004</v>
      </c>
      <c r="J59">
        <v>18.338000000000001</v>
      </c>
      <c r="K59">
        <v>63.317999999999998</v>
      </c>
      <c r="L59">
        <v>0</v>
      </c>
      <c r="M59">
        <v>108.99</v>
      </c>
      <c r="N59">
        <v>155.35400000000001</v>
      </c>
      <c r="O59">
        <v>0</v>
      </c>
      <c r="P59">
        <f t="shared" si="0"/>
        <v>346.346</v>
      </c>
      <c r="Q59">
        <f t="shared" si="1"/>
        <v>346</v>
      </c>
    </row>
    <row r="60" spans="1:17" x14ac:dyDescent="0.2">
      <c r="A60" t="s">
        <v>17</v>
      </c>
      <c r="B60" t="s">
        <v>17</v>
      </c>
      <c r="C60" t="s">
        <v>206</v>
      </c>
      <c r="D60">
        <v>1.0050000000000001</v>
      </c>
      <c r="E60">
        <v>111.22</v>
      </c>
      <c r="F60">
        <v>0</v>
      </c>
      <c r="G60">
        <v>1.0050000000000001</v>
      </c>
      <c r="H60">
        <v>220.76499999999999</v>
      </c>
      <c r="I60">
        <v>1.0050000000000001</v>
      </c>
      <c r="J60">
        <v>1.0050000000000001</v>
      </c>
      <c r="K60">
        <v>226.12500000000003</v>
      </c>
      <c r="L60">
        <v>1.0050000000000001</v>
      </c>
      <c r="M60">
        <v>0</v>
      </c>
      <c r="N60">
        <v>107.535</v>
      </c>
      <c r="O60">
        <v>0</v>
      </c>
      <c r="P60">
        <f t="shared" si="0"/>
        <v>335</v>
      </c>
      <c r="Q60">
        <f t="shared" si="1"/>
        <v>335.67</v>
      </c>
    </row>
    <row r="61" spans="1:17" x14ac:dyDescent="0.2">
      <c r="A61" t="s">
        <v>18</v>
      </c>
      <c r="B61" t="s">
        <v>18</v>
      </c>
      <c r="C61" t="s">
        <v>206</v>
      </c>
      <c r="D61">
        <v>5.9889999999999999</v>
      </c>
      <c r="E61">
        <v>56.951999999999998</v>
      </c>
      <c r="F61">
        <v>3.0510000000000002</v>
      </c>
      <c r="G61">
        <v>0</v>
      </c>
      <c r="H61">
        <v>0</v>
      </c>
      <c r="I61">
        <v>47.007999999999996</v>
      </c>
      <c r="J61">
        <v>5.8759999999999994</v>
      </c>
      <c r="K61">
        <v>3.9550000000000005</v>
      </c>
      <c r="L61">
        <v>0</v>
      </c>
      <c r="M61">
        <v>0</v>
      </c>
      <c r="N61">
        <v>103.28200000000001</v>
      </c>
      <c r="O61">
        <v>0</v>
      </c>
      <c r="P61">
        <f t="shared" si="0"/>
        <v>112.99999999999999</v>
      </c>
      <c r="Q61">
        <f t="shared" si="1"/>
        <v>113.11300000000001</v>
      </c>
    </row>
    <row r="62" spans="1:17" x14ac:dyDescent="0.2">
      <c r="A62" t="s">
        <v>19</v>
      </c>
      <c r="B62" t="s">
        <v>19</v>
      </c>
      <c r="C62" t="s">
        <v>206</v>
      </c>
      <c r="D62">
        <v>0</v>
      </c>
      <c r="E62">
        <v>84.965999999999994</v>
      </c>
      <c r="F62">
        <v>0</v>
      </c>
      <c r="G62">
        <v>0</v>
      </c>
      <c r="H62">
        <v>17.034000000000002</v>
      </c>
      <c r="I62">
        <v>0</v>
      </c>
      <c r="J62">
        <v>0</v>
      </c>
      <c r="K62">
        <v>0</v>
      </c>
      <c r="L62">
        <v>0</v>
      </c>
      <c r="M62">
        <v>13.974</v>
      </c>
      <c r="N62">
        <v>88.025999999999996</v>
      </c>
      <c r="O62">
        <v>0</v>
      </c>
      <c r="P62">
        <f t="shared" si="0"/>
        <v>102</v>
      </c>
      <c r="Q62">
        <f t="shared" si="1"/>
        <v>102</v>
      </c>
    </row>
    <row r="63" spans="1:17" x14ac:dyDescent="0.2">
      <c r="A63" t="s">
        <v>20</v>
      </c>
      <c r="B63" t="s">
        <v>20</v>
      </c>
      <c r="C63" t="s">
        <v>206</v>
      </c>
      <c r="D63">
        <v>153.06800000000001</v>
      </c>
      <c r="E63">
        <v>1442.8910000000001</v>
      </c>
      <c r="F63">
        <v>45.02</v>
      </c>
      <c r="G63">
        <v>2.2509999999999999</v>
      </c>
      <c r="H63">
        <v>454.70200000000006</v>
      </c>
      <c r="I63">
        <v>155.31900000000002</v>
      </c>
      <c r="J63">
        <v>150.81700000000001</v>
      </c>
      <c r="K63">
        <v>346.654</v>
      </c>
      <c r="L63">
        <v>398.42699999999996</v>
      </c>
      <c r="M63">
        <v>13.506</v>
      </c>
      <c r="N63">
        <v>1339.345</v>
      </c>
      <c r="O63">
        <v>0</v>
      </c>
      <c r="P63">
        <f t="shared" si="0"/>
        <v>2253.2510000000002</v>
      </c>
      <c r="Q63">
        <f t="shared" si="1"/>
        <v>2248.7489999999998</v>
      </c>
    </row>
    <row r="64" spans="1:17" x14ac:dyDescent="0.2">
      <c r="A64" t="s">
        <v>21</v>
      </c>
      <c r="B64" t="s">
        <v>21</v>
      </c>
      <c r="C64" t="s">
        <v>206</v>
      </c>
      <c r="D64">
        <v>13.314</v>
      </c>
      <c r="E64">
        <v>502.762</v>
      </c>
      <c r="F64">
        <v>1.9020000000000001</v>
      </c>
      <c r="G64">
        <v>3.17</v>
      </c>
      <c r="H64">
        <v>1.268</v>
      </c>
      <c r="I64">
        <v>112.21799999999999</v>
      </c>
      <c r="J64">
        <v>13.314</v>
      </c>
      <c r="K64">
        <v>110.94999999999999</v>
      </c>
      <c r="L64">
        <v>0</v>
      </c>
      <c r="M64">
        <v>69.739999999999995</v>
      </c>
      <c r="N64">
        <v>439.36200000000002</v>
      </c>
      <c r="O64">
        <v>0</v>
      </c>
      <c r="P64">
        <f t="shared" si="0"/>
        <v>634.63400000000001</v>
      </c>
      <c r="Q64">
        <f t="shared" si="1"/>
        <v>633.36599999999999</v>
      </c>
    </row>
    <row r="65" spans="1:17" x14ac:dyDescent="0.2">
      <c r="A65" t="s">
        <v>22</v>
      </c>
      <c r="B65" t="s">
        <v>22</v>
      </c>
      <c r="C65" t="s">
        <v>206</v>
      </c>
      <c r="D65">
        <v>0</v>
      </c>
      <c r="E65">
        <v>130.96199999999999</v>
      </c>
      <c r="F65">
        <v>0</v>
      </c>
      <c r="G65">
        <v>0</v>
      </c>
      <c r="H65">
        <v>14.016</v>
      </c>
      <c r="I65">
        <v>1.022</v>
      </c>
      <c r="J65">
        <v>0</v>
      </c>
      <c r="K65">
        <v>3.0660000000000003</v>
      </c>
      <c r="L65">
        <v>11.972000000000001</v>
      </c>
      <c r="M65">
        <v>0</v>
      </c>
      <c r="N65">
        <v>130.96199999999999</v>
      </c>
      <c r="O65">
        <v>0</v>
      </c>
      <c r="P65">
        <f t="shared" si="0"/>
        <v>145.99999999999997</v>
      </c>
      <c r="Q65">
        <f t="shared" si="1"/>
        <v>146</v>
      </c>
    </row>
    <row r="66" spans="1:17" x14ac:dyDescent="0.2">
      <c r="A66" t="s">
        <v>23</v>
      </c>
      <c r="B66" t="s">
        <v>23</v>
      </c>
      <c r="C66" t="s">
        <v>206</v>
      </c>
      <c r="D66">
        <v>6.1199999999999992</v>
      </c>
      <c r="E66">
        <v>282.88</v>
      </c>
      <c r="F66">
        <v>0</v>
      </c>
      <c r="G66">
        <v>0</v>
      </c>
      <c r="H66">
        <v>46.920000000000009</v>
      </c>
      <c r="I66">
        <v>4.08</v>
      </c>
      <c r="J66">
        <v>6.1199999999999992</v>
      </c>
      <c r="K66">
        <v>31.28</v>
      </c>
      <c r="L66">
        <v>35.019999999999996</v>
      </c>
      <c r="M66">
        <v>0</v>
      </c>
      <c r="N66">
        <v>267.92</v>
      </c>
      <c r="O66">
        <v>0</v>
      </c>
      <c r="P66">
        <f t="shared" si="0"/>
        <v>340</v>
      </c>
      <c r="Q66">
        <f t="shared" si="1"/>
        <v>340.34000000000003</v>
      </c>
    </row>
    <row r="67" spans="1:17" x14ac:dyDescent="0.2">
      <c r="A67" t="s">
        <v>65</v>
      </c>
      <c r="B67" t="s">
        <v>65</v>
      </c>
      <c r="C67" t="s">
        <v>206</v>
      </c>
      <c r="D67">
        <v>34.989000000000004</v>
      </c>
      <c r="E67">
        <v>6.976</v>
      </c>
      <c r="F67">
        <v>13.952</v>
      </c>
      <c r="G67">
        <v>7.9569999999999999</v>
      </c>
      <c r="H67">
        <v>1.9619999999999997</v>
      </c>
      <c r="I67">
        <v>45.016999999999996</v>
      </c>
      <c r="J67">
        <v>34.335000000000001</v>
      </c>
      <c r="K67">
        <v>31.392000000000003</v>
      </c>
      <c r="L67">
        <v>0</v>
      </c>
      <c r="M67">
        <v>5.8859999999999992</v>
      </c>
      <c r="N67">
        <v>37.277999999999999</v>
      </c>
      <c r="O67">
        <v>0</v>
      </c>
      <c r="P67">
        <f t="shared" ref="P67:P130" si="2">SUM(D67:I67)</f>
        <v>110.85299999999999</v>
      </c>
      <c r="Q67">
        <f t="shared" ref="Q67:Q130" si="3">SUM(J67:O67)</f>
        <v>108.89099999999999</v>
      </c>
    </row>
    <row r="68" spans="1:17" x14ac:dyDescent="0.2">
      <c r="A68" t="s">
        <v>24</v>
      </c>
      <c r="B68" t="s">
        <v>24</v>
      </c>
      <c r="C68" t="s">
        <v>206</v>
      </c>
      <c r="D68">
        <v>2</v>
      </c>
      <c r="E68">
        <v>1</v>
      </c>
      <c r="F68">
        <v>0</v>
      </c>
      <c r="G68">
        <v>0</v>
      </c>
      <c r="H68">
        <v>46</v>
      </c>
      <c r="I68">
        <v>1</v>
      </c>
      <c r="J68">
        <v>2</v>
      </c>
      <c r="K68">
        <v>1</v>
      </c>
      <c r="L68">
        <v>45</v>
      </c>
      <c r="M68">
        <v>0</v>
      </c>
      <c r="N68">
        <v>2</v>
      </c>
      <c r="O68">
        <v>0</v>
      </c>
      <c r="P68">
        <f t="shared" si="2"/>
        <v>50</v>
      </c>
      <c r="Q68">
        <f t="shared" si="3"/>
        <v>50</v>
      </c>
    </row>
    <row r="69" spans="1:17" x14ac:dyDescent="0.2">
      <c r="A69" t="s">
        <v>25</v>
      </c>
      <c r="B69" t="s">
        <v>25</v>
      </c>
      <c r="C69" t="s">
        <v>206</v>
      </c>
      <c r="D69">
        <v>6.8999999999999995</v>
      </c>
      <c r="E69">
        <v>120.9</v>
      </c>
      <c r="F69">
        <v>0</v>
      </c>
      <c r="G69">
        <v>0</v>
      </c>
      <c r="H69">
        <v>0</v>
      </c>
      <c r="I69">
        <v>171.89999999999998</v>
      </c>
      <c r="J69">
        <v>7.2</v>
      </c>
      <c r="K69">
        <v>42.300000000000004</v>
      </c>
      <c r="L69">
        <v>0</v>
      </c>
      <c r="M69">
        <v>0.9</v>
      </c>
      <c r="N69">
        <v>249.3</v>
      </c>
      <c r="O69">
        <v>0</v>
      </c>
      <c r="P69">
        <f t="shared" si="2"/>
        <v>299.7</v>
      </c>
      <c r="Q69">
        <f t="shared" si="3"/>
        <v>299.70000000000005</v>
      </c>
    </row>
    <row r="70" spans="1:17" x14ac:dyDescent="0.2">
      <c r="A70" t="s">
        <v>26</v>
      </c>
      <c r="B70" t="s">
        <v>26</v>
      </c>
      <c r="C70" t="s">
        <v>206</v>
      </c>
      <c r="D70">
        <v>8.2059999999999995</v>
      </c>
      <c r="E70">
        <v>74.972999999999999</v>
      </c>
      <c r="F70">
        <v>4.1029999999999998</v>
      </c>
      <c r="G70">
        <v>1.865</v>
      </c>
      <c r="H70">
        <v>1.119</v>
      </c>
      <c r="I70">
        <v>283.10700000000003</v>
      </c>
      <c r="J70">
        <v>8.2059999999999995</v>
      </c>
      <c r="K70">
        <v>44.387</v>
      </c>
      <c r="L70">
        <v>0</v>
      </c>
      <c r="M70">
        <v>10.071</v>
      </c>
      <c r="N70">
        <v>310.709</v>
      </c>
      <c r="O70">
        <v>0</v>
      </c>
      <c r="P70">
        <f t="shared" si="2"/>
        <v>373.37300000000005</v>
      </c>
      <c r="Q70">
        <f t="shared" si="3"/>
        <v>373.37299999999999</v>
      </c>
    </row>
    <row r="71" spans="1:17" x14ac:dyDescent="0.2">
      <c r="A71" t="s">
        <v>27</v>
      </c>
      <c r="B71" t="s">
        <v>27</v>
      </c>
      <c r="C71" t="s">
        <v>206</v>
      </c>
      <c r="D71">
        <v>0</v>
      </c>
      <c r="E71">
        <v>190.12</v>
      </c>
      <c r="F71">
        <v>10.045</v>
      </c>
      <c r="G71">
        <v>0</v>
      </c>
      <c r="H71">
        <v>0</v>
      </c>
      <c r="I71">
        <v>45.08</v>
      </c>
      <c r="J71">
        <v>0</v>
      </c>
      <c r="K71">
        <v>10.045</v>
      </c>
      <c r="L71">
        <v>0</v>
      </c>
      <c r="M71">
        <v>0.98</v>
      </c>
      <c r="N71">
        <v>233.97499999999999</v>
      </c>
      <c r="O71">
        <v>0</v>
      </c>
      <c r="P71">
        <f t="shared" si="2"/>
        <v>245.245</v>
      </c>
      <c r="Q71">
        <f t="shared" si="3"/>
        <v>245</v>
      </c>
    </row>
    <row r="72" spans="1:17" x14ac:dyDescent="0.2">
      <c r="A72" t="s">
        <v>28</v>
      </c>
      <c r="B72" t="s">
        <v>28</v>
      </c>
      <c r="C72" t="s">
        <v>206</v>
      </c>
      <c r="D72">
        <v>0</v>
      </c>
      <c r="E72">
        <v>271.99900000000002</v>
      </c>
      <c r="F72">
        <v>1.0289999999999999</v>
      </c>
      <c r="G72">
        <v>0</v>
      </c>
      <c r="H72">
        <v>2.0579999999999998</v>
      </c>
      <c r="I72">
        <v>67.914000000000001</v>
      </c>
      <c r="J72">
        <v>0</v>
      </c>
      <c r="K72">
        <v>25.381999999999998</v>
      </c>
      <c r="L72">
        <v>0</v>
      </c>
      <c r="M72">
        <v>0</v>
      </c>
      <c r="N72">
        <v>317.96100000000001</v>
      </c>
      <c r="O72">
        <v>0</v>
      </c>
      <c r="P72">
        <f t="shared" si="2"/>
        <v>343</v>
      </c>
      <c r="Q72">
        <f t="shared" si="3"/>
        <v>343.34300000000002</v>
      </c>
    </row>
    <row r="73" spans="1:17" x14ac:dyDescent="0.2">
      <c r="A73" t="s">
        <v>29</v>
      </c>
      <c r="B73" t="s">
        <v>29</v>
      </c>
      <c r="C73" t="s">
        <v>206</v>
      </c>
      <c r="D73">
        <v>8.6920000000000002</v>
      </c>
      <c r="E73">
        <v>1.9079999999999999</v>
      </c>
      <c r="F73">
        <v>1.9079999999999999</v>
      </c>
      <c r="G73">
        <v>26.977</v>
      </c>
      <c r="H73">
        <v>0</v>
      </c>
      <c r="I73">
        <v>13.515000000000001</v>
      </c>
      <c r="J73">
        <v>9.01</v>
      </c>
      <c r="K73">
        <v>6.9960000000000004</v>
      </c>
      <c r="L73">
        <v>0</v>
      </c>
      <c r="M73">
        <v>14.999000000000002</v>
      </c>
      <c r="N73">
        <v>21.995000000000001</v>
      </c>
      <c r="O73">
        <v>0</v>
      </c>
      <c r="P73">
        <f t="shared" si="2"/>
        <v>53</v>
      </c>
      <c r="Q73">
        <f t="shared" si="3"/>
        <v>53</v>
      </c>
    </row>
    <row r="74" spans="1:17" x14ac:dyDescent="0.2">
      <c r="A74" t="s">
        <v>30</v>
      </c>
      <c r="B74" t="s">
        <v>30</v>
      </c>
      <c r="C74" t="s">
        <v>206</v>
      </c>
      <c r="D74">
        <v>7.9950000000000001</v>
      </c>
      <c r="E74">
        <v>35.055</v>
      </c>
      <c r="F74">
        <v>0</v>
      </c>
      <c r="G74">
        <v>0</v>
      </c>
      <c r="H74">
        <v>65.067000000000007</v>
      </c>
      <c r="I74">
        <v>15.006</v>
      </c>
      <c r="J74">
        <v>8.1180000000000003</v>
      </c>
      <c r="K74">
        <v>7.0110000000000001</v>
      </c>
      <c r="L74">
        <v>65.558999999999997</v>
      </c>
      <c r="M74">
        <v>0</v>
      </c>
      <c r="N74">
        <v>42.312000000000005</v>
      </c>
      <c r="O74">
        <v>0</v>
      </c>
      <c r="P74">
        <f t="shared" si="2"/>
        <v>123.123</v>
      </c>
      <c r="Q74">
        <f t="shared" si="3"/>
        <v>123</v>
      </c>
    </row>
    <row r="75" spans="1:17" x14ac:dyDescent="0.2">
      <c r="A75" t="s">
        <v>31</v>
      </c>
      <c r="B75" t="s">
        <v>31</v>
      </c>
      <c r="C75" t="s">
        <v>206</v>
      </c>
      <c r="D75">
        <v>135.024</v>
      </c>
      <c r="E75">
        <v>4.0019999999999998</v>
      </c>
      <c r="F75">
        <v>2.9580000000000002</v>
      </c>
      <c r="G75">
        <v>0</v>
      </c>
      <c r="H75">
        <v>0</v>
      </c>
      <c r="I75">
        <v>32.015999999999998</v>
      </c>
      <c r="J75">
        <v>135.72</v>
      </c>
      <c r="K75">
        <v>12.006</v>
      </c>
      <c r="L75">
        <v>0</v>
      </c>
      <c r="M75">
        <v>0</v>
      </c>
      <c r="N75">
        <v>26.274000000000001</v>
      </c>
      <c r="O75">
        <v>0</v>
      </c>
      <c r="P75">
        <f t="shared" si="2"/>
        <v>174</v>
      </c>
      <c r="Q75">
        <f t="shared" si="3"/>
        <v>174</v>
      </c>
    </row>
    <row r="76" spans="1:17" x14ac:dyDescent="0.2">
      <c r="A76" t="s">
        <v>32</v>
      </c>
      <c r="B76" t="s">
        <v>32</v>
      </c>
      <c r="C76" t="s">
        <v>206</v>
      </c>
      <c r="D76">
        <v>120</v>
      </c>
      <c r="E76">
        <v>38.016000000000005</v>
      </c>
      <c r="F76">
        <v>0</v>
      </c>
      <c r="G76">
        <v>3.0720000000000001</v>
      </c>
      <c r="H76">
        <v>0</v>
      </c>
      <c r="I76">
        <v>31.103999999999999</v>
      </c>
      <c r="J76">
        <v>123.26400000000001</v>
      </c>
      <c r="K76">
        <v>12.48</v>
      </c>
      <c r="L76">
        <v>0</v>
      </c>
      <c r="M76">
        <v>7.1039999999999992</v>
      </c>
      <c r="N76">
        <v>49.344000000000001</v>
      </c>
      <c r="O76">
        <v>0</v>
      </c>
      <c r="P76">
        <f t="shared" si="2"/>
        <v>192.19200000000001</v>
      </c>
      <c r="Q76">
        <f t="shared" si="3"/>
        <v>192.19200000000001</v>
      </c>
    </row>
    <row r="77" spans="1:17" x14ac:dyDescent="0.2">
      <c r="A77" t="s">
        <v>33</v>
      </c>
      <c r="B77" t="s">
        <v>220</v>
      </c>
      <c r="C77" t="s">
        <v>206</v>
      </c>
      <c r="D77">
        <v>0</v>
      </c>
      <c r="E77">
        <v>249.922</v>
      </c>
      <c r="F77">
        <v>1.1120000000000001</v>
      </c>
      <c r="G77">
        <v>0</v>
      </c>
      <c r="H77">
        <v>0</v>
      </c>
      <c r="I77">
        <v>26.966000000000001</v>
      </c>
      <c r="J77">
        <v>0</v>
      </c>
      <c r="K77">
        <v>16.124000000000002</v>
      </c>
      <c r="L77">
        <v>0</v>
      </c>
      <c r="M77">
        <v>114.81399999999999</v>
      </c>
      <c r="N77">
        <v>147.06200000000001</v>
      </c>
      <c r="O77">
        <v>0</v>
      </c>
      <c r="P77">
        <f t="shared" si="2"/>
        <v>278</v>
      </c>
      <c r="Q77">
        <f t="shared" si="3"/>
        <v>278</v>
      </c>
    </row>
    <row r="78" spans="1:17" x14ac:dyDescent="0.2">
      <c r="A78" t="s">
        <v>34</v>
      </c>
      <c r="B78" t="s">
        <v>34</v>
      </c>
      <c r="C78" t="s">
        <v>206</v>
      </c>
      <c r="D78">
        <v>0</v>
      </c>
      <c r="E78">
        <v>78.965999999999994</v>
      </c>
      <c r="F78">
        <v>0</v>
      </c>
      <c r="G78">
        <v>0</v>
      </c>
      <c r="H78">
        <v>3.0339999999999998</v>
      </c>
      <c r="I78">
        <v>0</v>
      </c>
      <c r="J78">
        <v>0</v>
      </c>
      <c r="K78">
        <v>1.968</v>
      </c>
      <c r="L78">
        <v>12.874000000000001</v>
      </c>
      <c r="M78">
        <v>0</v>
      </c>
      <c r="N78">
        <v>59.286000000000001</v>
      </c>
      <c r="O78">
        <v>7.8719999999999999</v>
      </c>
      <c r="P78">
        <f t="shared" si="2"/>
        <v>82</v>
      </c>
      <c r="Q78">
        <f t="shared" si="3"/>
        <v>82</v>
      </c>
    </row>
    <row r="79" spans="1:17" x14ac:dyDescent="0.2">
      <c r="A79" t="s">
        <v>0</v>
      </c>
      <c r="B79" t="s">
        <v>0</v>
      </c>
      <c r="C79" t="s">
        <v>208</v>
      </c>
      <c r="D79">
        <v>3.7800000000000002</v>
      </c>
      <c r="E79">
        <v>370.44</v>
      </c>
      <c r="F79">
        <v>0</v>
      </c>
      <c r="G79">
        <v>0</v>
      </c>
      <c r="H79">
        <v>0</v>
      </c>
      <c r="I79">
        <v>3.7800000000000002</v>
      </c>
      <c r="J79">
        <v>3.7800000000000002</v>
      </c>
      <c r="K79">
        <v>11.34</v>
      </c>
      <c r="L79">
        <v>0</v>
      </c>
      <c r="M79">
        <v>351.54</v>
      </c>
      <c r="N79">
        <v>11.34</v>
      </c>
      <c r="O79">
        <v>0</v>
      </c>
      <c r="P79">
        <f t="shared" si="2"/>
        <v>377.99999999999994</v>
      </c>
      <c r="Q79">
        <f t="shared" si="3"/>
        <v>378</v>
      </c>
    </row>
    <row r="80" spans="1:17" x14ac:dyDescent="0.2">
      <c r="A80" t="s">
        <v>1</v>
      </c>
      <c r="B80" t="s">
        <v>1</v>
      </c>
      <c r="C80" t="s">
        <v>208</v>
      </c>
      <c r="D80">
        <v>23.31</v>
      </c>
      <c r="E80">
        <v>1981.35</v>
      </c>
      <c r="F80">
        <v>163.17000000000002</v>
      </c>
      <c r="G80">
        <v>0</v>
      </c>
      <c r="H80">
        <v>23.31</v>
      </c>
      <c r="I80">
        <v>139.85999999999999</v>
      </c>
      <c r="J80">
        <v>23.31</v>
      </c>
      <c r="K80">
        <v>419.58</v>
      </c>
      <c r="L80">
        <v>0</v>
      </c>
      <c r="M80">
        <v>0</v>
      </c>
      <c r="N80">
        <v>1888.1100000000001</v>
      </c>
      <c r="O80">
        <v>0</v>
      </c>
      <c r="P80">
        <f t="shared" si="2"/>
        <v>2331</v>
      </c>
      <c r="Q80">
        <f t="shared" si="3"/>
        <v>2331</v>
      </c>
    </row>
    <row r="81" spans="1:17" x14ac:dyDescent="0.2">
      <c r="A81" t="s">
        <v>2</v>
      </c>
      <c r="B81" t="s">
        <v>2</v>
      </c>
      <c r="C81" t="s">
        <v>208</v>
      </c>
      <c r="D81">
        <v>74.08</v>
      </c>
      <c r="E81">
        <v>1481.6</v>
      </c>
      <c r="F81">
        <v>74.08</v>
      </c>
      <c r="G81">
        <v>0</v>
      </c>
      <c r="H81">
        <v>18.52</v>
      </c>
      <c r="I81">
        <v>203.72</v>
      </c>
      <c r="J81">
        <v>92.600000000000009</v>
      </c>
      <c r="K81">
        <v>425.96000000000004</v>
      </c>
      <c r="L81">
        <v>0</v>
      </c>
      <c r="M81">
        <v>129.64000000000001</v>
      </c>
      <c r="N81">
        <v>1203.8</v>
      </c>
      <c r="O81">
        <v>0</v>
      </c>
      <c r="P81">
        <f t="shared" si="2"/>
        <v>1851.9999999999998</v>
      </c>
      <c r="Q81">
        <f t="shared" si="3"/>
        <v>1852</v>
      </c>
    </row>
    <row r="82" spans="1:17" x14ac:dyDescent="0.2">
      <c r="A82" t="s">
        <v>3</v>
      </c>
      <c r="B82" t="s">
        <v>3</v>
      </c>
      <c r="C82" t="s">
        <v>208</v>
      </c>
      <c r="D82">
        <v>5.59</v>
      </c>
      <c r="E82">
        <v>514.28</v>
      </c>
      <c r="F82">
        <v>5.59</v>
      </c>
      <c r="G82">
        <v>0</v>
      </c>
      <c r="H82">
        <v>16.77</v>
      </c>
      <c r="I82">
        <v>16.77</v>
      </c>
      <c r="J82">
        <v>5.59</v>
      </c>
      <c r="K82">
        <v>139.75</v>
      </c>
      <c r="L82">
        <v>0</v>
      </c>
      <c r="M82">
        <v>324.21999999999997</v>
      </c>
      <c r="N82">
        <v>89.44</v>
      </c>
      <c r="O82">
        <v>0</v>
      </c>
      <c r="P82">
        <f t="shared" si="2"/>
        <v>559</v>
      </c>
      <c r="Q82">
        <f t="shared" si="3"/>
        <v>559</v>
      </c>
    </row>
    <row r="83" spans="1:17" x14ac:dyDescent="0.2">
      <c r="A83" t="s">
        <v>4</v>
      </c>
      <c r="B83" t="s">
        <v>4</v>
      </c>
      <c r="C83" t="s">
        <v>208</v>
      </c>
      <c r="D83">
        <v>3.14</v>
      </c>
      <c r="E83">
        <v>20.41</v>
      </c>
      <c r="F83">
        <v>0</v>
      </c>
      <c r="G83">
        <v>0</v>
      </c>
      <c r="H83">
        <v>130.31</v>
      </c>
      <c r="I83">
        <v>3.14</v>
      </c>
      <c r="J83">
        <v>3.14</v>
      </c>
      <c r="K83">
        <v>17.27</v>
      </c>
      <c r="L83">
        <v>130.31</v>
      </c>
      <c r="M83">
        <v>1.57</v>
      </c>
      <c r="N83">
        <v>4.71</v>
      </c>
      <c r="O83">
        <v>0</v>
      </c>
      <c r="P83">
        <f t="shared" si="2"/>
        <v>157</v>
      </c>
      <c r="Q83">
        <f t="shared" si="3"/>
        <v>157</v>
      </c>
    </row>
    <row r="84" spans="1:17" x14ac:dyDescent="0.2">
      <c r="A84" t="s">
        <v>5</v>
      </c>
      <c r="B84" t="s">
        <v>5</v>
      </c>
      <c r="C84" t="s">
        <v>208</v>
      </c>
      <c r="D84">
        <v>5.08</v>
      </c>
      <c r="E84">
        <v>63.5</v>
      </c>
      <c r="F84">
        <v>0</v>
      </c>
      <c r="G84">
        <v>0</v>
      </c>
      <c r="H84">
        <v>165.1</v>
      </c>
      <c r="I84">
        <v>20.32</v>
      </c>
      <c r="J84">
        <v>5.08</v>
      </c>
      <c r="K84">
        <v>17.78</v>
      </c>
      <c r="L84">
        <v>165.1</v>
      </c>
      <c r="M84">
        <v>5.08</v>
      </c>
      <c r="N84">
        <v>60.96</v>
      </c>
      <c r="O84">
        <v>0</v>
      </c>
      <c r="P84">
        <f t="shared" si="2"/>
        <v>254</v>
      </c>
      <c r="Q84">
        <f t="shared" si="3"/>
        <v>254</v>
      </c>
    </row>
    <row r="85" spans="1:17" x14ac:dyDescent="0.2">
      <c r="A85" t="s">
        <v>6</v>
      </c>
      <c r="B85" t="s">
        <v>6</v>
      </c>
      <c r="C85" t="s">
        <v>208</v>
      </c>
      <c r="D85">
        <v>100.05</v>
      </c>
      <c r="E85">
        <v>5.8</v>
      </c>
      <c r="F85">
        <v>0</v>
      </c>
      <c r="G85">
        <v>21.75</v>
      </c>
      <c r="H85">
        <v>0</v>
      </c>
      <c r="I85">
        <v>17.399999999999999</v>
      </c>
      <c r="J85">
        <v>98.600000000000009</v>
      </c>
      <c r="K85">
        <v>24.650000000000002</v>
      </c>
      <c r="L85">
        <v>0</v>
      </c>
      <c r="M85">
        <v>15.95</v>
      </c>
      <c r="N85">
        <v>5.8</v>
      </c>
      <c r="O85">
        <v>0</v>
      </c>
      <c r="P85">
        <f t="shared" si="2"/>
        <v>145</v>
      </c>
      <c r="Q85">
        <f t="shared" si="3"/>
        <v>145.00000000000003</v>
      </c>
    </row>
    <row r="86" spans="1:17" x14ac:dyDescent="0.2">
      <c r="A86" t="s">
        <v>38</v>
      </c>
      <c r="B86" t="s">
        <v>38</v>
      </c>
      <c r="C86" t="s">
        <v>208</v>
      </c>
      <c r="D86">
        <v>0</v>
      </c>
      <c r="E86">
        <v>1002.7800000000001</v>
      </c>
      <c r="F86">
        <v>0</v>
      </c>
      <c r="G86">
        <v>0</v>
      </c>
      <c r="H86">
        <v>235.22</v>
      </c>
      <c r="I86">
        <v>0</v>
      </c>
      <c r="J86">
        <v>0</v>
      </c>
      <c r="K86">
        <v>1213.24</v>
      </c>
      <c r="L86">
        <v>0</v>
      </c>
      <c r="M86">
        <v>0</v>
      </c>
      <c r="N86">
        <v>24.76</v>
      </c>
      <c r="O86">
        <v>0</v>
      </c>
      <c r="P86">
        <f t="shared" si="2"/>
        <v>1238</v>
      </c>
      <c r="Q86">
        <f t="shared" si="3"/>
        <v>1238</v>
      </c>
    </row>
    <row r="87" spans="1:17" x14ac:dyDescent="0.2">
      <c r="A87" t="s">
        <v>8</v>
      </c>
      <c r="B87" t="s">
        <v>83</v>
      </c>
      <c r="C87" t="s">
        <v>208</v>
      </c>
      <c r="D87">
        <v>0</v>
      </c>
      <c r="E87">
        <v>1089.3600000000001</v>
      </c>
      <c r="F87">
        <v>0</v>
      </c>
      <c r="G87">
        <v>0</v>
      </c>
      <c r="H87">
        <v>134.64000000000001</v>
      </c>
      <c r="I87">
        <v>0</v>
      </c>
      <c r="J87">
        <v>0</v>
      </c>
      <c r="K87">
        <v>1187.28</v>
      </c>
      <c r="L87">
        <v>0</v>
      </c>
      <c r="M87">
        <v>24.48</v>
      </c>
      <c r="N87">
        <v>12.24</v>
      </c>
      <c r="O87">
        <v>0</v>
      </c>
      <c r="P87">
        <f t="shared" si="2"/>
        <v>1224.0000000000002</v>
      </c>
      <c r="Q87">
        <f t="shared" si="3"/>
        <v>1224</v>
      </c>
    </row>
    <row r="88" spans="1:17" x14ac:dyDescent="0.2">
      <c r="A88" t="s">
        <v>10</v>
      </c>
      <c r="B88" t="s">
        <v>10</v>
      </c>
      <c r="C88" t="s">
        <v>208</v>
      </c>
      <c r="D88">
        <v>0</v>
      </c>
      <c r="E88">
        <v>157.38</v>
      </c>
      <c r="F88">
        <v>0</v>
      </c>
      <c r="G88">
        <v>2.58</v>
      </c>
      <c r="H88">
        <v>46.44</v>
      </c>
      <c r="I88">
        <v>51.6</v>
      </c>
      <c r="J88">
        <v>0</v>
      </c>
      <c r="K88">
        <v>121.25999999999999</v>
      </c>
      <c r="L88">
        <v>0</v>
      </c>
      <c r="M88">
        <v>105.77999999999999</v>
      </c>
      <c r="N88">
        <v>30.959999999999997</v>
      </c>
      <c r="O88">
        <v>0</v>
      </c>
      <c r="P88">
        <f t="shared" si="2"/>
        <v>258</v>
      </c>
      <c r="Q88">
        <f t="shared" si="3"/>
        <v>257.99999999999994</v>
      </c>
    </row>
    <row r="89" spans="1:17" x14ac:dyDescent="0.2">
      <c r="A89" t="s">
        <v>11</v>
      </c>
      <c r="B89" t="s">
        <v>11</v>
      </c>
      <c r="C89" t="s">
        <v>208</v>
      </c>
      <c r="D89">
        <v>4.5</v>
      </c>
      <c r="E89">
        <v>9</v>
      </c>
      <c r="F89">
        <v>0</v>
      </c>
      <c r="G89">
        <v>5.2500000000000009</v>
      </c>
      <c r="H89">
        <v>0.75</v>
      </c>
      <c r="I89">
        <v>55.5</v>
      </c>
      <c r="J89">
        <v>5.2500000000000009</v>
      </c>
      <c r="K89">
        <v>19.5</v>
      </c>
      <c r="L89">
        <v>0</v>
      </c>
      <c r="M89">
        <v>6</v>
      </c>
      <c r="N89">
        <v>44.25</v>
      </c>
      <c r="O89">
        <v>0</v>
      </c>
      <c r="P89">
        <f t="shared" si="2"/>
        <v>75</v>
      </c>
      <c r="Q89">
        <f t="shared" si="3"/>
        <v>75</v>
      </c>
    </row>
    <row r="90" spans="1:17" x14ac:dyDescent="0.2">
      <c r="A90" t="s">
        <v>12</v>
      </c>
      <c r="B90" t="s">
        <v>12</v>
      </c>
      <c r="C90" t="s">
        <v>208</v>
      </c>
      <c r="D90">
        <v>0</v>
      </c>
      <c r="E90">
        <v>75</v>
      </c>
      <c r="F90">
        <v>0</v>
      </c>
      <c r="G90">
        <v>0</v>
      </c>
      <c r="H90">
        <v>175</v>
      </c>
      <c r="I90">
        <v>0</v>
      </c>
      <c r="J90">
        <v>0</v>
      </c>
      <c r="K90">
        <v>0</v>
      </c>
      <c r="L90">
        <v>0</v>
      </c>
      <c r="M90">
        <v>250</v>
      </c>
      <c r="N90">
        <v>0</v>
      </c>
      <c r="O90">
        <v>0</v>
      </c>
      <c r="P90">
        <f t="shared" si="2"/>
        <v>250</v>
      </c>
      <c r="Q90">
        <f t="shared" si="3"/>
        <v>250</v>
      </c>
    </row>
    <row r="91" spans="1:17" x14ac:dyDescent="0.2">
      <c r="A91" t="s">
        <v>16</v>
      </c>
      <c r="B91" t="s">
        <v>16</v>
      </c>
      <c r="C91" t="s">
        <v>208</v>
      </c>
      <c r="D91">
        <v>0</v>
      </c>
      <c r="E91">
        <v>12.24</v>
      </c>
      <c r="F91">
        <v>53.04</v>
      </c>
      <c r="G91">
        <v>306</v>
      </c>
      <c r="H91">
        <v>8.16</v>
      </c>
      <c r="I91">
        <v>28.560000000000002</v>
      </c>
      <c r="J91">
        <v>28.560000000000002</v>
      </c>
      <c r="K91">
        <v>44.88</v>
      </c>
      <c r="L91">
        <v>0</v>
      </c>
      <c r="M91">
        <v>314.16000000000003</v>
      </c>
      <c r="N91">
        <v>20.400000000000002</v>
      </c>
      <c r="O91">
        <v>0</v>
      </c>
      <c r="P91">
        <f t="shared" si="2"/>
        <v>408</v>
      </c>
      <c r="Q91">
        <f t="shared" si="3"/>
        <v>408</v>
      </c>
    </row>
    <row r="92" spans="1:17" x14ac:dyDescent="0.2">
      <c r="A92" t="s">
        <v>17</v>
      </c>
      <c r="B92" t="s">
        <v>17</v>
      </c>
      <c r="C92" t="s">
        <v>208</v>
      </c>
      <c r="D92">
        <v>0</v>
      </c>
      <c r="E92">
        <v>46.62</v>
      </c>
      <c r="F92">
        <v>0</v>
      </c>
      <c r="G92">
        <v>0</v>
      </c>
      <c r="H92">
        <v>466.2</v>
      </c>
      <c r="I92">
        <v>5.18</v>
      </c>
      <c r="J92">
        <v>0</v>
      </c>
      <c r="K92">
        <v>497.28</v>
      </c>
      <c r="L92">
        <v>0</v>
      </c>
      <c r="M92">
        <v>0</v>
      </c>
      <c r="N92">
        <v>20.72</v>
      </c>
      <c r="O92">
        <v>0</v>
      </c>
      <c r="P92">
        <f t="shared" si="2"/>
        <v>517.99999999999989</v>
      </c>
      <c r="Q92">
        <f t="shared" si="3"/>
        <v>518</v>
      </c>
    </row>
    <row r="93" spans="1:17" x14ac:dyDescent="0.2">
      <c r="A93" t="s">
        <v>19</v>
      </c>
      <c r="B93" t="s">
        <v>19</v>
      </c>
      <c r="C93" t="s">
        <v>208</v>
      </c>
      <c r="D93">
        <v>6.22</v>
      </c>
      <c r="E93">
        <v>348.32000000000005</v>
      </c>
      <c r="F93">
        <v>0</v>
      </c>
      <c r="G93">
        <v>0</v>
      </c>
      <c r="H93">
        <v>267.45999999999998</v>
      </c>
      <c r="I93">
        <v>0</v>
      </c>
      <c r="J93">
        <v>6.22</v>
      </c>
      <c r="K93">
        <v>0</v>
      </c>
      <c r="L93">
        <v>0</v>
      </c>
      <c r="M93">
        <v>609.55999999999995</v>
      </c>
      <c r="N93">
        <v>6.22</v>
      </c>
      <c r="O93">
        <v>0</v>
      </c>
      <c r="P93">
        <f t="shared" si="2"/>
        <v>622</v>
      </c>
      <c r="Q93">
        <f t="shared" si="3"/>
        <v>622</v>
      </c>
    </row>
    <row r="94" spans="1:17" x14ac:dyDescent="0.2">
      <c r="A94" t="s">
        <v>21</v>
      </c>
      <c r="B94" t="s">
        <v>21</v>
      </c>
      <c r="C94" t="s">
        <v>208</v>
      </c>
      <c r="D94">
        <v>32.119999999999997</v>
      </c>
      <c r="E94">
        <v>738.76</v>
      </c>
      <c r="F94">
        <v>0</v>
      </c>
      <c r="G94">
        <v>0</v>
      </c>
      <c r="H94">
        <v>0</v>
      </c>
      <c r="I94">
        <v>32.119999999999997</v>
      </c>
      <c r="J94">
        <v>32.119999999999997</v>
      </c>
      <c r="K94">
        <v>16.059999999999999</v>
      </c>
      <c r="L94">
        <v>0</v>
      </c>
      <c r="M94">
        <v>682.55</v>
      </c>
      <c r="N94">
        <v>72.27</v>
      </c>
      <c r="O94">
        <v>0</v>
      </c>
      <c r="P94">
        <f t="shared" si="2"/>
        <v>803</v>
      </c>
      <c r="Q94">
        <f t="shared" si="3"/>
        <v>802.99999999999989</v>
      </c>
    </row>
    <row r="95" spans="1:17" x14ac:dyDescent="0.2">
      <c r="A95" t="s">
        <v>39</v>
      </c>
      <c r="B95" t="s">
        <v>86</v>
      </c>
      <c r="C95" t="s">
        <v>208</v>
      </c>
      <c r="D95">
        <v>18.18</v>
      </c>
      <c r="E95">
        <v>654.48</v>
      </c>
      <c r="F95">
        <v>0</v>
      </c>
      <c r="G95">
        <v>0</v>
      </c>
      <c r="H95">
        <v>199.98</v>
      </c>
      <c r="I95">
        <v>36.36</v>
      </c>
      <c r="J95">
        <v>18.18</v>
      </c>
      <c r="K95">
        <v>181.8</v>
      </c>
      <c r="L95">
        <v>99.99</v>
      </c>
      <c r="M95">
        <v>9.09</v>
      </c>
      <c r="N95">
        <v>599.94000000000005</v>
      </c>
      <c r="O95">
        <v>0</v>
      </c>
      <c r="P95">
        <f t="shared" si="2"/>
        <v>909</v>
      </c>
      <c r="Q95">
        <f t="shared" si="3"/>
        <v>909</v>
      </c>
    </row>
    <row r="96" spans="1:17" x14ac:dyDescent="0.2">
      <c r="A96" t="s">
        <v>40</v>
      </c>
      <c r="B96" t="s">
        <v>87</v>
      </c>
      <c r="C96" t="s">
        <v>208</v>
      </c>
      <c r="D96">
        <v>18.419999999999998</v>
      </c>
      <c r="E96">
        <v>221.04</v>
      </c>
      <c r="F96">
        <v>0</v>
      </c>
      <c r="G96">
        <v>0</v>
      </c>
      <c r="H96">
        <v>362.26</v>
      </c>
      <c r="I96">
        <v>12.280000000000001</v>
      </c>
      <c r="J96">
        <v>18.419999999999998</v>
      </c>
      <c r="K96">
        <v>472.78000000000003</v>
      </c>
      <c r="L96">
        <v>6.1400000000000006</v>
      </c>
      <c r="M96">
        <v>0</v>
      </c>
      <c r="N96">
        <v>116.66</v>
      </c>
      <c r="O96">
        <v>0</v>
      </c>
      <c r="P96">
        <f t="shared" si="2"/>
        <v>614</v>
      </c>
      <c r="Q96">
        <f t="shared" si="3"/>
        <v>614</v>
      </c>
    </row>
    <row r="97" spans="1:17" x14ac:dyDescent="0.2">
      <c r="A97" t="s">
        <v>22</v>
      </c>
      <c r="B97" t="s">
        <v>22</v>
      </c>
      <c r="C97" t="s">
        <v>208</v>
      </c>
      <c r="D97">
        <v>0</v>
      </c>
      <c r="E97">
        <v>192.7</v>
      </c>
      <c r="F97">
        <v>0</v>
      </c>
      <c r="G97">
        <v>0</v>
      </c>
      <c r="H97">
        <v>42.3</v>
      </c>
      <c r="I97">
        <v>0</v>
      </c>
      <c r="J97">
        <v>0</v>
      </c>
      <c r="K97">
        <v>115.14999999999999</v>
      </c>
      <c r="L97">
        <v>2.35</v>
      </c>
      <c r="M97">
        <v>4.7</v>
      </c>
      <c r="N97">
        <v>112.8</v>
      </c>
      <c r="O97">
        <v>0</v>
      </c>
      <c r="P97">
        <f t="shared" si="2"/>
        <v>235</v>
      </c>
      <c r="Q97">
        <f t="shared" si="3"/>
        <v>235</v>
      </c>
    </row>
    <row r="98" spans="1:17" x14ac:dyDescent="0.2">
      <c r="A98" t="s">
        <v>23</v>
      </c>
      <c r="B98" t="s">
        <v>23</v>
      </c>
      <c r="C98" t="s">
        <v>208</v>
      </c>
      <c r="D98">
        <v>0</v>
      </c>
      <c r="E98">
        <v>2524.5</v>
      </c>
      <c r="F98">
        <v>0</v>
      </c>
      <c r="G98">
        <v>0</v>
      </c>
      <c r="H98">
        <v>252.45</v>
      </c>
      <c r="I98">
        <v>28.05</v>
      </c>
      <c r="J98">
        <v>0</v>
      </c>
      <c r="K98">
        <v>532.95000000000005</v>
      </c>
      <c r="L98">
        <v>112.2</v>
      </c>
      <c r="M98">
        <v>0</v>
      </c>
      <c r="N98">
        <v>2159.85</v>
      </c>
      <c r="O98">
        <v>0</v>
      </c>
      <c r="P98">
        <f t="shared" si="2"/>
        <v>2805</v>
      </c>
      <c r="Q98">
        <f t="shared" si="3"/>
        <v>2805</v>
      </c>
    </row>
    <row r="99" spans="1:17" x14ac:dyDescent="0.2">
      <c r="A99" t="s">
        <v>41</v>
      </c>
      <c r="B99" t="s">
        <v>41</v>
      </c>
      <c r="C99" t="s">
        <v>208</v>
      </c>
      <c r="D99">
        <v>0</v>
      </c>
      <c r="E99">
        <v>0</v>
      </c>
      <c r="F99">
        <v>0</v>
      </c>
      <c r="G99">
        <v>0</v>
      </c>
      <c r="H99">
        <v>62</v>
      </c>
      <c r="I99">
        <v>0</v>
      </c>
      <c r="J99">
        <v>0</v>
      </c>
      <c r="K99">
        <v>0</v>
      </c>
      <c r="L99">
        <v>0</v>
      </c>
      <c r="M99">
        <v>62</v>
      </c>
      <c r="N99">
        <v>0</v>
      </c>
      <c r="O99">
        <v>0</v>
      </c>
      <c r="P99">
        <f t="shared" si="2"/>
        <v>62</v>
      </c>
      <c r="Q99">
        <f t="shared" si="3"/>
        <v>62</v>
      </c>
    </row>
    <row r="100" spans="1:17" x14ac:dyDescent="0.2">
      <c r="A100" t="s">
        <v>42</v>
      </c>
      <c r="B100" t="s">
        <v>221</v>
      </c>
      <c r="C100" t="s">
        <v>208</v>
      </c>
      <c r="D100">
        <v>59.43</v>
      </c>
      <c r="E100">
        <v>22.64</v>
      </c>
      <c r="F100">
        <v>8.49</v>
      </c>
      <c r="G100">
        <v>0</v>
      </c>
      <c r="H100">
        <v>0</v>
      </c>
      <c r="I100">
        <v>192.44000000000003</v>
      </c>
      <c r="J100">
        <v>59.43</v>
      </c>
      <c r="K100">
        <v>36.79</v>
      </c>
      <c r="L100">
        <v>0</v>
      </c>
      <c r="M100">
        <v>2.83</v>
      </c>
      <c r="N100">
        <v>183.95000000000002</v>
      </c>
      <c r="O100">
        <v>0</v>
      </c>
      <c r="P100">
        <f t="shared" si="2"/>
        <v>283</v>
      </c>
      <c r="Q100">
        <f t="shared" si="3"/>
        <v>283</v>
      </c>
    </row>
    <row r="101" spans="1:17" x14ac:dyDescent="0.2">
      <c r="A101" t="s">
        <v>43</v>
      </c>
      <c r="B101" t="s">
        <v>43</v>
      </c>
      <c r="C101" t="s">
        <v>208</v>
      </c>
      <c r="D101">
        <v>257.39999999999998</v>
      </c>
      <c r="E101">
        <v>4.29</v>
      </c>
      <c r="F101">
        <v>8.58</v>
      </c>
      <c r="G101">
        <v>4.29</v>
      </c>
      <c r="H101">
        <v>0</v>
      </c>
      <c r="I101">
        <v>154.44</v>
      </c>
      <c r="J101">
        <v>261.69</v>
      </c>
      <c r="K101">
        <v>25.74</v>
      </c>
      <c r="L101">
        <v>0</v>
      </c>
      <c r="M101">
        <v>4.29</v>
      </c>
      <c r="N101">
        <v>137.28</v>
      </c>
      <c r="O101">
        <v>0</v>
      </c>
      <c r="P101">
        <f t="shared" si="2"/>
        <v>429</v>
      </c>
      <c r="Q101">
        <f t="shared" si="3"/>
        <v>429</v>
      </c>
    </row>
    <row r="102" spans="1:17" x14ac:dyDescent="0.2">
      <c r="A102" t="s">
        <v>44</v>
      </c>
      <c r="B102" t="s">
        <v>13</v>
      </c>
      <c r="C102" t="s">
        <v>208</v>
      </c>
      <c r="D102">
        <v>0</v>
      </c>
      <c r="E102">
        <v>454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454</v>
      </c>
      <c r="L102">
        <v>0</v>
      </c>
      <c r="M102">
        <v>0</v>
      </c>
      <c r="N102">
        <v>0</v>
      </c>
      <c r="O102">
        <v>0</v>
      </c>
      <c r="P102">
        <f t="shared" si="2"/>
        <v>454</v>
      </c>
      <c r="Q102">
        <f t="shared" si="3"/>
        <v>454</v>
      </c>
    </row>
    <row r="103" spans="1:17" x14ac:dyDescent="0.2">
      <c r="A103" t="s">
        <v>25</v>
      </c>
      <c r="B103" t="s">
        <v>25</v>
      </c>
      <c r="C103" t="s">
        <v>208</v>
      </c>
      <c r="D103">
        <v>55.1</v>
      </c>
      <c r="E103">
        <v>88.16</v>
      </c>
      <c r="F103">
        <v>5.51</v>
      </c>
      <c r="G103">
        <v>5.51</v>
      </c>
      <c r="H103">
        <v>5.51</v>
      </c>
      <c r="I103">
        <v>391.21</v>
      </c>
      <c r="J103">
        <v>55.1</v>
      </c>
      <c r="K103">
        <v>115.71</v>
      </c>
      <c r="L103">
        <v>0</v>
      </c>
      <c r="M103">
        <v>11.02</v>
      </c>
      <c r="N103">
        <v>369.17</v>
      </c>
      <c r="O103">
        <v>0</v>
      </c>
      <c r="P103">
        <f t="shared" si="2"/>
        <v>551</v>
      </c>
      <c r="Q103">
        <f t="shared" si="3"/>
        <v>551</v>
      </c>
    </row>
    <row r="104" spans="1:17" x14ac:dyDescent="0.2">
      <c r="A104" t="s">
        <v>26</v>
      </c>
      <c r="B104" t="s">
        <v>26</v>
      </c>
      <c r="C104" t="s">
        <v>208</v>
      </c>
      <c r="D104">
        <v>157.28</v>
      </c>
      <c r="E104">
        <v>186.77</v>
      </c>
      <c r="F104">
        <v>9.83</v>
      </c>
      <c r="G104">
        <v>19.66</v>
      </c>
      <c r="H104">
        <v>9.83</v>
      </c>
      <c r="I104">
        <v>599.63</v>
      </c>
      <c r="J104">
        <v>137.62</v>
      </c>
      <c r="K104">
        <v>245.75</v>
      </c>
      <c r="L104">
        <v>0</v>
      </c>
      <c r="M104">
        <v>19.66</v>
      </c>
      <c r="N104">
        <v>579.96999999999991</v>
      </c>
      <c r="O104">
        <v>0</v>
      </c>
      <c r="P104">
        <f t="shared" si="2"/>
        <v>983</v>
      </c>
      <c r="Q104">
        <f t="shared" si="3"/>
        <v>983</v>
      </c>
    </row>
    <row r="105" spans="1:17" x14ac:dyDescent="0.2">
      <c r="A105" t="s">
        <v>27</v>
      </c>
      <c r="B105" t="s">
        <v>27</v>
      </c>
      <c r="C105" t="s">
        <v>208</v>
      </c>
      <c r="D105">
        <v>3.17</v>
      </c>
      <c r="E105">
        <v>278.95999999999998</v>
      </c>
      <c r="F105">
        <v>12.68</v>
      </c>
      <c r="G105">
        <v>0</v>
      </c>
      <c r="H105">
        <v>0</v>
      </c>
      <c r="I105">
        <v>22.19</v>
      </c>
      <c r="J105">
        <v>0</v>
      </c>
      <c r="K105">
        <v>31.700000000000003</v>
      </c>
      <c r="L105">
        <v>0</v>
      </c>
      <c r="M105">
        <v>0</v>
      </c>
      <c r="N105">
        <v>285.3</v>
      </c>
      <c r="O105">
        <v>0</v>
      </c>
      <c r="P105">
        <f t="shared" si="2"/>
        <v>317</v>
      </c>
      <c r="Q105">
        <f t="shared" si="3"/>
        <v>317</v>
      </c>
    </row>
    <row r="106" spans="1:17" x14ac:dyDescent="0.2">
      <c r="A106" t="s">
        <v>28</v>
      </c>
      <c r="B106" t="s">
        <v>28</v>
      </c>
      <c r="C106" t="s">
        <v>208</v>
      </c>
      <c r="D106">
        <v>8.1</v>
      </c>
      <c r="E106">
        <v>720.9</v>
      </c>
      <c r="F106">
        <v>24.3</v>
      </c>
      <c r="G106">
        <v>0</v>
      </c>
      <c r="H106">
        <v>0</v>
      </c>
      <c r="I106">
        <v>56.7</v>
      </c>
      <c r="J106">
        <v>16.2</v>
      </c>
      <c r="K106">
        <v>48.6</v>
      </c>
      <c r="L106">
        <v>0</v>
      </c>
      <c r="M106">
        <v>0</v>
      </c>
      <c r="N106">
        <v>745.2</v>
      </c>
      <c r="O106">
        <v>0</v>
      </c>
      <c r="P106">
        <f t="shared" si="2"/>
        <v>810</v>
      </c>
      <c r="Q106">
        <f t="shared" si="3"/>
        <v>810</v>
      </c>
    </row>
    <row r="107" spans="1:17" x14ac:dyDescent="0.2">
      <c r="A107" t="s">
        <v>29</v>
      </c>
      <c r="B107" t="s">
        <v>29</v>
      </c>
      <c r="C107" t="s">
        <v>208</v>
      </c>
      <c r="D107">
        <v>74.400000000000006</v>
      </c>
      <c r="E107">
        <v>13.95</v>
      </c>
      <c r="F107">
        <v>4.6500000000000004</v>
      </c>
      <c r="G107">
        <v>316.20000000000005</v>
      </c>
      <c r="H107">
        <v>0</v>
      </c>
      <c r="I107">
        <v>55.8</v>
      </c>
      <c r="J107">
        <v>74.400000000000006</v>
      </c>
      <c r="K107">
        <v>60.45</v>
      </c>
      <c r="L107">
        <v>0</v>
      </c>
      <c r="M107">
        <v>316.20000000000005</v>
      </c>
      <c r="N107">
        <v>13.95</v>
      </c>
      <c r="O107">
        <v>0</v>
      </c>
      <c r="P107">
        <f t="shared" si="2"/>
        <v>465.00000000000006</v>
      </c>
      <c r="Q107">
        <f t="shared" si="3"/>
        <v>465.00000000000006</v>
      </c>
    </row>
    <row r="108" spans="1:17" x14ac:dyDescent="0.2">
      <c r="A108" t="s">
        <v>45</v>
      </c>
      <c r="B108" t="s">
        <v>45</v>
      </c>
      <c r="C108" t="s">
        <v>208</v>
      </c>
      <c r="D108">
        <v>157.69999999999999</v>
      </c>
      <c r="E108">
        <v>107.9</v>
      </c>
      <c r="F108">
        <v>0</v>
      </c>
      <c r="G108">
        <v>431.6</v>
      </c>
      <c r="H108">
        <v>8.3000000000000007</v>
      </c>
      <c r="I108">
        <v>124.5</v>
      </c>
      <c r="J108">
        <v>157.69999999999999</v>
      </c>
      <c r="K108">
        <v>91.3</v>
      </c>
      <c r="L108">
        <v>0</v>
      </c>
      <c r="M108">
        <v>531.20000000000005</v>
      </c>
      <c r="N108">
        <v>49.8</v>
      </c>
      <c r="O108">
        <v>0</v>
      </c>
      <c r="P108">
        <f t="shared" si="2"/>
        <v>830</v>
      </c>
      <c r="Q108">
        <f t="shared" si="3"/>
        <v>830</v>
      </c>
    </row>
    <row r="109" spans="1:17" x14ac:dyDescent="0.2">
      <c r="A109" t="s">
        <v>46</v>
      </c>
      <c r="B109" t="s">
        <v>46</v>
      </c>
      <c r="C109" t="s">
        <v>208</v>
      </c>
      <c r="D109">
        <v>50.7</v>
      </c>
      <c r="E109">
        <v>9.75</v>
      </c>
      <c r="F109">
        <v>0</v>
      </c>
      <c r="G109">
        <v>19.5</v>
      </c>
      <c r="H109">
        <v>0</v>
      </c>
      <c r="I109">
        <v>115.05</v>
      </c>
      <c r="J109">
        <v>50.7</v>
      </c>
      <c r="K109">
        <v>48.75</v>
      </c>
      <c r="L109">
        <v>0</v>
      </c>
      <c r="M109">
        <v>21.45</v>
      </c>
      <c r="N109">
        <v>74.099999999999994</v>
      </c>
      <c r="O109">
        <v>0</v>
      </c>
      <c r="P109">
        <f t="shared" si="2"/>
        <v>195</v>
      </c>
      <c r="Q109">
        <f t="shared" si="3"/>
        <v>195</v>
      </c>
    </row>
    <row r="110" spans="1:17" x14ac:dyDescent="0.2">
      <c r="A110" t="s">
        <v>47</v>
      </c>
      <c r="B110" t="s">
        <v>222</v>
      </c>
      <c r="C110" t="s">
        <v>208</v>
      </c>
      <c r="D110">
        <v>1.77</v>
      </c>
      <c r="E110">
        <v>5.31</v>
      </c>
      <c r="F110">
        <v>0</v>
      </c>
      <c r="G110">
        <v>0</v>
      </c>
      <c r="H110">
        <v>162.84</v>
      </c>
      <c r="I110">
        <v>7.08</v>
      </c>
      <c r="J110">
        <v>1.77</v>
      </c>
      <c r="K110">
        <v>17.7</v>
      </c>
      <c r="L110">
        <v>148.68</v>
      </c>
      <c r="M110">
        <v>0</v>
      </c>
      <c r="N110">
        <v>8.85</v>
      </c>
      <c r="O110">
        <v>0</v>
      </c>
      <c r="P110">
        <f t="shared" si="2"/>
        <v>177.00000000000003</v>
      </c>
      <c r="Q110">
        <f t="shared" si="3"/>
        <v>177</v>
      </c>
    </row>
    <row r="111" spans="1:17" x14ac:dyDescent="0.2">
      <c r="A111" t="s">
        <v>48</v>
      </c>
      <c r="B111" t="s">
        <v>48</v>
      </c>
      <c r="C111" t="s">
        <v>208</v>
      </c>
      <c r="D111">
        <v>0</v>
      </c>
      <c r="E111">
        <v>85.12</v>
      </c>
      <c r="F111">
        <v>0</v>
      </c>
      <c r="G111">
        <v>0</v>
      </c>
      <c r="H111">
        <v>45.220000000000006</v>
      </c>
      <c r="I111">
        <v>2.66</v>
      </c>
      <c r="J111">
        <v>0</v>
      </c>
      <c r="K111">
        <v>58.52</v>
      </c>
      <c r="L111">
        <v>0</v>
      </c>
      <c r="M111">
        <v>70.490000000000009</v>
      </c>
      <c r="N111">
        <v>3.9899999999999998</v>
      </c>
      <c r="O111">
        <v>0</v>
      </c>
      <c r="P111">
        <f t="shared" si="2"/>
        <v>133</v>
      </c>
      <c r="Q111">
        <f t="shared" si="3"/>
        <v>133.00000000000003</v>
      </c>
    </row>
    <row r="112" spans="1:17" x14ac:dyDescent="0.2">
      <c r="A112" t="s">
        <v>31</v>
      </c>
      <c r="B112" t="s">
        <v>31</v>
      </c>
      <c r="C112" t="s">
        <v>208</v>
      </c>
      <c r="D112">
        <v>1836.1200000000001</v>
      </c>
      <c r="E112">
        <v>188.32</v>
      </c>
      <c r="F112">
        <v>23.54</v>
      </c>
      <c r="G112">
        <v>0</v>
      </c>
      <c r="H112">
        <v>0</v>
      </c>
      <c r="I112">
        <v>306.02000000000004</v>
      </c>
      <c r="J112">
        <v>1836.1200000000001</v>
      </c>
      <c r="K112">
        <v>94.16</v>
      </c>
      <c r="L112">
        <v>0</v>
      </c>
      <c r="M112">
        <v>94.16</v>
      </c>
      <c r="N112">
        <v>329.56000000000006</v>
      </c>
      <c r="O112">
        <v>0</v>
      </c>
      <c r="P112">
        <f t="shared" si="2"/>
        <v>2354</v>
      </c>
      <c r="Q112">
        <f t="shared" si="3"/>
        <v>2354.0000000000005</v>
      </c>
    </row>
    <row r="113" spans="1:17" x14ac:dyDescent="0.2">
      <c r="A113" t="s">
        <v>49</v>
      </c>
      <c r="B113" t="s">
        <v>49</v>
      </c>
      <c r="C113" t="s">
        <v>208</v>
      </c>
      <c r="D113">
        <v>163.62</v>
      </c>
      <c r="E113">
        <v>36.36</v>
      </c>
      <c r="F113">
        <v>3.0300000000000002</v>
      </c>
      <c r="G113">
        <v>9.09</v>
      </c>
      <c r="H113">
        <v>0</v>
      </c>
      <c r="I113">
        <v>90.899999999999991</v>
      </c>
      <c r="J113">
        <v>163.62</v>
      </c>
      <c r="K113">
        <v>9.09</v>
      </c>
      <c r="L113">
        <v>0</v>
      </c>
      <c r="M113">
        <v>45.449999999999996</v>
      </c>
      <c r="N113">
        <v>84.84</v>
      </c>
      <c r="O113">
        <v>0</v>
      </c>
      <c r="P113">
        <f t="shared" si="2"/>
        <v>303</v>
      </c>
      <c r="Q113">
        <f t="shared" si="3"/>
        <v>303</v>
      </c>
    </row>
    <row r="114" spans="1:17" x14ac:dyDescent="0.2">
      <c r="A114" t="s">
        <v>50</v>
      </c>
      <c r="B114" t="s">
        <v>50</v>
      </c>
      <c r="C114" t="s">
        <v>208</v>
      </c>
      <c r="D114">
        <v>0</v>
      </c>
      <c r="E114">
        <v>689.67</v>
      </c>
      <c r="F114">
        <v>0</v>
      </c>
      <c r="G114">
        <v>0</v>
      </c>
      <c r="H114">
        <v>7.11</v>
      </c>
      <c r="I114">
        <v>14.22</v>
      </c>
      <c r="J114">
        <v>0</v>
      </c>
      <c r="K114">
        <v>49.77</v>
      </c>
      <c r="L114">
        <v>0</v>
      </c>
      <c r="M114">
        <v>583.02</v>
      </c>
      <c r="N114">
        <v>78.209999999999994</v>
      </c>
      <c r="O114">
        <v>0</v>
      </c>
      <c r="P114">
        <f t="shared" si="2"/>
        <v>711</v>
      </c>
      <c r="Q114">
        <f t="shared" si="3"/>
        <v>711</v>
      </c>
    </row>
    <row r="115" spans="1:17" x14ac:dyDescent="0.2">
      <c r="A115" t="s">
        <v>51</v>
      </c>
      <c r="B115" s="19" t="s">
        <v>229</v>
      </c>
      <c r="C115" t="s">
        <v>208</v>
      </c>
      <c r="D115">
        <v>0</v>
      </c>
      <c r="E115">
        <v>51.75</v>
      </c>
      <c r="F115">
        <v>0</v>
      </c>
      <c r="G115">
        <v>2.25</v>
      </c>
      <c r="H115">
        <v>171</v>
      </c>
      <c r="I115">
        <v>0</v>
      </c>
      <c r="J115">
        <v>0</v>
      </c>
      <c r="K115">
        <v>4.5</v>
      </c>
      <c r="L115">
        <v>0</v>
      </c>
      <c r="M115">
        <v>220.5</v>
      </c>
      <c r="N115">
        <v>0</v>
      </c>
      <c r="O115">
        <v>0</v>
      </c>
      <c r="P115">
        <f t="shared" si="2"/>
        <v>225</v>
      </c>
      <c r="Q115">
        <f t="shared" si="3"/>
        <v>225</v>
      </c>
    </row>
    <row r="116" spans="1:17" x14ac:dyDescent="0.2">
      <c r="A116" t="s">
        <v>34</v>
      </c>
      <c r="B116" t="s">
        <v>34</v>
      </c>
      <c r="C116" t="s">
        <v>208</v>
      </c>
      <c r="D116">
        <v>0</v>
      </c>
      <c r="E116">
        <v>397.5</v>
      </c>
      <c r="F116">
        <v>0</v>
      </c>
      <c r="G116">
        <v>0</v>
      </c>
      <c r="H116">
        <v>132.5</v>
      </c>
      <c r="I116">
        <v>0</v>
      </c>
      <c r="J116">
        <v>0</v>
      </c>
      <c r="K116">
        <v>153.69999999999999</v>
      </c>
      <c r="L116">
        <v>132.5</v>
      </c>
      <c r="M116">
        <v>26.5</v>
      </c>
      <c r="N116">
        <v>217.29999999999998</v>
      </c>
      <c r="O116">
        <v>0</v>
      </c>
      <c r="P116">
        <f t="shared" si="2"/>
        <v>530</v>
      </c>
      <c r="Q116">
        <f t="shared" si="3"/>
        <v>530</v>
      </c>
    </row>
    <row r="117" spans="1:17" x14ac:dyDescent="0.2">
      <c r="A117" t="s">
        <v>0</v>
      </c>
      <c r="B117" t="s">
        <v>0</v>
      </c>
      <c r="C117" t="s">
        <v>109</v>
      </c>
      <c r="D117">
        <v>14.41</v>
      </c>
      <c r="E117">
        <v>116.59</v>
      </c>
      <c r="F117">
        <v>0</v>
      </c>
      <c r="G117">
        <v>0</v>
      </c>
      <c r="H117">
        <v>0</v>
      </c>
      <c r="I117">
        <v>0</v>
      </c>
      <c r="J117">
        <v>14.41</v>
      </c>
      <c r="K117">
        <v>0</v>
      </c>
      <c r="L117">
        <v>0</v>
      </c>
      <c r="M117">
        <v>110.03999999999999</v>
      </c>
      <c r="N117">
        <v>6.5500000000000007</v>
      </c>
      <c r="O117">
        <v>0</v>
      </c>
      <c r="P117">
        <f t="shared" si="2"/>
        <v>131</v>
      </c>
      <c r="Q117">
        <f t="shared" si="3"/>
        <v>131</v>
      </c>
    </row>
    <row r="118" spans="1:17" x14ac:dyDescent="0.2">
      <c r="A118" t="s">
        <v>52</v>
      </c>
      <c r="B118" t="s">
        <v>52</v>
      </c>
      <c r="C118" t="s">
        <v>109</v>
      </c>
      <c r="D118">
        <v>6.02</v>
      </c>
      <c r="E118">
        <v>2.94</v>
      </c>
      <c r="F118">
        <v>2.94</v>
      </c>
      <c r="G118">
        <v>0</v>
      </c>
      <c r="H118">
        <v>2.1</v>
      </c>
      <c r="I118">
        <v>0</v>
      </c>
      <c r="J118">
        <v>6.02</v>
      </c>
      <c r="K118">
        <v>0.98000000000000009</v>
      </c>
      <c r="L118">
        <v>1.9600000000000002</v>
      </c>
      <c r="M118">
        <v>0</v>
      </c>
      <c r="N118">
        <v>5.04</v>
      </c>
      <c r="O118">
        <v>0</v>
      </c>
      <c r="P118">
        <f t="shared" si="2"/>
        <v>13.999999999999998</v>
      </c>
      <c r="Q118">
        <f t="shared" si="3"/>
        <v>14</v>
      </c>
    </row>
    <row r="119" spans="1:17" x14ac:dyDescent="0.2">
      <c r="A119" t="s">
        <v>72</v>
      </c>
      <c r="B119" t="s">
        <v>72</v>
      </c>
      <c r="C119" t="s">
        <v>109</v>
      </c>
      <c r="D119">
        <v>5.92</v>
      </c>
      <c r="E119">
        <v>99.160000000000011</v>
      </c>
      <c r="F119">
        <v>10.360000000000001</v>
      </c>
      <c r="G119">
        <v>0</v>
      </c>
      <c r="H119">
        <v>1.48</v>
      </c>
      <c r="I119">
        <v>31.08</v>
      </c>
      <c r="J119">
        <v>5.92</v>
      </c>
      <c r="K119">
        <v>19.240000000000002</v>
      </c>
      <c r="L119">
        <v>0</v>
      </c>
      <c r="M119">
        <v>11.84</v>
      </c>
      <c r="N119">
        <v>109.52</v>
      </c>
      <c r="O119">
        <v>0</v>
      </c>
      <c r="P119">
        <f t="shared" si="2"/>
        <v>148</v>
      </c>
      <c r="Q119">
        <f t="shared" si="3"/>
        <v>146.51999999999998</v>
      </c>
    </row>
    <row r="120" spans="1:17" x14ac:dyDescent="0.2">
      <c r="A120" t="s">
        <v>53</v>
      </c>
      <c r="B120" t="s">
        <v>53</v>
      </c>
      <c r="C120" t="s">
        <v>109</v>
      </c>
      <c r="D120">
        <v>0</v>
      </c>
      <c r="E120">
        <v>156.64000000000001</v>
      </c>
      <c r="F120">
        <v>10.68</v>
      </c>
      <c r="G120">
        <v>0</v>
      </c>
      <c r="H120">
        <v>7.12</v>
      </c>
      <c r="I120">
        <v>3.56</v>
      </c>
      <c r="J120">
        <v>0</v>
      </c>
      <c r="K120">
        <v>21.36</v>
      </c>
      <c r="L120">
        <v>0</v>
      </c>
      <c r="M120">
        <v>110.36</v>
      </c>
      <c r="N120">
        <v>46.28</v>
      </c>
      <c r="O120">
        <v>0</v>
      </c>
      <c r="P120">
        <f t="shared" si="2"/>
        <v>178.00000000000003</v>
      </c>
      <c r="Q120">
        <f t="shared" si="3"/>
        <v>178</v>
      </c>
    </row>
    <row r="121" spans="1:17" x14ac:dyDescent="0.2">
      <c r="A121" t="s">
        <v>54</v>
      </c>
      <c r="B121" t="s">
        <v>54</v>
      </c>
      <c r="C121" t="s">
        <v>109</v>
      </c>
      <c r="D121">
        <v>0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0</v>
      </c>
      <c r="K121">
        <v>0</v>
      </c>
      <c r="L121">
        <v>10</v>
      </c>
      <c r="M121">
        <v>0</v>
      </c>
      <c r="N121">
        <v>0</v>
      </c>
      <c r="O121">
        <v>0</v>
      </c>
      <c r="P121">
        <f t="shared" si="2"/>
        <v>10</v>
      </c>
      <c r="Q121">
        <f t="shared" si="3"/>
        <v>10</v>
      </c>
    </row>
    <row r="122" spans="1:17" x14ac:dyDescent="0.2">
      <c r="A122" t="s">
        <v>6</v>
      </c>
      <c r="B122" t="s">
        <v>6</v>
      </c>
      <c r="C122" t="s">
        <v>109</v>
      </c>
      <c r="D122">
        <v>8.08</v>
      </c>
      <c r="E122">
        <v>0</v>
      </c>
      <c r="F122">
        <v>1.01</v>
      </c>
      <c r="G122">
        <v>90.9</v>
      </c>
      <c r="H122">
        <v>0</v>
      </c>
      <c r="I122">
        <v>1.01</v>
      </c>
      <c r="J122">
        <v>8.08</v>
      </c>
      <c r="K122">
        <v>1.01</v>
      </c>
      <c r="L122">
        <v>0</v>
      </c>
      <c r="M122">
        <v>90.9</v>
      </c>
      <c r="N122">
        <v>1.01</v>
      </c>
      <c r="O122">
        <v>0</v>
      </c>
      <c r="P122">
        <f t="shared" si="2"/>
        <v>101.00000000000001</v>
      </c>
      <c r="Q122">
        <f t="shared" si="3"/>
        <v>101.00000000000001</v>
      </c>
    </row>
    <row r="123" spans="1:17" x14ac:dyDescent="0.2">
      <c r="A123" t="s">
        <v>55</v>
      </c>
      <c r="B123" t="s">
        <v>223</v>
      </c>
      <c r="C123" t="s">
        <v>109</v>
      </c>
      <c r="D123">
        <v>0</v>
      </c>
      <c r="E123">
        <v>282.36</v>
      </c>
      <c r="F123">
        <v>0</v>
      </c>
      <c r="G123">
        <v>0</v>
      </c>
      <c r="H123">
        <v>79.64</v>
      </c>
      <c r="I123">
        <v>0</v>
      </c>
      <c r="J123">
        <v>0</v>
      </c>
      <c r="K123">
        <v>104.97999999999999</v>
      </c>
      <c r="L123">
        <v>0</v>
      </c>
      <c r="M123">
        <v>253.40000000000003</v>
      </c>
      <c r="N123">
        <v>3.62</v>
      </c>
      <c r="O123">
        <v>0</v>
      </c>
      <c r="P123">
        <f t="shared" si="2"/>
        <v>362</v>
      </c>
      <c r="Q123">
        <f t="shared" si="3"/>
        <v>362</v>
      </c>
    </row>
    <row r="124" spans="1:17" x14ac:dyDescent="0.2">
      <c r="A124" t="s">
        <v>10</v>
      </c>
      <c r="B124" t="s">
        <v>10</v>
      </c>
      <c r="C124" t="s">
        <v>109</v>
      </c>
      <c r="D124">
        <v>0</v>
      </c>
      <c r="E124">
        <v>69.7</v>
      </c>
      <c r="F124">
        <v>0.85</v>
      </c>
      <c r="G124">
        <v>0</v>
      </c>
      <c r="H124">
        <v>9.35</v>
      </c>
      <c r="I124">
        <v>5.0999999999999996</v>
      </c>
      <c r="J124">
        <v>0</v>
      </c>
      <c r="K124">
        <v>23.8</v>
      </c>
      <c r="L124">
        <v>0</v>
      </c>
      <c r="M124">
        <v>45.050000000000004</v>
      </c>
      <c r="N124">
        <v>16.149999999999999</v>
      </c>
      <c r="O124">
        <v>0</v>
      </c>
      <c r="P124">
        <f t="shared" si="2"/>
        <v>84.999999999999986</v>
      </c>
      <c r="Q124">
        <f t="shared" si="3"/>
        <v>85</v>
      </c>
    </row>
    <row r="125" spans="1:17" x14ac:dyDescent="0.2">
      <c r="A125" t="s">
        <v>56</v>
      </c>
      <c r="B125" t="s">
        <v>13</v>
      </c>
      <c r="C125" t="s">
        <v>109</v>
      </c>
      <c r="D125">
        <v>0</v>
      </c>
      <c r="E125">
        <v>60.42</v>
      </c>
      <c r="F125">
        <v>0</v>
      </c>
      <c r="G125">
        <v>0</v>
      </c>
      <c r="H125">
        <v>53.580000000000005</v>
      </c>
      <c r="I125">
        <v>0</v>
      </c>
      <c r="J125">
        <v>0</v>
      </c>
      <c r="K125">
        <v>114</v>
      </c>
      <c r="L125">
        <v>0</v>
      </c>
      <c r="M125">
        <v>0</v>
      </c>
      <c r="N125">
        <v>0</v>
      </c>
      <c r="O125">
        <v>0</v>
      </c>
      <c r="P125">
        <f t="shared" si="2"/>
        <v>114</v>
      </c>
      <c r="Q125">
        <f t="shared" si="3"/>
        <v>114</v>
      </c>
    </row>
    <row r="126" spans="1:17" x14ac:dyDescent="0.2">
      <c r="A126" t="s">
        <v>57</v>
      </c>
      <c r="B126" t="s">
        <v>57</v>
      </c>
      <c r="C126" t="s">
        <v>109</v>
      </c>
      <c r="D126">
        <v>0</v>
      </c>
      <c r="E126">
        <v>0</v>
      </c>
      <c r="F126">
        <v>0</v>
      </c>
      <c r="G126">
        <v>105.73</v>
      </c>
      <c r="H126">
        <v>0</v>
      </c>
      <c r="I126">
        <v>3.27</v>
      </c>
      <c r="J126">
        <v>0</v>
      </c>
      <c r="K126">
        <v>4.3600000000000003</v>
      </c>
      <c r="L126">
        <v>0</v>
      </c>
      <c r="M126">
        <v>104.64</v>
      </c>
      <c r="N126">
        <v>0</v>
      </c>
      <c r="O126">
        <v>0</v>
      </c>
      <c r="P126">
        <f t="shared" si="2"/>
        <v>109</v>
      </c>
      <c r="Q126">
        <f t="shared" si="3"/>
        <v>109</v>
      </c>
    </row>
    <row r="127" spans="1:17" x14ac:dyDescent="0.2">
      <c r="A127" t="s">
        <v>58</v>
      </c>
      <c r="B127" t="s">
        <v>58</v>
      </c>
      <c r="C127" t="s">
        <v>109</v>
      </c>
      <c r="D127">
        <v>17.64</v>
      </c>
      <c r="E127">
        <v>36.54</v>
      </c>
      <c r="F127">
        <v>26.459999999999997</v>
      </c>
      <c r="G127">
        <v>0</v>
      </c>
      <c r="H127">
        <v>5.04</v>
      </c>
      <c r="I127">
        <v>40.32</v>
      </c>
      <c r="J127">
        <v>21.42</v>
      </c>
      <c r="K127">
        <v>26.459999999999997</v>
      </c>
      <c r="L127">
        <v>0</v>
      </c>
      <c r="M127">
        <v>0</v>
      </c>
      <c r="N127">
        <v>78.12</v>
      </c>
      <c r="O127">
        <v>0</v>
      </c>
      <c r="P127">
        <f t="shared" si="2"/>
        <v>126</v>
      </c>
      <c r="Q127">
        <f t="shared" si="3"/>
        <v>126</v>
      </c>
    </row>
    <row r="128" spans="1:17" x14ac:dyDescent="0.2">
      <c r="A128" t="s">
        <v>59</v>
      </c>
      <c r="B128" t="s">
        <v>59</v>
      </c>
      <c r="C128" t="s">
        <v>109</v>
      </c>
      <c r="D128">
        <v>35.25</v>
      </c>
      <c r="E128">
        <v>65.800000000000011</v>
      </c>
      <c r="F128">
        <v>11.75</v>
      </c>
      <c r="G128">
        <v>0</v>
      </c>
      <c r="H128">
        <v>110.45</v>
      </c>
      <c r="I128">
        <v>11.75</v>
      </c>
      <c r="J128">
        <v>35.25</v>
      </c>
      <c r="K128">
        <v>131.60000000000002</v>
      </c>
      <c r="L128">
        <v>18.8</v>
      </c>
      <c r="M128">
        <v>0</v>
      </c>
      <c r="N128">
        <v>47</v>
      </c>
      <c r="O128">
        <v>0</v>
      </c>
      <c r="P128">
        <f t="shared" si="2"/>
        <v>235</v>
      </c>
      <c r="Q128">
        <f t="shared" si="3"/>
        <v>232.65000000000003</v>
      </c>
    </row>
    <row r="129" spans="1:17" x14ac:dyDescent="0.2">
      <c r="A129" t="s">
        <v>60</v>
      </c>
      <c r="B129" t="s">
        <v>60</v>
      </c>
      <c r="C129" t="s">
        <v>109</v>
      </c>
      <c r="D129">
        <v>4.08</v>
      </c>
      <c r="E129">
        <v>4.42</v>
      </c>
      <c r="F129">
        <v>1.02</v>
      </c>
      <c r="G129">
        <v>0</v>
      </c>
      <c r="H129">
        <v>23.46</v>
      </c>
      <c r="I129">
        <v>1.02</v>
      </c>
      <c r="J129">
        <v>4.08</v>
      </c>
      <c r="K129">
        <v>0</v>
      </c>
      <c r="L129">
        <v>27.880000000000003</v>
      </c>
      <c r="M129">
        <v>0</v>
      </c>
      <c r="N129">
        <v>2.04</v>
      </c>
      <c r="O129">
        <v>0</v>
      </c>
      <c r="P129">
        <f t="shared" si="2"/>
        <v>34.000000000000007</v>
      </c>
      <c r="Q129">
        <f t="shared" si="3"/>
        <v>34</v>
      </c>
    </row>
    <row r="130" spans="1:17" x14ac:dyDescent="0.2">
      <c r="A130" t="s">
        <v>61</v>
      </c>
      <c r="B130" t="s">
        <v>61</v>
      </c>
      <c r="C130" t="s">
        <v>109</v>
      </c>
      <c r="D130">
        <v>0</v>
      </c>
      <c r="E130">
        <v>68.06</v>
      </c>
      <c r="F130">
        <v>0</v>
      </c>
      <c r="G130">
        <v>0</v>
      </c>
      <c r="H130">
        <v>0</v>
      </c>
      <c r="I130">
        <v>13.940000000000001</v>
      </c>
      <c r="J130">
        <v>0</v>
      </c>
      <c r="K130">
        <v>0</v>
      </c>
      <c r="L130">
        <v>0</v>
      </c>
      <c r="M130">
        <v>58.22</v>
      </c>
      <c r="N130">
        <v>23.779999999999998</v>
      </c>
      <c r="O130">
        <v>0</v>
      </c>
      <c r="P130">
        <f t="shared" si="2"/>
        <v>82</v>
      </c>
      <c r="Q130">
        <f t="shared" si="3"/>
        <v>82</v>
      </c>
    </row>
    <row r="131" spans="1:17" x14ac:dyDescent="0.2">
      <c r="A131" t="s">
        <v>62</v>
      </c>
      <c r="B131" t="s">
        <v>62</v>
      </c>
      <c r="C131" t="s">
        <v>109</v>
      </c>
      <c r="D131">
        <v>0</v>
      </c>
      <c r="E131">
        <v>12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12</v>
      </c>
      <c r="N131">
        <v>0</v>
      </c>
      <c r="O131">
        <v>0</v>
      </c>
      <c r="P131">
        <f t="shared" ref="P131:P194" si="4">SUM(D131:I131)</f>
        <v>12</v>
      </c>
      <c r="Q131">
        <f t="shared" ref="Q131:Q194" si="5">SUM(J131:O131)</f>
        <v>12</v>
      </c>
    </row>
    <row r="132" spans="1:17" x14ac:dyDescent="0.2">
      <c r="A132" t="s">
        <v>63</v>
      </c>
      <c r="B132" t="s">
        <v>63</v>
      </c>
      <c r="C132" t="s">
        <v>109</v>
      </c>
      <c r="D132">
        <v>0</v>
      </c>
      <c r="E132">
        <v>6.1499999999999995</v>
      </c>
      <c r="F132">
        <v>0</v>
      </c>
      <c r="G132">
        <v>32.800000000000004</v>
      </c>
      <c r="H132">
        <v>0</v>
      </c>
      <c r="I132">
        <v>2.0500000000000003</v>
      </c>
      <c r="J132">
        <v>0</v>
      </c>
      <c r="K132">
        <v>6.1499999999999995</v>
      </c>
      <c r="L132">
        <v>0</v>
      </c>
      <c r="M132">
        <v>32.800000000000004</v>
      </c>
      <c r="N132">
        <v>2.0500000000000003</v>
      </c>
      <c r="O132">
        <v>0</v>
      </c>
      <c r="P132">
        <f t="shared" si="4"/>
        <v>41</v>
      </c>
      <c r="Q132">
        <f t="shared" si="5"/>
        <v>41</v>
      </c>
    </row>
    <row r="133" spans="1:17" x14ac:dyDescent="0.2">
      <c r="A133" t="s">
        <v>23</v>
      </c>
      <c r="B133" t="s">
        <v>23</v>
      </c>
      <c r="C133" t="s">
        <v>109</v>
      </c>
      <c r="D133">
        <v>0</v>
      </c>
      <c r="E133">
        <v>24.19</v>
      </c>
      <c r="F133">
        <v>0</v>
      </c>
      <c r="G133">
        <v>0</v>
      </c>
      <c r="H133">
        <v>33.630000000000003</v>
      </c>
      <c r="I133">
        <v>1.18</v>
      </c>
      <c r="J133">
        <v>0</v>
      </c>
      <c r="K133">
        <v>34.809999999999995</v>
      </c>
      <c r="L133">
        <v>10.030000000000001</v>
      </c>
      <c r="M133">
        <v>0</v>
      </c>
      <c r="N133">
        <v>14.16</v>
      </c>
      <c r="O133">
        <v>0</v>
      </c>
      <c r="P133">
        <f t="shared" si="4"/>
        <v>59.000000000000007</v>
      </c>
      <c r="Q133">
        <f t="shared" si="5"/>
        <v>59</v>
      </c>
    </row>
    <row r="134" spans="1:17" x14ac:dyDescent="0.2">
      <c r="A134" t="s">
        <v>64</v>
      </c>
      <c r="B134" t="s">
        <v>224</v>
      </c>
      <c r="C134" t="s">
        <v>109</v>
      </c>
      <c r="D134">
        <v>26</v>
      </c>
      <c r="E134">
        <v>0</v>
      </c>
      <c r="F134">
        <v>0</v>
      </c>
      <c r="G134">
        <v>66</v>
      </c>
      <c r="H134">
        <v>0</v>
      </c>
      <c r="I134">
        <v>8</v>
      </c>
      <c r="J134">
        <v>26</v>
      </c>
      <c r="K134">
        <v>8</v>
      </c>
      <c r="L134">
        <v>0</v>
      </c>
      <c r="M134">
        <v>66</v>
      </c>
      <c r="N134">
        <v>0</v>
      </c>
      <c r="O134">
        <v>0</v>
      </c>
      <c r="P134">
        <f t="shared" si="4"/>
        <v>100</v>
      </c>
      <c r="Q134">
        <f t="shared" si="5"/>
        <v>100</v>
      </c>
    </row>
    <row r="135" spans="1:17" x14ac:dyDescent="0.2">
      <c r="A135" t="s">
        <v>65</v>
      </c>
      <c r="B135" t="s">
        <v>65</v>
      </c>
      <c r="C135" t="s">
        <v>109</v>
      </c>
      <c r="D135">
        <v>8.19</v>
      </c>
      <c r="E135">
        <v>0</v>
      </c>
      <c r="F135">
        <v>10.14</v>
      </c>
      <c r="G135">
        <v>8.19</v>
      </c>
      <c r="H135">
        <v>0</v>
      </c>
      <c r="I135">
        <v>12.48</v>
      </c>
      <c r="J135">
        <v>17.55</v>
      </c>
      <c r="K135">
        <v>8.19</v>
      </c>
      <c r="L135">
        <v>0</v>
      </c>
      <c r="M135">
        <v>8.19</v>
      </c>
      <c r="N135">
        <v>5.07</v>
      </c>
      <c r="O135">
        <v>0</v>
      </c>
      <c r="P135">
        <f t="shared" si="4"/>
        <v>39</v>
      </c>
      <c r="Q135">
        <f t="shared" si="5"/>
        <v>39</v>
      </c>
    </row>
    <row r="136" spans="1:17" x14ac:dyDescent="0.2">
      <c r="A136" t="s">
        <v>25</v>
      </c>
      <c r="B136" t="s">
        <v>25</v>
      </c>
      <c r="C136" t="s">
        <v>109</v>
      </c>
      <c r="D136">
        <v>1.1100000000000001</v>
      </c>
      <c r="E136">
        <v>62.160000000000004</v>
      </c>
      <c r="F136">
        <v>0</v>
      </c>
      <c r="G136">
        <v>0</v>
      </c>
      <c r="H136">
        <v>4.4400000000000004</v>
      </c>
      <c r="I136">
        <v>43.29</v>
      </c>
      <c r="J136">
        <v>1.1100000000000001</v>
      </c>
      <c r="K136">
        <v>26.64</v>
      </c>
      <c r="L136">
        <v>3.33</v>
      </c>
      <c r="M136">
        <v>22.200000000000003</v>
      </c>
      <c r="N136">
        <v>57.72</v>
      </c>
      <c r="O136">
        <v>0</v>
      </c>
      <c r="P136">
        <f t="shared" si="4"/>
        <v>111</v>
      </c>
      <c r="Q136">
        <f t="shared" si="5"/>
        <v>111</v>
      </c>
    </row>
    <row r="137" spans="1:17" x14ac:dyDescent="0.2">
      <c r="A137" t="s">
        <v>26</v>
      </c>
      <c r="B137" t="s">
        <v>26</v>
      </c>
      <c r="C137" t="s">
        <v>109</v>
      </c>
      <c r="D137">
        <v>1.08</v>
      </c>
      <c r="E137">
        <v>12.959999999999999</v>
      </c>
      <c r="F137">
        <v>0</v>
      </c>
      <c r="G137">
        <v>0</v>
      </c>
      <c r="H137">
        <v>0</v>
      </c>
      <c r="I137">
        <v>3.96</v>
      </c>
      <c r="J137">
        <v>1.08</v>
      </c>
      <c r="K137">
        <v>3.96</v>
      </c>
      <c r="L137">
        <v>0</v>
      </c>
      <c r="M137">
        <v>7.92</v>
      </c>
      <c r="N137">
        <v>5.0400000000000009</v>
      </c>
      <c r="O137">
        <v>0</v>
      </c>
      <c r="P137">
        <f t="shared" si="4"/>
        <v>18</v>
      </c>
      <c r="Q137">
        <f t="shared" si="5"/>
        <v>18</v>
      </c>
    </row>
    <row r="138" spans="1:17" x14ac:dyDescent="0.2">
      <c r="A138" t="s">
        <v>28</v>
      </c>
      <c r="B138" t="s">
        <v>28</v>
      </c>
      <c r="C138" t="s">
        <v>109</v>
      </c>
      <c r="D138">
        <v>0</v>
      </c>
      <c r="E138">
        <v>56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56</v>
      </c>
      <c r="O138">
        <v>0</v>
      </c>
      <c r="P138">
        <f t="shared" si="4"/>
        <v>56</v>
      </c>
      <c r="Q138">
        <f t="shared" si="5"/>
        <v>56</v>
      </c>
    </row>
    <row r="139" spans="1:17" x14ac:dyDescent="0.2">
      <c r="A139" t="s">
        <v>29</v>
      </c>
      <c r="B139" t="s">
        <v>29</v>
      </c>
      <c r="C139" t="s">
        <v>109</v>
      </c>
      <c r="D139">
        <v>4.96</v>
      </c>
      <c r="E139">
        <v>1.24</v>
      </c>
      <c r="F139">
        <v>1.24</v>
      </c>
      <c r="G139">
        <v>37.82</v>
      </c>
      <c r="H139">
        <v>10.540000000000001</v>
      </c>
      <c r="I139">
        <v>6.2</v>
      </c>
      <c r="J139">
        <v>4.96</v>
      </c>
      <c r="K139">
        <v>5.58</v>
      </c>
      <c r="L139">
        <v>0</v>
      </c>
      <c r="M139">
        <v>47.74</v>
      </c>
      <c r="N139">
        <v>3.1</v>
      </c>
      <c r="O139">
        <v>0</v>
      </c>
      <c r="P139">
        <f t="shared" si="4"/>
        <v>62</v>
      </c>
      <c r="Q139">
        <f t="shared" si="5"/>
        <v>61.38</v>
      </c>
    </row>
    <row r="140" spans="1:17" x14ac:dyDescent="0.2">
      <c r="A140" t="s">
        <v>66</v>
      </c>
      <c r="B140" t="s">
        <v>66</v>
      </c>
      <c r="C140" t="s">
        <v>109</v>
      </c>
      <c r="D140">
        <v>7.9799999999999995</v>
      </c>
      <c r="E140">
        <v>0</v>
      </c>
      <c r="F140">
        <v>0</v>
      </c>
      <c r="G140">
        <v>0</v>
      </c>
      <c r="H140">
        <v>25.080000000000002</v>
      </c>
      <c r="I140">
        <v>4.9400000000000004</v>
      </c>
      <c r="J140">
        <v>7.9799999999999995</v>
      </c>
      <c r="K140">
        <v>0</v>
      </c>
      <c r="L140">
        <v>25.080000000000002</v>
      </c>
      <c r="M140">
        <v>0</v>
      </c>
      <c r="N140">
        <v>4.9400000000000004</v>
      </c>
      <c r="O140">
        <v>0</v>
      </c>
      <c r="P140">
        <f t="shared" si="4"/>
        <v>38</v>
      </c>
      <c r="Q140">
        <f t="shared" si="5"/>
        <v>38</v>
      </c>
    </row>
    <row r="141" spans="1:17" x14ac:dyDescent="0.2">
      <c r="A141" t="s">
        <v>67</v>
      </c>
      <c r="B141" t="s">
        <v>67</v>
      </c>
      <c r="C141" t="s">
        <v>109</v>
      </c>
      <c r="D141">
        <v>0</v>
      </c>
      <c r="E141">
        <v>127.19000000000001</v>
      </c>
      <c r="F141">
        <v>0</v>
      </c>
      <c r="G141">
        <v>0</v>
      </c>
      <c r="H141">
        <v>33.81</v>
      </c>
      <c r="I141">
        <v>0</v>
      </c>
      <c r="J141">
        <v>0</v>
      </c>
      <c r="K141">
        <v>28.98</v>
      </c>
      <c r="L141">
        <v>0</v>
      </c>
      <c r="M141">
        <v>132.02000000000001</v>
      </c>
      <c r="N141">
        <v>0</v>
      </c>
      <c r="O141">
        <v>0</v>
      </c>
      <c r="P141">
        <f t="shared" si="4"/>
        <v>161</v>
      </c>
      <c r="Q141">
        <f t="shared" si="5"/>
        <v>161</v>
      </c>
    </row>
    <row r="142" spans="1:17" x14ac:dyDescent="0.2">
      <c r="A142" t="s">
        <v>31</v>
      </c>
      <c r="B142" t="s">
        <v>31</v>
      </c>
      <c r="C142" t="s">
        <v>109</v>
      </c>
      <c r="D142">
        <v>140.14000000000001</v>
      </c>
      <c r="E142">
        <v>1.82</v>
      </c>
      <c r="F142">
        <v>25.480000000000004</v>
      </c>
      <c r="G142">
        <v>1.82</v>
      </c>
      <c r="H142">
        <v>0</v>
      </c>
      <c r="I142">
        <v>12.740000000000002</v>
      </c>
      <c r="J142">
        <v>140.14000000000001</v>
      </c>
      <c r="K142">
        <v>25.480000000000004</v>
      </c>
      <c r="L142">
        <v>0</v>
      </c>
      <c r="M142">
        <v>3.64</v>
      </c>
      <c r="N142">
        <v>12.740000000000002</v>
      </c>
      <c r="O142">
        <v>0</v>
      </c>
      <c r="P142">
        <f t="shared" si="4"/>
        <v>182</v>
      </c>
      <c r="Q142">
        <f t="shared" si="5"/>
        <v>182</v>
      </c>
    </row>
    <row r="143" spans="1:17" x14ac:dyDescent="0.2">
      <c r="A143" t="s">
        <v>32</v>
      </c>
      <c r="B143" t="s">
        <v>32</v>
      </c>
      <c r="C143" t="s">
        <v>109</v>
      </c>
      <c r="D143">
        <v>27.69</v>
      </c>
      <c r="E143">
        <v>39.050000000000004</v>
      </c>
      <c r="F143">
        <v>0</v>
      </c>
      <c r="G143">
        <v>2.13</v>
      </c>
      <c r="H143">
        <v>0</v>
      </c>
      <c r="I143">
        <v>2.13</v>
      </c>
      <c r="J143">
        <v>27.69</v>
      </c>
      <c r="K143">
        <v>0</v>
      </c>
      <c r="L143">
        <v>0</v>
      </c>
      <c r="M143">
        <v>31.24</v>
      </c>
      <c r="N143">
        <v>12.07</v>
      </c>
      <c r="O143">
        <v>0</v>
      </c>
      <c r="P143">
        <f t="shared" si="4"/>
        <v>71</v>
      </c>
      <c r="Q143">
        <f t="shared" si="5"/>
        <v>71</v>
      </c>
    </row>
    <row r="144" spans="1:17" x14ac:dyDescent="0.2">
      <c r="A144" t="s">
        <v>68</v>
      </c>
      <c r="B144" t="s">
        <v>50</v>
      </c>
      <c r="C144" t="s">
        <v>109</v>
      </c>
      <c r="D144">
        <v>0</v>
      </c>
      <c r="E144">
        <v>53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3.1799999999999997</v>
      </c>
      <c r="L144">
        <v>0</v>
      </c>
      <c r="M144">
        <v>48.230000000000004</v>
      </c>
      <c r="N144">
        <v>2.12</v>
      </c>
      <c r="O144">
        <v>0</v>
      </c>
      <c r="P144">
        <f t="shared" si="4"/>
        <v>53</v>
      </c>
      <c r="Q144">
        <f t="shared" si="5"/>
        <v>53.53</v>
      </c>
    </row>
    <row r="145" spans="1:17" x14ac:dyDescent="0.2">
      <c r="A145" t="s">
        <v>69</v>
      </c>
      <c r="B145" t="s">
        <v>69</v>
      </c>
      <c r="C145" t="s">
        <v>109</v>
      </c>
      <c r="D145">
        <v>0</v>
      </c>
      <c r="E145">
        <v>119.25</v>
      </c>
      <c r="F145">
        <v>119.25</v>
      </c>
      <c r="G145">
        <v>0</v>
      </c>
      <c r="H145">
        <v>0</v>
      </c>
      <c r="I145">
        <v>26.5</v>
      </c>
      <c r="J145">
        <v>0</v>
      </c>
      <c r="K145">
        <v>39.75</v>
      </c>
      <c r="L145">
        <v>0</v>
      </c>
      <c r="M145">
        <v>0</v>
      </c>
      <c r="N145">
        <v>225.25</v>
      </c>
      <c r="O145">
        <v>0</v>
      </c>
      <c r="P145">
        <f t="shared" si="4"/>
        <v>265</v>
      </c>
      <c r="Q145">
        <f t="shared" si="5"/>
        <v>265</v>
      </c>
    </row>
    <row r="146" spans="1:17" x14ac:dyDescent="0.2">
      <c r="A146" t="s">
        <v>70</v>
      </c>
      <c r="B146" t="s">
        <v>70</v>
      </c>
      <c r="C146" t="s">
        <v>109</v>
      </c>
      <c r="D146">
        <v>0</v>
      </c>
      <c r="E146">
        <v>19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15.010000000000002</v>
      </c>
      <c r="N146">
        <v>3.9899999999999998</v>
      </c>
      <c r="O146">
        <v>0</v>
      </c>
      <c r="P146">
        <f t="shared" si="4"/>
        <v>19</v>
      </c>
      <c r="Q146">
        <f t="shared" si="5"/>
        <v>19</v>
      </c>
    </row>
    <row r="147" spans="1:17" x14ac:dyDescent="0.2">
      <c r="A147" t="s">
        <v>34</v>
      </c>
      <c r="B147" t="s">
        <v>34</v>
      </c>
      <c r="C147" t="s">
        <v>109</v>
      </c>
      <c r="D147">
        <v>0</v>
      </c>
      <c r="E147">
        <v>59.28</v>
      </c>
      <c r="F147">
        <v>4.68</v>
      </c>
      <c r="G147">
        <v>0</v>
      </c>
      <c r="H147">
        <v>14.04</v>
      </c>
      <c r="I147">
        <v>0</v>
      </c>
      <c r="J147">
        <v>0</v>
      </c>
      <c r="K147">
        <v>27.300000000000004</v>
      </c>
      <c r="L147">
        <v>0</v>
      </c>
      <c r="M147">
        <v>31.980000000000004</v>
      </c>
      <c r="N147">
        <v>17.940000000000001</v>
      </c>
      <c r="O147">
        <v>0</v>
      </c>
      <c r="P147">
        <f t="shared" si="4"/>
        <v>78</v>
      </c>
      <c r="Q147">
        <f t="shared" si="5"/>
        <v>77.220000000000013</v>
      </c>
    </row>
    <row r="148" spans="1:17" x14ac:dyDescent="0.2">
      <c r="A148" t="s">
        <v>71</v>
      </c>
      <c r="B148" t="s">
        <v>71</v>
      </c>
      <c r="C148" t="s">
        <v>110</v>
      </c>
      <c r="D148">
        <v>0</v>
      </c>
      <c r="E148">
        <v>52.47</v>
      </c>
      <c r="F148">
        <v>0</v>
      </c>
      <c r="G148">
        <v>0</v>
      </c>
      <c r="H148">
        <v>0</v>
      </c>
      <c r="I148">
        <v>0.53</v>
      </c>
      <c r="J148">
        <v>0</v>
      </c>
      <c r="K148">
        <v>0.53</v>
      </c>
      <c r="L148">
        <v>26.5</v>
      </c>
      <c r="M148">
        <v>0</v>
      </c>
      <c r="N148">
        <v>25.97</v>
      </c>
      <c r="O148">
        <v>0</v>
      </c>
      <c r="P148">
        <f t="shared" si="4"/>
        <v>53</v>
      </c>
      <c r="Q148">
        <f t="shared" si="5"/>
        <v>53</v>
      </c>
    </row>
    <row r="149" spans="1:17" x14ac:dyDescent="0.2">
      <c r="A149" t="s">
        <v>72</v>
      </c>
      <c r="B149" t="s">
        <v>72</v>
      </c>
      <c r="C149" t="s">
        <v>110</v>
      </c>
      <c r="D149">
        <v>4.2</v>
      </c>
      <c r="E149">
        <v>49.800000000000004</v>
      </c>
      <c r="F149">
        <v>4.2</v>
      </c>
      <c r="G149">
        <v>0</v>
      </c>
      <c r="H149">
        <v>0</v>
      </c>
      <c r="I149">
        <v>1.7999999999999998</v>
      </c>
      <c r="J149">
        <v>3.5999999999999996</v>
      </c>
      <c r="K149">
        <v>1.2</v>
      </c>
      <c r="L149">
        <v>0</v>
      </c>
      <c r="M149">
        <v>0</v>
      </c>
      <c r="N149">
        <v>55.2</v>
      </c>
      <c r="O149">
        <v>0</v>
      </c>
      <c r="P149">
        <f t="shared" si="4"/>
        <v>60.000000000000007</v>
      </c>
      <c r="Q149">
        <f t="shared" si="5"/>
        <v>60</v>
      </c>
    </row>
    <row r="150" spans="1:17" x14ac:dyDescent="0.2">
      <c r="A150" t="s">
        <v>0</v>
      </c>
      <c r="B150" t="s">
        <v>0</v>
      </c>
      <c r="C150" t="s">
        <v>110</v>
      </c>
      <c r="D150">
        <v>7.44</v>
      </c>
      <c r="E150">
        <v>78.11999999999999</v>
      </c>
      <c r="F150">
        <v>3.72</v>
      </c>
      <c r="G150">
        <v>0</v>
      </c>
      <c r="H150">
        <v>0</v>
      </c>
      <c r="I150">
        <v>3.72</v>
      </c>
      <c r="J150">
        <v>7.44</v>
      </c>
      <c r="K150">
        <v>6.5100000000000007</v>
      </c>
      <c r="L150">
        <v>1.86</v>
      </c>
      <c r="M150">
        <v>41.85</v>
      </c>
      <c r="N150">
        <v>35.340000000000003</v>
      </c>
      <c r="O150">
        <v>0</v>
      </c>
      <c r="P150">
        <f t="shared" si="4"/>
        <v>92.999999999999986</v>
      </c>
      <c r="Q150">
        <f t="shared" si="5"/>
        <v>93</v>
      </c>
    </row>
    <row r="151" spans="1:17" x14ac:dyDescent="0.2">
      <c r="A151" t="s">
        <v>73</v>
      </c>
      <c r="B151" t="s">
        <v>73</v>
      </c>
      <c r="C151" t="s">
        <v>110</v>
      </c>
      <c r="D151">
        <v>0</v>
      </c>
      <c r="E151">
        <v>71.820000000000007</v>
      </c>
      <c r="F151">
        <v>17.29</v>
      </c>
      <c r="G151">
        <v>0</v>
      </c>
      <c r="H151">
        <v>0</v>
      </c>
      <c r="I151">
        <v>43.89</v>
      </c>
      <c r="J151">
        <v>0</v>
      </c>
      <c r="K151">
        <v>18.62</v>
      </c>
      <c r="L151">
        <v>0</v>
      </c>
      <c r="M151">
        <v>0</v>
      </c>
      <c r="N151">
        <v>114.38</v>
      </c>
      <c r="O151">
        <v>0</v>
      </c>
      <c r="P151">
        <f t="shared" si="4"/>
        <v>133</v>
      </c>
      <c r="Q151">
        <f t="shared" si="5"/>
        <v>133</v>
      </c>
    </row>
    <row r="152" spans="1:17" x14ac:dyDescent="0.2">
      <c r="A152" t="s">
        <v>74</v>
      </c>
      <c r="B152" t="s">
        <v>74</v>
      </c>
      <c r="C152" t="s">
        <v>110</v>
      </c>
      <c r="D152">
        <v>10.53</v>
      </c>
      <c r="E152">
        <v>76.05</v>
      </c>
      <c r="F152">
        <v>19.89</v>
      </c>
      <c r="G152">
        <v>0</v>
      </c>
      <c r="H152">
        <v>0</v>
      </c>
      <c r="I152">
        <v>10.53</v>
      </c>
      <c r="J152">
        <v>10.53</v>
      </c>
      <c r="K152">
        <v>21.06</v>
      </c>
      <c r="L152">
        <v>0</v>
      </c>
      <c r="M152">
        <v>0</v>
      </c>
      <c r="N152">
        <v>85.41</v>
      </c>
      <c r="O152">
        <v>0</v>
      </c>
      <c r="P152">
        <f t="shared" si="4"/>
        <v>117</v>
      </c>
      <c r="Q152">
        <f t="shared" si="5"/>
        <v>117</v>
      </c>
    </row>
    <row r="153" spans="1:17" x14ac:dyDescent="0.2">
      <c r="A153" t="s">
        <v>75</v>
      </c>
      <c r="B153" t="s">
        <v>75</v>
      </c>
      <c r="C153" t="s">
        <v>110</v>
      </c>
      <c r="D153">
        <v>0</v>
      </c>
      <c r="E153">
        <v>128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126.72</v>
      </c>
      <c r="N153">
        <v>1.28</v>
      </c>
      <c r="O153">
        <v>0</v>
      </c>
      <c r="P153">
        <f t="shared" si="4"/>
        <v>128</v>
      </c>
      <c r="Q153">
        <f t="shared" si="5"/>
        <v>128</v>
      </c>
    </row>
    <row r="154" spans="1:17" x14ac:dyDescent="0.2">
      <c r="A154" t="s">
        <v>76</v>
      </c>
      <c r="B154" t="s">
        <v>76</v>
      </c>
      <c r="C154" t="s">
        <v>110</v>
      </c>
      <c r="D154">
        <v>0</v>
      </c>
      <c r="E154">
        <v>24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19.920000000000002</v>
      </c>
      <c r="L154">
        <v>0</v>
      </c>
      <c r="M154">
        <v>4.08</v>
      </c>
      <c r="N154">
        <v>0</v>
      </c>
      <c r="O154">
        <v>0</v>
      </c>
      <c r="P154">
        <f t="shared" si="4"/>
        <v>24</v>
      </c>
      <c r="Q154">
        <f t="shared" si="5"/>
        <v>24</v>
      </c>
    </row>
    <row r="155" spans="1:17" x14ac:dyDescent="0.2">
      <c r="A155" t="s">
        <v>10</v>
      </c>
      <c r="B155" t="s">
        <v>10</v>
      </c>
      <c r="C155" t="s">
        <v>110</v>
      </c>
      <c r="D155">
        <v>0</v>
      </c>
      <c r="E155">
        <v>13.92</v>
      </c>
      <c r="F155">
        <v>0</v>
      </c>
      <c r="G155">
        <v>0</v>
      </c>
      <c r="H155">
        <v>0</v>
      </c>
      <c r="I155">
        <v>2.08</v>
      </c>
      <c r="J155">
        <v>0</v>
      </c>
      <c r="K155">
        <v>1.92</v>
      </c>
      <c r="L155">
        <v>0</v>
      </c>
      <c r="M155">
        <v>0.96</v>
      </c>
      <c r="N155">
        <v>13.120000000000001</v>
      </c>
      <c r="O155">
        <v>0</v>
      </c>
      <c r="P155">
        <f t="shared" si="4"/>
        <v>16</v>
      </c>
      <c r="Q155">
        <f t="shared" si="5"/>
        <v>16</v>
      </c>
    </row>
    <row r="156" spans="1:17" x14ac:dyDescent="0.2">
      <c r="A156" t="s">
        <v>56</v>
      </c>
      <c r="B156" t="s">
        <v>13</v>
      </c>
      <c r="C156" t="s">
        <v>110</v>
      </c>
      <c r="D156">
        <v>0</v>
      </c>
      <c r="E156">
        <v>43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35.260000000000005</v>
      </c>
      <c r="L156">
        <v>0</v>
      </c>
      <c r="M156">
        <v>0.86</v>
      </c>
      <c r="N156">
        <v>6.88</v>
      </c>
      <c r="O156">
        <v>0</v>
      </c>
      <c r="P156">
        <f t="shared" si="4"/>
        <v>43</v>
      </c>
      <c r="Q156">
        <f t="shared" si="5"/>
        <v>43.000000000000007</v>
      </c>
    </row>
    <row r="157" spans="1:17" x14ac:dyDescent="0.2">
      <c r="A157" t="s">
        <v>77</v>
      </c>
      <c r="B157" t="s">
        <v>77</v>
      </c>
      <c r="C157" t="s">
        <v>110</v>
      </c>
      <c r="D157">
        <v>2.59</v>
      </c>
      <c r="E157">
        <v>243.46</v>
      </c>
      <c r="F157">
        <v>7.77</v>
      </c>
      <c r="G157">
        <v>0</v>
      </c>
      <c r="H157">
        <v>0</v>
      </c>
      <c r="I157">
        <v>5.18</v>
      </c>
      <c r="J157">
        <v>2.59</v>
      </c>
      <c r="K157">
        <v>0</v>
      </c>
      <c r="L157">
        <v>0</v>
      </c>
      <c r="M157">
        <v>212.38000000000002</v>
      </c>
      <c r="N157">
        <v>44.03</v>
      </c>
      <c r="O157">
        <v>0</v>
      </c>
      <c r="P157">
        <f t="shared" si="4"/>
        <v>259</v>
      </c>
      <c r="Q157">
        <f t="shared" si="5"/>
        <v>259</v>
      </c>
    </row>
    <row r="158" spans="1:17" x14ac:dyDescent="0.2">
      <c r="A158" t="s">
        <v>58</v>
      </c>
      <c r="B158" t="s">
        <v>58</v>
      </c>
      <c r="C158" t="s">
        <v>110</v>
      </c>
      <c r="D158">
        <v>5.0999999999999996</v>
      </c>
      <c r="E158">
        <v>49.3</v>
      </c>
      <c r="F158">
        <v>13.6</v>
      </c>
      <c r="G158">
        <v>0</v>
      </c>
      <c r="H158">
        <v>0</v>
      </c>
      <c r="I158">
        <v>17</v>
      </c>
      <c r="J158">
        <v>5.0999999999999996</v>
      </c>
      <c r="K158">
        <v>4.25</v>
      </c>
      <c r="L158">
        <v>0</v>
      </c>
      <c r="M158">
        <v>0</v>
      </c>
      <c r="N158">
        <v>75.650000000000006</v>
      </c>
      <c r="O158">
        <v>0</v>
      </c>
      <c r="P158">
        <f t="shared" si="4"/>
        <v>85</v>
      </c>
      <c r="Q158">
        <f t="shared" si="5"/>
        <v>85</v>
      </c>
    </row>
    <row r="159" spans="1:17" x14ac:dyDescent="0.2">
      <c r="A159" t="s">
        <v>62</v>
      </c>
      <c r="B159" t="s">
        <v>62</v>
      </c>
      <c r="C159" t="s">
        <v>110</v>
      </c>
      <c r="D159">
        <v>1.6</v>
      </c>
      <c r="E159">
        <v>147.20000000000002</v>
      </c>
      <c r="F159">
        <v>0</v>
      </c>
      <c r="G159">
        <v>0</v>
      </c>
      <c r="H159">
        <v>0</v>
      </c>
      <c r="I159">
        <v>11.200000000000001</v>
      </c>
      <c r="J159">
        <v>1.6</v>
      </c>
      <c r="K159">
        <v>1.6</v>
      </c>
      <c r="L159">
        <v>0</v>
      </c>
      <c r="M159">
        <v>110.4</v>
      </c>
      <c r="N159">
        <v>46.4</v>
      </c>
      <c r="O159">
        <v>0</v>
      </c>
      <c r="P159">
        <f t="shared" si="4"/>
        <v>160</v>
      </c>
      <c r="Q159">
        <f t="shared" si="5"/>
        <v>160</v>
      </c>
    </row>
    <row r="160" spans="1:17" x14ac:dyDescent="0.2">
      <c r="A160" t="s">
        <v>63</v>
      </c>
      <c r="B160" t="s">
        <v>63</v>
      </c>
      <c r="C160" t="s">
        <v>110</v>
      </c>
      <c r="D160">
        <v>1.1599999999999999</v>
      </c>
      <c r="E160">
        <v>8.120000000000001</v>
      </c>
      <c r="F160">
        <v>1.1599999999999999</v>
      </c>
      <c r="G160">
        <v>40.6</v>
      </c>
      <c r="H160">
        <v>0</v>
      </c>
      <c r="I160">
        <v>6.96</v>
      </c>
      <c r="J160">
        <v>1.1599999999999999</v>
      </c>
      <c r="K160">
        <v>1.1599999999999999</v>
      </c>
      <c r="L160">
        <v>0</v>
      </c>
      <c r="M160">
        <v>48.72</v>
      </c>
      <c r="N160">
        <v>6.96</v>
      </c>
      <c r="O160">
        <v>0</v>
      </c>
      <c r="P160">
        <f t="shared" si="4"/>
        <v>58.000000000000007</v>
      </c>
      <c r="Q160">
        <f t="shared" si="5"/>
        <v>58</v>
      </c>
    </row>
    <row r="161" spans="1:17" x14ac:dyDescent="0.2">
      <c r="A161" t="s">
        <v>78</v>
      </c>
      <c r="B161" t="s">
        <v>225</v>
      </c>
      <c r="C161" t="s">
        <v>110</v>
      </c>
      <c r="D161">
        <v>0</v>
      </c>
      <c r="E161">
        <v>73.260000000000005</v>
      </c>
      <c r="F161">
        <v>0</v>
      </c>
      <c r="G161">
        <v>0</v>
      </c>
      <c r="H161">
        <v>0</v>
      </c>
      <c r="I161">
        <v>0.74</v>
      </c>
      <c r="J161">
        <v>0</v>
      </c>
      <c r="K161">
        <v>2.96</v>
      </c>
      <c r="L161">
        <v>45.88</v>
      </c>
      <c r="M161">
        <v>0</v>
      </c>
      <c r="N161">
        <v>25.16</v>
      </c>
      <c r="O161">
        <v>0</v>
      </c>
      <c r="P161">
        <f t="shared" si="4"/>
        <v>74</v>
      </c>
      <c r="Q161">
        <f t="shared" si="5"/>
        <v>74</v>
      </c>
    </row>
    <row r="162" spans="1:17" x14ac:dyDescent="0.2">
      <c r="A162" t="s">
        <v>79</v>
      </c>
      <c r="B162" t="s">
        <v>79</v>
      </c>
      <c r="C162" t="s">
        <v>110</v>
      </c>
      <c r="D162">
        <v>0</v>
      </c>
      <c r="E162">
        <v>16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8</v>
      </c>
      <c r="N162">
        <v>8</v>
      </c>
      <c r="O162">
        <v>0</v>
      </c>
      <c r="P162">
        <f t="shared" si="4"/>
        <v>16</v>
      </c>
      <c r="Q162">
        <f t="shared" si="5"/>
        <v>16</v>
      </c>
    </row>
    <row r="163" spans="1:17" x14ac:dyDescent="0.2">
      <c r="A163" t="s">
        <v>26</v>
      </c>
      <c r="B163" t="s">
        <v>26</v>
      </c>
      <c r="C163" t="s">
        <v>110</v>
      </c>
      <c r="D163">
        <v>0</v>
      </c>
      <c r="E163">
        <v>49.08</v>
      </c>
      <c r="F163">
        <v>4.74</v>
      </c>
      <c r="G163">
        <v>3.1000000000000005</v>
      </c>
      <c r="H163">
        <v>0</v>
      </c>
      <c r="I163">
        <v>37.08</v>
      </c>
      <c r="J163">
        <v>0</v>
      </c>
      <c r="K163">
        <v>8.1199999999999992</v>
      </c>
      <c r="L163">
        <v>0</v>
      </c>
      <c r="M163">
        <v>8.06</v>
      </c>
      <c r="N163">
        <v>77.820000000000007</v>
      </c>
      <c r="O163">
        <v>0</v>
      </c>
      <c r="P163">
        <f t="shared" si="4"/>
        <v>94</v>
      </c>
      <c r="Q163">
        <f t="shared" si="5"/>
        <v>94</v>
      </c>
    </row>
    <row r="164" spans="1:17" x14ac:dyDescent="0.2">
      <c r="A164" t="s">
        <v>80</v>
      </c>
      <c r="B164" t="s">
        <v>80</v>
      </c>
      <c r="C164" t="s">
        <v>110</v>
      </c>
      <c r="D164">
        <v>3</v>
      </c>
      <c r="E164">
        <v>3</v>
      </c>
      <c r="F164">
        <v>8</v>
      </c>
      <c r="G164">
        <v>78</v>
      </c>
      <c r="H164">
        <v>0</v>
      </c>
      <c r="I164">
        <v>8</v>
      </c>
      <c r="J164">
        <v>3</v>
      </c>
      <c r="K164">
        <v>6</v>
      </c>
      <c r="L164">
        <v>0</v>
      </c>
      <c r="M164">
        <v>78</v>
      </c>
      <c r="N164">
        <v>13</v>
      </c>
      <c r="O164">
        <v>0</v>
      </c>
      <c r="P164">
        <f t="shared" si="4"/>
        <v>100</v>
      </c>
      <c r="Q164">
        <f t="shared" si="5"/>
        <v>100</v>
      </c>
    </row>
    <row r="165" spans="1:17" x14ac:dyDescent="0.2">
      <c r="A165" t="s">
        <v>67</v>
      </c>
      <c r="B165" t="s">
        <v>67</v>
      </c>
      <c r="C165" t="s">
        <v>110</v>
      </c>
      <c r="D165">
        <v>0</v>
      </c>
      <c r="E165">
        <v>69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22.77</v>
      </c>
      <c r="L165">
        <v>10.35</v>
      </c>
      <c r="M165">
        <v>31.05</v>
      </c>
      <c r="N165">
        <v>4.83</v>
      </c>
      <c r="O165">
        <v>0</v>
      </c>
      <c r="P165">
        <f t="shared" si="4"/>
        <v>69</v>
      </c>
      <c r="Q165">
        <f t="shared" si="5"/>
        <v>69</v>
      </c>
    </row>
    <row r="166" spans="1:17" x14ac:dyDescent="0.2">
      <c r="A166" t="s">
        <v>31</v>
      </c>
      <c r="B166" t="s">
        <v>31</v>
      </c>
      <c r="C166" t="s">
        <v>110</v>
      </c>
      <c r="D166">
        <v>10.08</v>
      </c>
      <c r="E166">
        <v>0</v>
      </c>
      <c r="F166">
        <v>0.96</v>
      </c>
      <c r="G166">
        <v>0</v>
      </c>
      <c r="H166">
        <v>0</v>
      </c>
      <c r="I166">
        <v>0.96</v>
      </c>
      <c r="J166">
        <v>10.08</v>
      </c>
      <c r="K166">
        <v>0</v>
      </c>
      <c r="L166">
        <v>0</v>
      </c>
      <c r="M166">
        <v>0</v>
      </c>
      <c r="N166">
        <v>1.92</v>
      </c>
      <c r="O166">
        <v>0</v>
      </c>
      <c r="P166">
        <f t="shared" si="4"/>
        <v>12</v>
      </c>
      <c r="Q166">
        <f t="shared" si="5"/>
        <v>12</v>
      </c>
    </row>
    <row r="167" spans="1:17" x14ac:dyDescent="0.2">
      <c r="A167" t="s">
        <v>32</v>
      </c>
      <c r="B167" t="s">
        <v>32</v>
      </c>
      <c r="C167" t="s">
        <v>110</v>
      </c>
      <c r="D167">
        <v>7.92</v>
      </c>
      <c r="E167">
        <v>36.080000000000005</v>
      </c>
      <c r="F167">
        <v>0</v>
      </c>
      <c r="G167">
        <v>0</v>
      </c>
      <c r="H167">
        <v>0</v>
      </c>
      <c r="I167">
        <v>0</v>
      </c>
      <c r="J167">
        <v>7.92</v>
      </c>
      <c r="K167">
        <v>0</v>
      </c>
      <c r="L167">
        <v>0</v>
      </c>
      <c r="M167">
        <v>36.080000000000005</v>
      </c>
      <c r="N167">
        <v>0</v>
      </c>
      <c r="O167">
        <v>0</v>
      </c>
      <c r="P167">
        <f t="shared" si="4"/>
        <v>44.000000000000007</v>
      </c>
      <c r="Q167">
        <f t="shared" si="5"/>
        <v>44.000000000000007</v>
      </c>
    </row>
    <row r="168" spans="1:17" x14ac:dyDescent="0.2">
      <c r="A168" t="s">
        <v>81</v>
      </c>
      <c r="B168" t="s">
        <v>81</v>
      </c>
      <c r="C168" t="s">
        <v>110</v>
      </c>
      <c r="D168">
        <v>0</v>
      </c>
      <c r="E168">
        <v>934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934</v>
      </c>
      <c r="N168">
        <v>0</v>
      </c>
      <c r="O168">
        <v>0</v>
      </c>
      <c r="P168">
        <f t="shared" si="4"/>
        <v>934</v>
      </c>
      <c r="Q168">
        <f t="shared" si="5"/>
        <v>934</v>
      </c>
    </row>
    <row r="169" spans="1:17" x14ac:dyDescent="0.2">
      <c r="A169" t="s">
        <v>21</v>
      </c>
      <c r="B169" t="s">
        <v>21</v>
      </c>
      <c r="C169" t="s">
        <v>216</v>
      </c>
      <c r="D169">
        <v>1.2</v>
      </c>
      <c r="E169">
        <v>45.6</v>
      </c>
      <c r="F169">
        <v>1.2</v>
      </c>
      <c r="G169">
        <v>0</v>
      </c>
      <c r="H169">
        <v>0</v>
      </c>
      <c r="I169">
        <v>12</v>
      </c>
      <c r="J169">
        <v>1.2</v>
      </c>
      <c r="K169">
        <v>6</v>
      </c>
      <c r="L169">
        <v>0</v>
      </c>
      <c r="M169">
        <v>25.8</v>
      </c>
      <c r="N169">
        <v>27</v>
      </c>
      <c r="O169">
        <v>0</v>
      </c>
      <c r="P169">
        <f t="shared" si="4"/>
        <v>60.000000000000007</v>
      </c>
      <c r="Q169">
        <f t="shared" si="5"/>
        <v>60</v>
      </c>
    </row>
    <row r="170" spans="1:17" x14ac:dyDescent="0.2">
      <c r="A170" s="19" t="s">
        <v>50</v>
      </c>
      <c r="B170" s="19" t="s">
        <v>50</v>
      </c>
      <c r="C170" t="s">
        <v>216</v>
      </c>
      <c r="D170">
        <v>1.98</v>
      </c>
      <c r="E170">
        <v>59.4</v>
      </c>
      <c r="F170">
        <v>0</v>
      </c>
      <c r="G170">
        <v>0</v>
      </c>
      <c r="H170">
        <v>32.67</v>
      </c>
      <c r="I170">
        <v>5.9399999999999995</v>
      </c>
      <c r="J170">
        <v>1.98</v>
      </c>
      <c r="K170">
        <v>21.779999999999998</v>
      </c>
      <c r="L170">
        <v>0</v>
      </c>
      <c r="M170">
        <v>60.39</v>
      </c>
      <c r="N170">
        <v>15.84</v>
      </c>
      <c r="O170">
        <v>0</v>
      </c>
      <c r="P170">
        <f t="shared" si="4"/>
        <v>99.99</v>
      </c>
      <c r="Q170">
        <f t="shared" si="5"/>
        <v>99.990000000000009</v>
      </c>
    </row>
    <row r="171" spans="1:17" x14ac:dyDescent="0.2">
      <c r="A171" s="19" t="s">
        <v>146</v>
      </c>
      <c r="B171" s="19" t="s">
        <v>29</v>
      </c>
      <c r="C171" t="s">
        <v>216</v>
      </c>
      <c r="D171">
        <v>8.16</v>
      </c>
      <c r="E171">
        <v>3.06</v>
      </c>
      <c r="F171">
        <v>1.02</v>
      </c>
      <c r="G171">
        <v>17.34</v>
      </c>
      <c r="H171">
        <v>0</v>
      </c>
      <c r="I171">
        <v>21.419999999999998</v>
      </c>
      <c r="J171">
        <v>8.16</v>
      </c>
      <c r="K171">
        <v>15.3</v>
      </c>
      <c r="L171">
        <v>0</v>
      </c>
      <c r="M171">
        <v>17.34</v>
      </c>
      <c r="N171">
        <v>10.200000000000001</v>
      </c>
      <c r="O171">
        <v>0</v>
      </c>
      <c r="P171">
        <f t="shared" si="4"/>
        <v>51</v>
      </c>
      <c r="Q171">
        <f t="shared" si="5"/>
        <v>51</v>
      </c>
    </row>
    <row r="172" spans="1:17" x14ac:dyDescent="0.2">
      <c r="A172" s="19" t="s">
        <v>147</v>
      </c>
      <c r="B172" s="19" t="s">
        <v>147</v>
      </c>
      <c r="C172" t="s">
        <v>216</v>
      </c>
      <c r="D172">
        <v>7.1999999999999993</v>
      </c>
      <c r="E172">
        <v>0.89999999999999991</v>
      </c>
      <c r="F172">
        <v>0</v>
      </c>
      <c r="G172">
        <v>7.1999999999999993</v>
      </c>
      <c r="H172">
        <v>6.9</v>
      </c>
      <c r="I172">
        <v>7.8000000000000007</v>
      </c>
      <c r="J172">
        <v>7.1999999999999993</v>
      </c>
      <c r="K172">
        <v>14.7</v>
      </c>
      <c r="L172">
        <v>0</v>
      </c>
      <c r="M172">
        <v>7.1999999999999993</v>
      </c>
      <c r="N172">
        <v>0.89999999999999991</v>
      </c>
      <c r="O172">
        <v>0</v>
      </c>
      <c r="P172">
        <f t="shared" si="4"/>
        <v>30</v>
      </c>
      <c r="Q172">
        <f t="shared" si="5"/>
        <v>29.999999999999996</v>
      </c>
    </row>
    <row r="173" spans="1:17" x14ac:dyDescent="0.2">
      <c r="A173" s="19" t="s">
        <v>45</v>
      </c>
      <c r="B173" s="19" t="s">
        <v>45</v>
      </c>
      <c r="C173" t="s">
        <v>216</v>
      </c>
      <c r="D173">
        <v>0</v>
      </c>
      <c r="E173">
        <v>63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23.939999999999998</v>
      </c>
      <c r="L173">
        <v>0</v>
      </c>
      <c r="M173">
        <v>22.049999999999997</v>
      </c>
      <c r="N173">
        <v>17.010000000000002</v>
      </c>
      <c r="O173">
        <v>0</v>
      </c>
      <c r="P173">
        <f t="shared" si="4"/>
        <v>63</v>
      </c>
      <c r="Q173">
        <f t="shared" si="5"/>
        <v>63</v>
      </c>
    </row>
    <row r="174" spans="1:17" x14ac:dyDescent="0.2">
      <c r="A174" s="19" t="s">
        <v>10</v>
      </c>
      <c r="B174" s="19" t="s">
        <v>10</v>
      </c>
      <c r="C174" t="s">
        <v>216</v>
      </c>
      <c r="D174">
        <v>2.0699999999999998</v>
      </c>
      <c r="E174">
        <v>26.91</v>
      </c>
      <c r="F174">
        <v>0</v>
      </c>
      <c r="G174">
        <v>0</v>
      </c>
      <c r="H174">
        <v>36.57</v>
      </c>
      <c r="I174">
        <v>3.45</v>
      </c>
      <c r="J174">
        <v>2.0699999999999998</v>
      </c>
      <c r="K174">
        <v>60.030000000000008</v>
      </c>
      <c r="L174">
        <v>0</v>
      </c>
      <c r="M174">
        <v>2.7600000000000002</v>
      </c>
      <c r="N174">
        <v>4.1399999999999997</v>
      </c>
      <c r="O174">
        <v>0</v>
      </c>
      <c r="P174">
        <f t="shared" si="4"/>
        <v>69</v>
      </c>
      <c r="Q174">
        <f t="shared" si="5"/>
        <v>69.000000000000014</v>
      </c>
    </row>
    <row r="175" spans="1:17" x14ac:dyDescent="0.2">
      <c r="A175" s="19" t="s">
        <v>148</v>
      </c>
      <c r="B175" s="19" t="s">
        <v>148</v>
      </c>
      <c r="C175" t="s">
        <v>216</v>
      </c>
      <c r="D175">
        <v>2.4299999999999997</v>
      </c>
      <c r="E175">
        <v>21.869999999999997</v>
      </c>
      <c r="F175">
        <v>0</v>
      </c>
      <c r="G175">
        <v>0</v>
      </c>
      <c r="H175">
        <v>55.080000000000005</v>
      </c>
      <c r="I175">
        <v>0.81</v>
      </c>
      <c r="J175">
        <v>2.4299999999999997</v>
      </c>
      <c r="K175">
        <v>75.33</v>
      </c>
      <c r="L175">
        <v>0</v>
      </c>
      <c r="M175">
        <v>0</v>
      </c>
      <c r="N175">
        <v>2.4299999999999997</v>
      </c>
      <c r="O175">
        <v>0</v>
      </c>
      <c r="P175">
        <f t="shared" si="4"/>
        <v>80.19</v>
      </c>
      <c r="Q175">
        <f t="shared" si="5"/>
        <v>80.19</v>
      </c>
    </row>
    <row r="176" spans="1:17" x14ac:dyDescent="0.2">
      <c r="A176" s="19" t="s">
        <v>28</v>
      </c>
      <c r="B176" s="19" t="s">
        <v>28</v>
      </c>
      <c r="C176" t="s">
        <v>216</v>
      </c>
      <c r="D176">
        <v>0</v>
      </c>
      <c r="E176">
        <v>25.200000000000003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5.04</v>
      </c>
      <c r="L176">
        <v>0</v>
      </c>
      <c r="M176">
        <v>0</v>
      </c>
      <c r="N176">
        <v>20.16</v>
      </c>
      <c r="O176">
        <v>0</v>
      </c>
      <c r="P176">
        <f t="shared" si="4"/>
        <v>25.200000000000003</v>
      </c>
      <c r="Q176">
        <f t="shared" si="5"/>
        <v>25.2</v>
      </c>
    </row>
    <row r="177" spans="1:17" x14ac:dyDescent="0.2">
      <c r="A177" s="19" t="s">
        <v>149</v>
      </c>
      <c r="B177" s="19" t="s">
        <v>149</v>
      </c>
      <c r="C177" t="s">
        <v>216</v>
      </c>
      <c r="D177">
        <v>0</v>
      </c>
      <c r="E177">
        <v>105.74999999999999</v>
      </c>
      <c r="F177">
        <v>21.15</v>
      </c>
      <c r="G177">
        <v>0</v>
      </c>
      <c r="H177">
        <v>1.41</v>
      </c>
      <c r="I177">
        <v>12.69</v>
      </c>
      <c r="J177">
        <v>0</v>
      </c>
      <c r="K177">
        <v>31.02</v>
      </c>
      <c r="L177">
        <v>0</v>
      </c>
      <c r="M177">
        <v>0</v>
      </c>
      <c r="N177">
        <v>109.98</v>
      </c>
      <c r="O177">
        <v>0</v>
      </c>
      <c r="P177">
        <f t="shared" si="4"/>
        <v>140.99999999999997</v>
      </c>
      <c r="Q177">
        <f t="shared" si="5"/>
        <v>141</v>
      </c>
    </row>
    <row r="178" spans="1:17" x14ac:dyDescent="0.2">
      <c r="A178" s="19" t="s">
        <v>2</v>
      </c>
      <c r="B178" s="19" t="s">
        <v>2</v>
      </c>
      <c r="C178" t="s">
        <v>216</v>
      </c>
      <c r="D178">
        <v>2.16</v>
      </c>
      <c r="E178">
        <v>168.48000000000002</v>
      </c>
      <c r="F178">
        <v>19.439999999999998</v>
      </c>
      <c r="G178">
        <v>0</v>
      </c>
      <c r="H178">
        <v>4.32</v>
      </c>
      <c r="I178">
        <v>21.6</v>
      </c>
      <c r="J178">
        <v>2.16</v>
      </c>
      <c r="K178">
        <v>108</v>
      </c>
      <c r="L178">
        <v>0</v>
      </c>
      <c r="M178">
        <v>4.32</v>
      </c>
      <c r="N178">
        <v>101.52</v>
      </c>
      <c r="O178">
        <v>0</v>
      </c>
      <c r="P178">
        <f t="shared" si="4"/>
        <v>216</v>
      </c>
      <c r="Q178">
        <f t="shared" si="5"/>
        <v>216</v>
      </c>
    </row>
    <row r="179" spans="1:17" x14ac:dyDescent="0.2">
      <c r="A179" s="19" t="s">
        <v>25</v>
      </c>
      <c r="B179" s="19" t="s">
        <v>25</v>
      </c>
      <c r="C179" t="s">
        <v>216</v>
      </c>
      <c r="D179">
        <v>7.92</v>
      </c>
      <c r="E179">
        <v>4.95</v>
      </c>
      <c r="F179">
        <v>0</v>
      </c>
      <c r="G179">
        <v>0</v>
      </c>
      <c r="H179">
        <v>0</v>
      </c>
      <c r="I179">
        <v>20.13</v>
      </c>
      <c r="J179">
        <v>7.92</v>
      </c>
      <c r="K179">
        <v>10.89</v>
      </c>
      <c r="L179">
        <v>0</v>
      </c>
      <c r="M179">
        <v>0</v>
      </c>
      <c r="N179">
        <v>14.19</v>
      </c>
      <c r="O179">
        <v>0</v>
      </c>
      <c r="P179">
        <f t="shared" si="4"/>
        <v>33</v>
      </c>
      <c r="Q179">
        <f t="shared" si="5"/>
        <v>33</v>
      </c>
    </row>
    <row r="180" spans="1:17" x14ac:dyDescent="0.2">
      <c r="A180" s="19" t="s">
        <v>97</v>
      </c>
      <c r="B180" s="19" t="s">
        <v>31</v>
      </c>
      <c r="C180" t="s">
        <v>216</v>
      </c>
      <c r="D180">
        <v>127.05</v>
      </c>
      <c r="E180">
        <v>23.1</v>
      </c>
      <c r="F180">
        <v>1.6500000000000001</v>
      </c>
      <c r="G180">
        <v>0</v>
      </c>
      <c r="H180">
        <v>0</v>
      </c>
      <c r="I180">
        <v>13.200000000000001</v>
      </c>
      <c r="J180">
        <v>127.05</v>
      </c>
      <c r="K180">
        <v>9.9</v>
      </c>
      <c r="L180">
        <v>0</v>
      </c>
      <c r="M180">
        <v>0</v>
      </c>
      <c r="N180">
        <v>28.05</v>
      </c>
      <c r="O180">
        <v>0</v>
      </c>
      <c r="P180">
        <f t="shared" si="4"/>
        <v>165</v>
      </c>
      <c r="Q180">
        <f t="shared" si="5"/>
        <v>165</v>
      </c>
    </row>
    <row r="181" spans="1:17" x14ac:dyDescent="0.2">
      <c r="A181" t="s">
        <v>151</v>
      </c>
      <c r="B181" t="s">
        <v>151</v>
      </c>
      <c r="C181" t="s">
        <v>217</v>
      </c>
      <c r="D181">
        <v>3.1280000000000001</v>
      </c>
      <c r="E181">
        <v>55.130999999999993</v>
      </c>
      <c r="F181">
        <v>1.173</v>
      </c>
      <c r="G181">
        <v>0</v>
      </c>
      <c r="H181">
        <v>331.95900000000006</v>
      </c>
      <c r="I181">
        <v>0</v>
      </c>
      <c r="J181">
        <v>3.1280000000000001</v>
      </c>
      <c r="K181">
        <v>0</v>
      </c>
      <c r="L181">
        <v>331.95900000000006</v>
      </c>
      <c r="M181">
        <v>0</v>
      </c>
      <c r="N181">
        <v>55.913000000000004</v>
      </c>
      <c r="O181">
        <v>0</v>
      </c>
      <c r="P181">
        <f t="shared" si="4"/>
        <v>391.39100000000008</v>
      </c>
      <c r="Q181">
        <f t="shared" si="5"/>
        <v>391.00000000000006</v>
      </c>
    </row>
    <row r="182" spans="1:17" x14ac:dyDescent="0.2">
      <c r="A182" t="s">
        <v>60</v>
      </c>
      <c r="B182" t="s">
        <v>60</v>
      </c>
      <c r="C182" t="s">
        <v>217</v>
      </c>
      <c r="D182">
        <v>0</v>
      </c>
      <c r="E182">
        <v>8.9700000000000006</v>
      </c>
      <c r="F182">
        <v>2.964</v>
      </c>
      <c r="G182">
        <v>0</v>
      </c>
      <c r="H182">
        <v>65.988</v>
      </c>
      <c r="I182">
        <v>0</v>
      </c>
      <c r="J182">
        <v>0</v>
      </c>
      <c r="K182">
        <v>0</v>
      </c>
      <c r="L182">
        <v>65.988</v>
      </c>
      <c r="M182">
        <v>0</v>
      </c>
      <c r="N182">
        <v>12.012</v>
      </c>
      <c r="O182">
        <v>0</v>
      </c>
      <c r="P182">
        <f t="shared" si="4"/>
        <v>77.921999999999997</v>
      </c>
      <c r="Q182">
        <f t="shared" si="5"/>
        <v>78</v>
      </c>
    </row>
    <row r="183" spans="1:17" x14ac:dyDescent="0.2">
      <c r="A183" t="s">
        <v>152</v>
      </c>
      <c r="B183" t="s">
        <v>226</v>
      </c>
      <c r="C183" t="s">
        <v>217</v>
      </c>
      <c r="D183">
        <v>0</v>
      </c>
      <c r="E183">
        <v>102.04900000000001</v>
      </c>
      <c r="F183">
        <v>0</v>
      </c>
      <c r="G183">
        <v>0</v>
      </c>
      <c r="H183">
        <v>28.951000000000001</v>
      </c>
      <c r="I183">
        <v>0</v>
      </c>
      <c r="J183">
        <v>0</v>
      </c>
      <c r="K183">
        <v>3.0239999999999996</v>
      </c>
      <c r="L183">
        <v>29.051999999999996</v>
      </c>
      <c r="M183">
        <v>0</v>
      </c>
      <c r="N183">
        <v>76.032000000000011</v>
      </c>
      <c r="O183">
        <v>0</v>
      </c>
      <c r="P183">
        <f t="shared" si="4"/>
        <v>131</v>
      </c>
      <c r="Q183">
        <f t="shared" si="5"/>
        <v>108.108</v>
      </c>
    </row>
    <row r="184" spans="1:17" x14ac:dyDescent="0.2">
      <c r="A184" t="s">
        <v>153</v>
      </c>
      <c r="B184" t="s">
        <v>153</v>
      </c>
      <c r="C184" t="s">
        <v>217</v>
      </c>
      <c r="D184">
        <v>0</v>
      </c>
      <c r="E184">
        <v>46.002000000000002</v>
      </c>
      <c r="F184">
        <v>5.9859999999999998</v>
      </c>
      <c r="G184">
        <v>0</v>
      </c>
      <c r="H184">
        <v>0</v>
      </c>
      <c r="I184">
        <v>30.012</v>
      </c>
      <c r="J184">
        <v>0</v>
      </c>
      <c r="K184">
        <v>2.0009999999999999</v>
      </c>
      <c r="L184">
        <v>0</v>
      </c>
      <c r="M184">
        <v>0</v>
      </c>
      <c r="N184">
        <v>66.998999999999995</v>
      </c>
      <c r="O184">
        <v>0</v>
      </c>
      <c r="P184">
        <f t="shared" si="4"/>
        <v>82</v>
      </c>
      <c r="Q184">
        <f t="shared" si="5"/>
        <v>69</v>
      </c>
    </row>
    <row r="185" spans="1:17" x14ac:dyDescent="0.2">
      <c r="A185" t="s">
        <v>154</v>
      </c>
      <c r="B185" t="s">
        <v>227</v>
      </c>
      <c r="C185" t="s">
        <v>217</v>
      </c>
      <c r="D185">
        <v>0</v>
      </c>
      <c r="E185">
        <v>38.016000000000005</v>
      </c>
      <c r="F185">
        <v>2.016</v>
      </c>
      <c r="G185">
        <v>0</v>
      </c>
      <c r="H185">
        <v>0</v>
      </c>
      <c r="I185">
        <v>8.0159999999999982</v>
      </c>
      <c r="J185">
        <v>0</v>
      </c>
      <c r="K185">
        <v>0.98</v>
      </c>
      <c r="L185">
        <v>0</v>
      </c>
      <c r="M185">
        <v>0</v>
      </c>
      <c r="N185">
        <v>48.019999999999996</v>
      </c>
      <c r="O185">
        <v>0</v>
      </c>
      <c r="P185">
        <f t="shared" si="4"/>
        <v>48.048000000000002</v>
      </c>
      <c r="Q185">
        <f t="shared" si="5"/>
        <v>48.999999999999993</v>
      </c>
    </row>
    <row r="186" spans="1:17" x14ac:dyDescent="0.2">
      <c r="A186" t="s">
        <v>155</v>
      </c>
      <c r="B186" t="s">
        <v>155</v>
      </c>
      <c r="C186" t="s">
        <v>217</v>
      </c>
      <c r="D186">
        <v>0</v>
      </c>
      <c r="E186">
        <v>23.004000000000001</v>
      </c>
      <c r="F186">
        <v>2.988</v>
      </c>
      <c r="G186">
        <v>0</v>
      </c>
      <c r="H186">
        <v>0</v>
      </c>
      <c r="I186">
        <v>10.008000000000001</v>
      </c>
      <c r="J186">
        <v>0</v>
      </c>
      <c r="K186">
        <v>0</v>
      </c>
      <c r="L186">
        <v>0</v>
      </c>
      <c r="M186">
        <v>0</v>
      </c>
      <c r="N186">
        <v>33</v>
      </c>
      <c r="O186">
        <v>0</v>
      </c>
      <c r="P186">
        <f t="shared" si="4"/>
        <v>36</v>
      </c>
      <c r="Q186">
        <f t="shared" si="5"/>
        <v>33</v>
      </c>
    </row>
    <row r="187" spans="1:17" x14ac:dyDescent="0.2">
      <c r="A187" t="s">
        <v>156</v>
      </c>
      <c r="B187" t="s">
        <v>156</v>
      </c>
      <c r="C187" t="s">
        <v>217</v>
      </c>
      <c r="D187">
        <v>0</v>
      </c>
      <c r="E187">
        <v>8.9930000000000003</v>
      </c>
      <c r="F187">
        <v>2.0009999999999999</v>
      </c>
      <c r="G187">
        <v>0</v>
      </c>
      <c r="H187">
        <v>0</v>
      </c>
      <c r="I187">
        <v>12.006</v>
      </c>
      <c r="J187">
        <v>0</v>
      </c>
      <c r="K187">
        <v>4.9980000000000002</v>
      </c>
      <c r="L187">
        <v>0</v>
      </c>
      <c r="M187">
        <v>0</v>
      </c>
      <c r="N187">
        <v>16.001999999999999</v>
      </c>
      <c r="O187">
        <v>0</v>
      </c>
      <c r="P187">
        <f t="shared" si="4"/>
        <v>23</v>
      </c>
      <c r="Q187">
        <f t="shared" si="5"/>
        <v>21</v>
      </c>
    </row>
    <row r="188" spans="1:17" x14ac:dyDescent="0.2">
      <c r="A188" t="s">
        <v>157</v>
      </c>
      <c r="B188" t="s">
        <v>157</v>
      </c>
      <c r="C188" t="s">
        <v>217</v>
      </c>
      <c r="D188">
        <v>1.0009999999999999</v>
      </c>
      <c r="E188">
        <v>7.9950000000000001</v>
      </c>
      <c r="F188">
        <v>0</v>
      </c>
      <c r="G188">
        <v>0</v>
      </c>
      <c r="H188">
        <v>0</v>
      </c>
      <c r="I188">
        <v>4.0039999999999996</v>
      </c>
      <c r="J188">
        <v>0.99</v>
      </c>
      <c r="K188">
        <v>0.99</v>
      </c>
      <c r="L188">
        <v>0</v>
      </c>
      <c r="M188">
        <v>15.994</v>
      </c>
      <c r="N188">
        <v>4.0039999999999996</v>
      </c>
      <c r="O188">
        <v>0</v>
      </c>
      <c r="P188">
        <f t="shared" si="4"/>
        <v>13</v>
      </c>
      <c r="Q188">
        <f t="shared" si="5"/>
        <v>21.978000000000002</v>
      </c>
    </row>
    <row r="189" spans="1:17" x14ac:dyDescent="0.2">
      <c r="A189" t="s">
        <v>158</v>
      </c>
      <c r="B189" t="s">
        <v>158</v>
      </c>
      <c r="C189" t="s">
        <v>217</v>
      </c>
      <c r="D189">
        <v>0</v>
      </c>
      <c r="E189">
        <v>11.997999999999999</v>
      </c>
      <c r="F189">
        <v>0</v>
      </c>
      <c r="G189">
        <v>0</v>
      </c>
      <c r="H189">
        <v>2.0020000000000002</v>
      </c>
      <c r="I189">
        <v>0</v>
      </c>
      <c r="J189">
        <v>0</v>
      </c>
      <c r="K189">
        <v>3</v>
      </c>
      <c r="L189">
        <v>0</v>
      </c>
      <c r="M189">
        <v>17</v>
      </c>
      <c r="N189">
        <v>0</v>
      </c>
      <c r="O189">
        <v>0</v>
      </c>
      <c r="P189">
        <f t="shared" si="4"/>
        <v>14</v>
      </c>
      <c r="Q189">
        <f t="shared" si="5"/>
        <v>20</v>
      </c>
    </row>
    <row r="190" spans="1:17" x14ac:dyDescent="0.2">
      <c r="A190" t="s">
        <v>159</v>
      </c>
      <c r="B190" t="s">
        <v>31</v>
      </c>
      <c r="C190" t="s">
        <v>217</v>
      </c>
      <c r="D190">
        <v>14.008000000000001</v>
      </c>
      <c r="E190">
        <v>0</v>
      </c>
      <c r="F190">
        <v>1.0030000000000001</v>
      </c>
      <c r="G190">
        <v>0</v>
      </c>
      <c r="H190">
        <v>0</v>
      </c>
      <c r="I190">
        <v>2.0060000000000002</v>
      </c>
      <c r="J190">
        <v>13.005000000000001</v>
      </c>
      <c r="K190">
        <v>0</v>
      </c>
      <c r="L190">
        <v>0</v>
      </c>
      <c r="M190">
        <v>0</v>
      </c>
      <c r="N190">
        <v>3.9949999999999997</v>
      </c>
      <c r="O190">
        <v>0</v>
      </c>
      <c r="P190">
        <f t="shared" si="4"/>
        <v>17.017000000000003</v>
      </c>
      <c r="Q190">
        <f t="shared" si="5"/>
        <v>17</v>
      </c>
    </row>
    <row r="191" spans="1:17" x14ac:dyDescent="0.2">
      <c r="A191" t="s">
        <v>160</v>
      </c>
      <c r="B191" t="s">
        <v>160</v>
      </c>
      <c r="C191" t="s">
        <v>217</v>
      </c>
      <c r="D191">
        <v>13.004999999999999</v>
      </c>
      <c r="E191">
        <v>0</v>
      </c>
      <c r="F191">
        <v>0</v>
      </c>
      <c r="G191">
        <v>0</v>
      </c>
      <c r="H191">
        <v>0</v>
      </c>
      <c r="I191">
        <v>1.9950000000000001</v>
      </c>
      <c r="J191">
        <v>13.004999999999999</v>
      </c>
      <c r="K191">
        <v>0</v>
      </c>
      <c r="L191">
        <v>0</v>
      </c>
      <c r="M191">
        <v>0</v>
      </c>
      <c r="N191">
        <v>1.9950000000000001</v>
      </c>
      <c r="O191">
        <v>0</v>
      </c>
      <c r="P191">
        <f t="shared" si="4"/>
        <v>15</v>
      </c>
      <c r="Q191">
        <f t="shared" si="5"/>
        <v>15</v>
      </c>
    </row>
    <row r="192" spans="1:17" x14ac:dyDescent="0.2">
      <c r="A192" t="s">
        <v>161</v>
      </c>
      <c r="B192" t="s">
        <v>228</v>
      </c>
      <c r="C192" t="s">
        <v>217</v>
      </c>
      <c r="D192">
        <v>4</v>
      </c>
      <c r="E192">
        <v>2</v>
      </c>
      <c r="F192">
        <v>2</v>
      </c>
      <c r="G192">
        <v>0</v>
      </c>
      <c r="H192">
        <v>0</v>
      </c>
      <c r="I192">
        <v>17</v>
      </c>
      <c r="J192">
        <v>4.9920000000000009</v>
      </c>
      <c r="K192">
        <v>1.008</v>
      </c>
      <c r="L192">
        <v>0</v>
      </c>
      <c r="M192">
        <v>1.992</v>
      </c>
      <c r="N192">
        <v>16.008000000000003</v>
      </c>
      <c r="O192">
        <v>0</v>
      </c>
      <c r="P192">
        <f t="shared" si="4"/>
        <v>25</v>
      </c>
      <c r="Q192">
        <f t="shared" si="5"/>
        <v>24.000000000000004</v>
      </c>
    </row>
    <row r="193" spans="1:17" x14ac:dyDescent="0.2">
      <c r="A193" t="s">
        <v>93</v>
      </c>
      <c r="B193" t="s">
        <v>93</v>
      </c>
      <c r="C193" t="s">
        <v>217</v>
      </c>
      <c r="D193">
        <v>2.0019999999999998</v>
      </c>
      <c r="E193">
        <v>0</v>
      </c>
      <c r="F193">
        <v>6.0060000000000002</v>
      </c>
      <c r="G193">
        <v>0</v>
      </c>
      <c r="H193">
        <v>0</v>
      </c>
      <c r="I193">
        <v>5.0049999999999999</v>
      </c>
      <c r="J193">
        <v>2.996</v>
      </c>
      <c r="K193">
        <v>0</v>
      </c>
      <c r="L193">
        <v>0</v>
      </c>
      <c r="M193">
        <v>0</v>
      </c>
      <c r="N193">
        <v>11.004</v>
      </c>
      <c r="O193">
        <v>0</v>
      </c>
      <c r="P193">
        <f t="shared" si="4"/>
        <v>13.012999999999998</v>
      </c>
      <c r="Q193">
        <f t="shared" si="5"/>
        <v>14</v>
      </c>
    </row>
    <row r="194" spans="1:17" x14ac:dyDescent="0.2">
      <c r="A194" t="s">
        <v>3</v>
      </c>
      <c r="B194" t="s">
        <v>3</v>
      </c>
      <c r="C194" t="s">
        <v>230</v>
      </c>
      <c r="D194">
        <v>29.6</v>
      </c>
      <c r="E194">
        <v>207.2</v>
      </c>
      <c r="F194">
        <v>35.519999999999996</v>
      </c>
      <c r="G194">
        <v>0</v>
      </c>
      <c r="H194">
        <v>0</v>
      </c>
      <c r="I194">
        <v>20.720000000000002</v>
      </c>
      <c r="J194">
        <v>47.36</v>
      </c>
      <c r="K194">
        <v>65.12</v>
      </c>
      <c r="L194">
        <v>0</v>
      </c>
      <c r="M194">
        <v>5.92</v>
      </c>
      <c r="N194">
        <v>180.56</v>
      </c>
      <c r="O194">
        <v>0</v>
      </c>
      <c r="P194">
        <f t="shared" si="4"/>
        <v>293.04000000000002</v>
      </c>
      <c r="Q194">
        <f t="shared" si="5"/>
        <v>298.96000000000004</v>
      </c>
    </row>
    <row r="195" spans="1:17" x14ac:dyDescent="0.2">
      <c r="A195" t="s">
        <v>1</v>
      </c>
      <c r="B195" t="s">
        <v>1</v>
      </c>
      <c r="C195" t="s">
        <v>230</v>
      </c>
      <c r="D195">
        <v>13.3</v>
      </c>
      <c r="E195">
        <v>518.70000000000005</v>
      </c>
      <c r="F195">
        <v>79.8</v>
      </c>
      <c r="G195">
        <v>0</v>
      </c>
      <c r="H195">
        <v>0</v>
      </c>
      <c r="I195">
        <v>53.2</v>
      </c>
      <c r="J195">
        <v>19.95</v>
      </c>
      <c r="K195">
        <v>53.2</v>
      </c>
      <c r="L195">
        <v>0</v>
      </c>
      <c r="M195">
        <v>0</v>
      </c>
      <c r="N195">
        <v>591.85</v>
      </c>
      <c r="O195">
        <v>0</v>
      </c>
      <c r="P195">
        <f t="shared" ref="P195:P198" si="6">SUM(D195:I195)</f>
        <v>665</v>
      </c>
      <c r="Q195">
        <f t="shared" ref="Q195:Q198" si="7">SUM(J195:O195)</f>
        <v>665</v>
      </c>
    </row>
    <row r="196" spans="1:17" x14ac:dyDescent="0.2">
      <c r="A196" t="s">
        <v>82</v>
      </c>
      <c r="B196" t="s">
        <v>82</v>
      </c>
      <c r="C196" t="s">
        <v>230</v>
      </c>
      <c r="D196">
        <v>67.14</v>
      </c>
      <c r="E196">
        <v>749.73</v>
      </c>
      <c r="F196">
        <v>123.09</v>
      </c>
      <c r="G196">
        <v>0</v>
      </c>
      <c r="H196">
        <v>0</v>
      </c>
      <c r="I196">
        <v>190.23000000000002</v>
      </c>
      <c r="J196">
        <v>65.52</v>
      </c>
      <c r="K196">
        <v>185.64000000000001</v>
      </c>
      <c r="L196">
        <v>0</v>
      </c>
      <c r="M196">
        <v>0</v>
      </c>
      <c r="N196">
        <v>829.92</v>
      </c>
      <c r="O196">
        <v>0</v>
      </c>
      <c r="P196">
        <f t="shared" si="6"/>
        <v>1130.19</v>
      </c>
      <c r="Q196">
        <f t="shared" si="7"/>
        <v>1081.08</v>
      </c>
    </row>
    <row r="197" spans="1:17" x14ac:dyDescent="0.2">
      <c r="A197" t="s">
        <v>69</v>
      </c>
      <c r="B197" t="s">
        <v>69</v>
      </c>
      <c r="C197" t="s">
        <v>230</v>
      </c>
      <c r="D197">
        <v>54.6</v>
      </c>
      <c r="E197">
        <v>360.35999999999996</v>
      </c>
      <c r="F197">
        <v>480.48</v>
      </c>
      <c r="G197">
        <v>0</v>
      </c>
      <c r="H197">
        <v>0</v>
      </c>
      <c r="I197">
        <v>131.04</v>
      </c>
      <c r="J197">
        <v>37.28</v>
      </c>
      <c r="K197">
        <v>37.28</v>
      </c>
      <c r="L197">
        <v>0</v>
      </c>
      <c r="M197">
        <v>0</v>
      </c>
      <c r="N197">
        <v>857.44</v>
      </c>
      <c r="O197">
        <v>0</v>
      </c>
      <c r="P197">
        <f t="shared" si="6"/>
        <v>1026.48</v>
      </c>
      <c r="Q197">
        <f t="shared" si="7"/>
        <v>932</v>
      </c>
    </row>
    <row r="198" spans="1:17" x14ac:dyDescent="0.2">
      <c r="A198" t="s">
        <v>18</v>
      </c>
      <c r="B198" t="s">
        <v>18</v>
      </c>
      <c r="C198" t="s">
        <v>230</v>
      </c>
      <c r="D198">
        <v>93.2</v>
      </c>
      <c r="E198">
        <v>382.12</v>
      </c>
      <c r="F198">
        <v>74.56</v>
      </c>
      <c r="G198">
        <v>0</v>
      </c>
      <c r="H198">
        <v>0</v>
      </c>
      <c r="I198">
        <v>382.12</v>
      </c>
      <c r="J198">
        <v>31.6</v>
      </c>
      <c r="K198">
        <v>12.64</v>
      </c>
      <c r="L198">
        <v>0</v>
      </c>
      <c r="M198">
        <v>0</v>
      </c>
      <c r="N198">
        <v>271.76</v>
      </c>
      <c r="O198">
        <v>0</v>
      </c>
      <c r="P198">
        <f t="shared" si="6"/>
        <v>932</v>
      </c>
      <c r="Q198">
        <f t="shared" si="7"/>
        <v>316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0CA5-CEC2-1B40-ABF6-391859E579B0}">
  <dimension ref="A1:R201"/>
  <sheetViews>
    <sheetView topLeftCell="D3" zoomScale="150" zoomScaleNormal="150" workbookViewId="0">
      <selection activeCell="L13" sqref="L13:L19"/>
    </sheetView>
  </sheetViews>
  <sheetFormatPr baseColWidth="10" defaultRowHeight="16" x14ac:dyDescent="0.2"/>
  <cols>
    <col min="1" max="1" width="27.33203125" style="1" customWidth="1"/>
    <col min="2" max="2" width="10.83203125" style="1"/>
    <col min="3" max="3" width="19.6640625" style="1" customWidth="1"/>
    <col min="4" max="5" width="10.83203125" style="1"/>
    <col min="6" max="6" width="27.33203125" style="1" customWidth="1"/>
    <col min="7" max="11" width="10.83203125" style="1"/>
    <col min="12" max="12" width="20" style="1" customWidth="1"/>
    <col min="13" max="13" width="21.5" style="1" customWidth="1"/>
    <col min="14" max="16384" width="10.83203125" style="1"/>
  </cols>
  <sheetData>
    <row r="1" spans="1:16" x14ac:dyDescent="0.2">
      <c r="A1" s="1" t="s">
        <v>35</v>
      </c>
      <c r="B1" s="1" t="s">
        <v>36</v>
      </c>
      <c r="C1" s="1" t="s">
        <v>37</v>
      </c>
      <c r="F1" s="1" t="s">
        <v>35</v>
      </c>
    </row>
    <row r="2" spans="1:16" x14ac:dyDescent="0.2">
      <c r="A2" t="s">
        <v>71</v>
      </c>
      <c r="B2">
        <v>53</v>
      </c>
      <c r="C2" s="3" t="s">
        <v>110</v>
      </c>
      <c r="F2" t="s">
        <v>71</v>
      </c>
      <c r="H2" s="20" t="s">
        <v>100</v>
      </c>
      <c r="I2" s="1" t="s">
        <v>164</v>
      </c>
    </row>
    <row r="3" spans="1:16" x14ac:dyDescent="0.2">
      <c r="A3" t="s">
        <v>72</v>
      </c>
      <c r="B3">
        <v>148</v>
      </c>
      <c r="C3" s="3" t="s">
        <v>109</v>
      </c>
      <c r="F3" t="s">
        <v>72</v>
      </c>
      <c r="H3" s="6" t="s">
        <v>100</v>
      </c>
      <c r="I3" s="1" t="s">
        <v>105</v>
      </c>
    </row>
    <row r="4" spans="1:16" x14ac:dyDescent="0.2">
      <c r="A4" t="s">
        <v>72</v>
      </c>
      <c r="B4">
        <v>60</v>
      </c>
      <c r="C4" s="3" t="s">
        <v>110</v>
      </c>
      <c r="F4" t="s">
        <v>0</v>
      </c>
      <c r="H4" s="2" t="s">
        <v>100</v>
      </c>
      <c r="I4" s="1" t="s">
        <v>101</v>
      </c>
    </row>
    <row r="5" spans="1:16" x14ac:dyDescent="0.2">
      <c r="A5" t="s">
        <v>0</v>
      </c>
      <c r="B5">
        <v>77</v>
      </c>
      <c r="C5" s="3" t="s">
        <v>163</v>
      </c>
      <c r="F5" t="s">
        <v>149</v>
      </c>
      <c r="H5" s="4" t="s">
        <v>100</v>
      </c>
      <c r="I5" s="1" t="s">
        <v>104</v>
      </c>
    </row>
    <row r="6" spans="1:16" x14ac:dyDescent="0.2">
      <c r="A6" t="s">
        <v>0</v>
      </c>
      <c r="B6">
        <v>378</v>
      </c>
      <c r="C6" s="3" t="s">
        <v>162</v>
      </c>
      <c r="F6" t="s">
        <v>53</v>
      </c>
      <c r="H6" s="22" t="s">
        <v>100</v>
      </c>
      <c r="I6" s="1" t="s">
        <v>165</v>
      </c>
    </row>
    <row r="7" spans="1:16" x14ac:dyDescent="0.2">
      <c r="A7" t="s">
        <v>0</v>
      </c>
      <c r="B7">
        <v>131</v>
      </c>
      <c r="C7" s="3" t="s">
        <v>109</v>
      </c>
      <c r="F7" t="s">
        <v>1</v>
      </c>
      <c r="H7" s="1">
        <v>101</v>
      </c>
      <c r="I7" s="1" t="s">
        <v>106</v>
      </c>
    </row>
    <row r="8" spans="1:16" x14ac:dyDescent="0.2">
      <c r="A8" t="s">
        <v>0</v>
      </c>
      <c r="B8">
        <v>93</v>
      </c>
      <c r="C8" s="3" t="s">
        <v>110</v>
      </c>
      <c r="F8" t="s">
        <v>82</v>
      </c>
      <c r="H8" s="1">
        <v>10</v>
      </c>
      <c r="I8" s="1" t="s">
        <v>102</v>
      </c>
    </row>
    <row r="9" spans="1:16" x14ac:dyDescent="0.2">
      <c r="A9" t="s">
        <v>149</v>
      </c>
      <c r="B9">
        <v>141</v>
      </c>
      <c r="C9" s="3" t="s">
        <v>145</v>
      </c>
      <c r="F9" t="s">
        <v>2</v>
      </c>
      <c r="H9" s="1">
        <f>H7-H8</f>
        <v>91</v>
      </c>
      <c r="I9" s="1" t="s">
        <v>103</v>
      </c>
    </row>
    <row r="10" spans="1:16" x14ac:dyDescent="0.2">
      <c r="A10" t="s">
        <v>53</v>
      </c>
      <c r="B10">
        <v>178</v>
      </c>
      <c r="C10" s="3" t="s">
        <v>109</v>
      </c>
      <c r="F10" t="s">
        <v>3</v>
      </c>
    </row>
    <row r="11" spans="1:16" x14ac:dyDescent="0.2">
      <c r="A11" t="s">
        <v>1</v>
      </c>
      <c r="B11">
        <v>115</v>
      </c>
      <c r="C11" s="3" t="s">
        <v>163</v>
      </c>
      <c r="F11" t="s">
        <v>73</v>
      </c>
      <c r="H11" s="26" t="s">
        <v>189</v>
      </c>
    </row>
    <row r="12" spans="1:16" x14ac:dyDescent="0.2">
      <c r="A12" t="s">
        <v>1</v>
      </c>
      <c r="B12">
        <v>2331</v>
      </c>
      <c r="C12" s="3" t="s">
        <v>162</v>
      </c>
      <c r="F12" t="s">
        <v>74</v>
      </c>
      <c r="H12" s="27" t="s">
        <v>187</v>
      </c>
      <c r="I12" s="27" t="s">
        <v>107</v>
      </c>
      <c r="J12" s="27" t="s">
        <v>111</v>
      </c>
      <c r="K12" s="27" t="s">
        <v>112</v>
      </c>
      <c r="L12" s="27" t="s">
        <v>188</v>
      </c>
      <c r="M12" s="27" t="s">
        <v>167</v>
      </c>
      <c r="N12" s="27" t="s">
        <v>166</v>
      </c>
    </row>
    <row r="13" spans="1:16" x14ac:dyDescent="0.2">
      <c r="A13" t="s">
        <v>1</v>
      </c>
      <c r="B13" s="3">
        <v>97</v>
      </c>
      <c r="C13" s="3" t="s">
        <v>99</v>
      </c>
      <c r="F13" s="13" t="s">
        <v>52</v>
      </c>
      <c r="H13" s="29" t="s">
        <v>163</v>
      </c>
      <c r="I13" s="1">
        <v>9512</v>
      </c>
      <c r="J13" s="1">
        <f>SUM(N13:R13)</f>
        <v>0</v>
      </c>
      <c r="K13" s="1">
        <f>I13-J13</f>
        <v>9512</v>
      </c>
      <c r="L13" s="1" t="s">
        <v>113</v>
      </c>
      <c r="M13" s="1" t="s">
        <v>169</v>
      </c>
    </row>
    <row r="14" spans="1:16" x14ac:dyDescent="0.2">
      <c r="A14" t="s">
        <v>1</v>
      </c>
      <c r="B14">
        <v>665</v>
      </c>
      <c r="C14" s="3" t="s">
        <v>108</v>
      </c>
      <c r="F14" t="s">
        <v>4</v>
      </c>
      <c r="H14" s="29" t="s">
        <v>162</v>
      </c>
      <c r="I14" s="1">
        <v>25447</v>
      </c>
      <c r="J14" s="1">
        <f t="shared" ref="J14:J19" si="0">SUM(N14:R14)</f>
        <v>0</v>
      </c>
      <c r="K14" s="1">
        <f t="shared" ref="K14:K19" si="1">I14-J14</f>
        <v>25447</v>
      </c>
      <c r="L14" s="1" t="s">
        <v>114</v>
      </c>
      <c r="M14" s="1" t="s">
        <v>171</v>
      </c>
    </row>
    <row r="15" spans="1:16" x14ac:dyDescent="0.2">
      <c r="A15" t="s">
        <v>1</v>
      </c>
      <c r="B15">
        <v>1119</v>
      </c>
      <c r="C15" s="3" t="s">
        <v>108</v>
      </c>
      <c r="F15" t="s">
        <v>5</v>
      </c>
      <c r="H15" s="29" t="s">
        <v>109</v>
      </c>
      <c r="I15" s="1">
        <v>3094</v>
      </c>
      <c r="J15" s="1">
        <f t="shared" si="0"/>
        <v>43</v>
      </c>
      <c r="K15" s="1">
        <f t="shared" si="1"/>
        <v>3051</v>
      </c>
      <c r="L15" s="1" t="s">
        <v>115</v>
      </c>
      <c r="M15" s="1" t="s">
        <v>173</v>
      </c>
      <c r="N15" s="1">
        <v>14</v>
      </c>
      <c r="O15" s="1">
        <v>10</v>
      </c>
      <c r="P15" s="1">
        <v>19</v>
      </c>
    </row>
    <row r="16" spans="1:16" x14ac:dyDescent="0.2">
      <c r="A16" t="s">
        <v>82</v>
      </c>
      <c r="B16" s="3">
        <v>236</v>
      </c>
      <c r="C16" s="3" t="s">
        <v>99</v>
      </c>
      <c r="F16" s="13" t="s">
        <v>54</v>
      </c>
      <c r="H16" s="29" t="s">
        <v>110</v>
      </c>
      <c r="I16" s="1">
        <v>2572</v>
      </c>
      <c r="J16" s="1">
        <f t="shared" si="0"/>
        <v>40</v>
      </c>
      <c r="K16" s="1">
        <f t="shared" si="1"/>
        <v>2532</v>
      </c>
      <c r="L16" s="1" t="s">
        <v>135</v>
      </c>
      <c r="M16" s="1" t="s">
        <v>172</v>
      </c>
      <c r="N16" s="1">
        <v>24</v>
      </c>
      <c r="O16" s="1">
        <v>16</v>
      </c>
    </row>
    <row r="17" spans="1:18" x14ac:dyDescent="0.2">
      <c r="A17" t="s">
        <v>82</v>
      </c>
      <c r="B17">
        <v>1092</v>
      </c>
      <c r="C17" s="3" t="s">
        <v>108</v>
      </c>
      <c r="F17" t="s">
        <v>75</v>
      </c>
      <c r="H17" s="29" t="s">
        <v>145</v>
      </c>
      <c r="I17" s="1">
        <v>1032</v>
      </c>
      <c r="J17" s="1">
        <f t="shared" si="0"/>
        <v>0</v>
      </c>
      <c r="K17" s="1">
        <f t="shared" si="1"/>
        <v>1032</v>
      </c>
      <c r="L17" s="1" t="s">
        <v>138</v>
      </c>
      <c r="M17" s="1" t="s">
        <v>170</v>
      </c>
    </row>
    <row r="18" spans="1:18" x14ac:dyDescent="0.2">
      <c r="A18" t="s">
        <v>2</v>
      </c>
      <c r="B18">
        <v>60</v>
      </c>
      <c r="C18" s="3" t="s">
        <v>163</v>
      </c>
      <c r="F18" t="s">
        <v>6</v>
      </c>
      <c r="H18" s="29" t="s">
        <v>150</v>
      </c>
      <c r="I18" s="1">
        <v>886</v>
      </c>
      <c r="J18" s="1">
        <f t="shared" si="0"/>
        <v>90</v>
      </c>
      <c r="K18" s="1">
        <f>I18-J18</f>
        <v>796</v>
      </c>
      <c r="L18" s="1" t="s">
        <v>139</v>
      </c>
      <c r="M18" s="1" t="s">
        <v>168</v>
      </c>
      <c r="N18" s="1">
        <v>14</v>
      </c>
      <c r="O18" s="1">
        <v>13</v>
      </c>
      <c r="P18" s="1">
        <v>25</v>
      </c>
      <c r="Q18" s="1">
        <v>23</v>
      </c>
      <c r="R18" s="1">
        <v>15</v>
      </c>
    </row>
    <row r="19" spans="1:18" x14ac:dyDescent="0.2">
      <c r="A19" t="s">
        <v>2</v>
      </c>
      <c r="B19">
        <v>1852</v>
      </c>
      <c r="C19" s="3" t="s">
        <v>162</v>
      </c>
      <c r="F19" t="s">
        <v>7</v>
      </c>
      <c r="H19" s="30" t="s">
        <v>108</v>
      </c>
      <c r="I19" s="27">
        <v>5155</v>
      </c>
      <c r="J19" s="27">
        <f t="shared" si="0"/>
        <v>0</v>
      </c>
      <c r="K19" s="27">
        <f t="shared" si="1"/>
        <v>5155</v>
      </c>
      <c r="L19" s="27" t="s">
        <v>231</v>
      </c>
      <c r="M19" s="27" t="s">
        <v>169</v>
      </c>
      <c r="N19" s="1" t="s">
        <v>218</v>
      </c>
    </row>
    <row r="20" spans="1:18" x14ac:dyDescent="0.2">
      <c r="A20" t="s">
        <v>2</v>
      </c>
      <c r="B20" s="3">
        <v>557</v>
      </c>
      <c r="C20" s="3" t="s">
        <v>99</v>
      </c>
      <c r="F20" s="13" t="s">
        <v>76</v>
      </c>
      <c r="K20" s="26">
        <f>SUM(K13:K19)</f>
        <v>47525</v>
      </c>
    </row>
    <row r="21" spans="1:18" x14ac:dyDescent="0.2">
      <c r="A21" t="s">
        <v>2</v>
      </c>
      <c r="B21">
        <v>216</v>
      </c>
      <c r="C21" s="3" t="s">
        <v>145</v>
      </c>
      <c r="F21" t="s">
        <v>38</v>
      </c>
    </row>
    <row r="22" spans="1:18" x14ac:dyDescent="0.2">
      <c r="A22" t="s">
        <v>2</v>
      </c>
      <c r="B22">
        <v>125</v>
      </c>
      <c r="C22" s="3" t="s">
        <v>108</v>
      </c>
      <c r="F22" t="s">
        <v>9</v>
      </c>
      <c r="H22" s="26" t="s">
        <v>177</v>
      </c>
    </row>
    <row r="23" spans="1:18" x14ac:dyDescent="0.2">
      <c r="A23" t="s">
        <v>3</v>
      </c>
      <c r="B23">
        <v>334</v>
      </c>
      <c r="C23" s="3" t="s">
        <v>163</v>
      </c>
      <c r="F23" t="s">
        <v>55</v>
      </c>
      <c r="H23" s="1" t="s">
        <v>174</v>
      </c>
      <c r="I23" s="1" t="s">
        <v>178</v>
      </c>
      <c r="L23" s="1" t="s">
        <v>175</v>
      </c>
      <c r="M23" s="1" t="s">
        <v>176</v>
      </c>
    </row>
    <row r="24" spans="1:18" x14ac:dyDescent="0.2">
      <c r="A24" t="s">
        <v>3</v>
      </c>
      <c r="B24">
        <v>559</v>
      </c>
      <c r="C24" s="3" t="s">
        <v>162</v>
      </c>
      <c r="F24" t="s">
        <v>10</v>
      </c>
      <c r="H24" s="1" t="s">
        <v>179</v>
      </c>
      <c r="I24" s="1" t="s">
        <v>178</v>
      </c>
      <c r="L24" s="1" t="s">
        <v>180</v>
      </c>
      <c r="M24" s="1" t="s">
        <v>176</v>
      </c>
    </row>
    <row r="25" spans="1:18" x14ac:dyDescent="0.2">
      <c r="A25" t="s">
        <v>3</v>
      </c>
      <c r="B25" s="3">
        <v>98</v>
      </c>
      <c r="C25" s="3" t="s">
        <v>99</v>
      </c>
      <c r="F25" t="s">
        <v>11</v>
      </c>
      <c r="H25" s="1" t="s">
        <v>181</v>
      </c>
      <c r="I25" s="1" t="s">
        <v>178</v>
      </c>
      <c r="L25" s="1" t="s">
        <v>183</v>
      </c>
      <c r="M25" s="1" t="s">
        <v>184</v>
      </c>
    </row>
    <row r="26" spans="1:18" x14ac:dyDescent="0.2">
      <c r="A26" t="s">
        <v>3</v>
      </c>
      <c r="B26">
        <v>296</v>
      </c>
      <c r="C26" s="3" t="s">
        <v>108</v>
      </c>
      <c r="F26" t="s">
        <v>12</v>
      </c>
      <c r="H26" s="1" t="s">
        <v>182</v>
      </c>
      <c r="I26" s="1" t="s">
        <v>178</v>
      </c>
      <c r="L26" s="1" t="s">
        <v>186</v>
      </c>
      <c r="M26" s="1" t="s">
        <v>185</v>
      </c>
    </row>
    <row r="27" spans="1:18" x14ac:dyDescent="0.2">
      <c r="A27" t="s">
        <v>3</v>
      </c>
      <c r="B27">
        <v>610</v>
      </c>
      <c r="C27" s="3" t="s">
        <v>108</v>
      </c>
      <c r="F27" s="5" t="s">
        <v>83</v>
      </c>
      <c r="H27" s="1" t="s">
        <v>209</v>
      </c>
      <c r="I27" s="1" t="s">
        <v>178</v>
      </c>
      <c r="L27" s="1" t="s">
        <v>210</v>
      </c>
      <c r="M27" s="1" t="s">
        <v>211</v>
      </c>
    </row>
    <row r="28" spans="1:18" x14ac:dyDescent="0.2">
      <c r="A28" t="s">
        <v>73</v>
      </c>
      <c r="B28">
        <v>133</v>
      </c>
      <c r="C28" s="3" t="s">
        <v>110</v>
      </c>
      <c r="F28" s="5" t="s">
        <v>84</v>
      </c>
    </row>
    <row r="29" spans="1:18" x14ac:dyDescent="0.2">
      <c r="A29" t="s">
        <v>74</v>
      </c>
      <c r="B29">
        <v>117</v>
      </c>
      <c r="C29" s="3" t="s">
        <v>110</v>
      </c>
      <c r="F29" s="7" t="s">
        <v>13</v>
      </c>
      <c r="H29" s="1" t="s">
        <v>190</v>
      </c>
    </row>
    <row r="30" spans="1:18" x14ac:dyDescent="0.2">
      <c r="A30" t="s">
        <v>52</v>
      </c>
      <c r="B30" s="13">
        <v>14</v>
      </c>
      <c r="C30" s="3" t="s">
        <v>109</v>
      </c>
      <c r="F30" t="s">
        <v>14</v>
      </c>
      <c r="H30" s="1" t="s">
        <v>191</v>
      </c>
    </row>
    <row r="31" spans="1:18" x14ac:dyDescent="0.2">
      <c r="A31" t="s">
        <v>4</v>
      </c>
      <c r="B31">
        <v>63</v>
      </c>
      <c r="C31" s="3" t="s">
        <v>163</v>
      </c>
      <c r="F31" t="s">
        <v>15</v>
      </c>
    </row>
    <row r="32" spans="1:18" x14ac:dyDescent="0.2">
      <c r="A32" t="s">
        <v>4</v>
      </c>
      <c r="B32">
        <v>157</v>
      </c>
      <c r="C32" s="3" t="s">
        <v>162</v>
      </c>
      <c r="F32" t="s">
        <v>85</v>
      </c>
      <c r="H32" s="29"/>
      <c r="I32" s="1" t="s">
        <v>213</v>
      </c>
    </row>
    <row r="33" spans="1:6" x14ac:dyDescent="0.2">
      <c r="A33" t="s">
        <v>4</v>
      </c>
      <c r="B33" s="18">
        <v>164</v>
      </c>
      <c r="C33" s="3" t="s">
        <v>99</v>
      </c>
      <c r="F33" t="s">
        <v>16</v>
      </c>
    </row>
    <row r="34" spans="1:6" x14ac:dyDescent="0.2">
      <c r="A34" t="s">
        <v>5</v>
      </c>
      <c r="B34">
        <v>155</v>
      </c>
      <c r="C34" s="3" t="s">
        <v>163</v>
      </c>
      <c r="F34" t="s">
        <v>57</v>
      </c>
    </row>
    <row r="35" spans="1:6" x14ac:dyDescent="0.2">
      <c r="A35" t="s">
        <v>5</v>
      </c>
      <c r="B35">
        <v>254</v>
      </c>
      <c r="C35" s="3" t="s">
        <v>162</v>
      </c>
      <c r="F35" s="24" t="s">
        <v>158</v>
      </c>
    </row>
    <row r="36" spans="1:6" x14ac:dyDescent="0.2">
      <c r="A36" t="s">
        <v>5</v>
      </c>
      <c r="B36" s="3">
        <v>108</v>
      </c>
      <c r="C36" s="3" t="s">
        <v>99</v>
      </c>
      <c r="F36" t="s">
        <v>77</v>
      </c>
    </row>
    <row r="37" spans="1:6" x14ac:dyDescent="0.2">
      <c r="A37" t="s">
        <v>54</v>
      </c>
      <c r="B37" s="13">
        <v>10</v>
      </c>
      <c r="C37" s="3" t="s">
        <v>109</v>
      </c>
      <c r="F37" t="s">
        <v>17</v>
      </c>
    </row>
    <row r="38" spans="1:6" x14ac:dyDescent="0.2">
      <c r="A38" t="s">
        <v>75</v>
      </c>
      <c r="B38">
        <v>128</v>
      </c>
      <c r="C38" s="3" t="s">
        <v>110</v>
      </c>
      <c r="F38" s="16" t="s">
        <v>155</v>
      </c>
    </row>
    <row r="39" spans="1:6" x14ac:dyDescent="0.2">
      <c r="A39" t="s">
        <v>6</v>
      </c>
      <c r="B39">
        <v>148</v>
      </c>
      <c r="C39" s="3" t="s">
        <v>163</v>
      </c>
      <c r="F39" t="s">
        <v>58</v>
      </c>
    </row>
    <row r="40" spans="1:6" x14ac:dyDescent="0.2">
      <c r="A40" t="s">
        <v>6</v>
      </c>
      <c r="B40">
        <v>145</v>
      </c>
      <c r="C40" s="3" t="s">
        <v>162</v>
      </c>
      <c r="F40" s="16" t="s">
        <v>154</v>
      </c>
    </row>
    <row r="41" spans="1:6" x14ac:dyDescent="0.2">
      <c r="A41" t="s">
        <v>6</v>
      </c>
      <c r="B41">
        <v>101</v>
      </c>
      <c r="C41" s="3" t="s">
        <v>109</v>
      </c>
      <c r="F41" s="16" t="s">
        <v>153</v>
      </c>
    </row>
    <row r="42" spans="1:6" x14ac:dyDescent="0.2">
      <c r="A42" t="s">
        <v>7</v>
      </c>
      <c r="B42">
        <v>51</v>
      </c>
      <c r="C42" s="3" t="s">
        <v>163</v>
      </c>
      <c r="F42" t="s">
        <v>18</v>
      </c>
    </row>
    <row r="43" spans="1:6" x14ac:dyDescent="0.2">
      <c r="A43" t="s">
        <v>76</v>
      </c>
      <c r="B43" s="13">
        <v>24</v>
      </c>
      <c r="C43" s="3" t="s">
        <v>110</v>
      </c>
      <c r="F43" s="5" t="s">
        <v>86</v>
      </c>
    </row>
    <row r="44" spans="1:6" x14ac:dyDescent="0.2">
      <c r="A44" t="s">
        <v>38</v>
      </c>
      <c r="B44">
        <v>1238</v>
      </c>
      <c r="C44" s="3" t="s">
        <v>162</v>
      </c>
      <c r="F44" t="s">
        <v>20</v>
      </c>
    </row>
    <row r="45" spans="1:6" x14ac:dyDescent="0.2">
      <c r="A45" s="5" t="s">
        <v>8</v>
      </c>
      <c r="B45">
        <v>539</v>
      </c>
      <c r="C45" s="3" t="s">
        <v>163</v>
      </c>
      <c r="F45" s="5" t="s">
        <v>87</v>
      </c>
    </row>
    <row r="46" spans="1:6" x14ac:dyDescent="0.2">
      <c r="A46" s="5" t="s">
        <v>8</v>
      </c>
      <c r="B46">
        <v>1224</v>
      </c>
      <c r="C46" s="3" t="s">
        <v>162</v>
      </c>
      <c r="F46" t="s">
        <v>88</v>
      </c>
    </row>
    <row r="47" spans="1:6" x14ac:dyDescent="0.2">
      <c r="A47" t="s">
        <v>9</v>
      </c>
      <c r="B47">
        <v>285</v>
      </c>
      <c r="C47" s="3" t="s">
        <v>163</v>
      </c>
      <c r="F47" t="s">
        <v>59</v>
      </c>
    </row>
    <row r="48" spans="1:6" x14ac:dyDescent="0.2">
      <c r="A48" t="s">
        <v>55</v>
      </c>
      <c r="B48">
        <v>362</v>
      </c>
      <c r="C48" s="3" t="s">
        <v>109</v>
      </c>
      <c r="F48" t="s">
        <v>89</v>
      </c>
    </row>
    <row r="49" spans="1:6" x14ac:dyDescent="0.2">
      <c r="A49" t="s">
        <v>10</v>
      </c>
      <c r="B49">
        <v>191</v>
      </c>
      <c r="C49" s="3" t="s">
        <v>163</v>
      </c>
      <c r="F49" t="s">
        <v>60</v>
      </c>
    </row>
    <row r="50" spans="1:6" x14ac:dyDescent="0.2">
      <c r="A50" t="s">
        <v>10</v>
      </c>
      <c r="B50">
        <v>258</v>
      </c>
      <c r="C50" s="3" t="s">
        <v>162</v>
      </c>
      <c r="F50" t="s">
        <v>21</v>
      </c>
    </row>
    <row r="51" spans="1:6" x14ac:dyDescent="0.2">
      <c r="A51" t="s">
        <v>10</v>
      </c>
      <c r="B51">
        <v>85</v>
      </c>
      <c r="C51" s="3" t="s">
        <v>109</v>
      </c>
      <c r="F51" t="s">
        <v>61</v>
      </c>
    </row>
    <row r="52" spans="1:6" x14ac:dyDescent="0.2">
      <c r="A52" t="s">
        <v>10</v>
      </c>
      <c r="B52">
        <v>16</v>
      </c>
      <c r="C52" s="3" t="s">
        <v>110</v>
      </c>
      <c r="F52" t="s">
        <v>62</v>
      </c>
    </row>
    <row r="53" spans="1:6" x14ac:dyDescent="0.2">
      <c r="A53" t="s">
        <v>10</v>
      </c>
      <c r="B53" s="3">
        <v>41</v>
      </c>
      <c r="C53" s="3" t="s">
        <v>99</v>
      </c>
      <c r="F53" t="s">
        <v>90</v>
      </c>
    </row>
    <row r="54" spans="1:6" x14ac:dyDescent="0.2">
      <c r="A54" t="s">
        <v>10</v>
      </c>
      <c r="B54">
        <v>69</v>
      </c>
      <c r="C54" s="3" t="s">
        <v>145</v>
      </c>
      <c r="F54" t="s">
        <v>63</v>
      </c>
    </row>
    <row r="55" spans="1:6" x14ac:dyDescent="0.2">
      <c r="A55" t="s">
        <v>11</v>
      </c>
      <c r="B55">
        <v>155</v>
      </c>
      <c r="C55" s="3" t="s">
        <v>163</v>
      </c>
      <c r="F55" t="s">
        <v>147</v>
      </c>
    </row>
    <row r="56" spans="1:6" x14ac:dyDescent="0.2">
      <c r="A56" t="s">
        <v>11</v>
      </c>
      <c r="B56">
        <v>75</v>
      </c>
      <c r="C56" s="3" t="s">
        <v>162</v>
      </c>
      <c r="F56" t="s">
        <v>91</v>
      </c>
    </row>
    <row r="57" spans="1:6" x14ac:dyDescent="0.2">
      <c r="A57" t="s">
        <v>12</v>
      </c>
      <c r="B57">
        <v>232</v>
      </c>
      <c r="C57" s="3" t="s">
        <v>163</v>
      </c>
      <c r="F57" s="21" t="s">
        <v>78</v>
      </c>
    </row>
    <row r="58" spans="1:6" x14ac:dyDescent="0.2">
      <c r="A58" t="s">
        <v>12</v>
      </c>
      <c r="B58">
        <v>250</v>
      </c>
      <c r="C58" s="3" t="s">
        <v>162</v>
      </c>
      <c r="F58" t="s">
        <v>92</v>
      </c>
    </row>
    <row r="59" spans="1:6" x14ac:dyDescent="0.2">
      <c r="A59" s="5" t="s">
        <v>83</v>
      </c>
      <c r="B59" s="3">
        <v>269</v>
      </c>
      <c r="C59" s="3" t="s">
        <v>99</v>
      </c>
      <c r="F59" t="s">
        <v>22</v>
      </c>
    </row>
    <row r="60" spans="1:6" x14ac:dyDescent="0.2">
      <c r="A60" s="5" t="s">
        <v>84</v>
      </c>
      <c r="B60" s="3">
        <v>33</v>
      </c>
      <c r="C60" s="3" t="s">
        <v>99</v>
      </c>
      <c r="F60" t="s">
        <v>23</v>
      </c>
    </row>
    <row r="61" spans="1:6" x14ac:dyDescent="0.2">
      <c r="A61" t="s">
        <v>13</v>
      </c>
      <c r="B61">
        <v>357</v>
      </c>
      <c r="C61" s="3" t="s">
        <v>163</v>
      </c>
      <c r="F61" t="s">
        <v>148</v>
      </c>
    </row>
    <row r="62" spans="1:6" x14ac:dyDescent="0.2">
      <c r="A62" t="s">
        <v>13</v>
      </c>
      <c r="B62" s="3">
        <v>157</v>
      </c>
      <c r="C62" s="3" t="s">
        <v>99</v>
      </c>
      <c r="F62" t="s">
        <v>41</v>
      </c>
    </row>
    <row r="63" spans="1:6" x14ac:dyDescent="0.2">
      <c r="A63" t="s">
        <v>56</v>
      </c>
      <c r="B63">
        <v>114</v>
      </c>
      <c r="C63" s="3" t="s">
        <v>109</v>
      </c>
      <c r="F63" s="23" t="s">
        <v>64</v>
      </c>
    </row>
    <row r="64" spans="1:6" x14ac:dyDescent="0.2">
      <c r="A64" t="s">
        <v>56</v>
      </c>
      <c r="B64">
        <v>43</v>
      </c>
      <c r="C64" s="3" t="s">
        <v>110</v>
      </c>
      <c r="F64" t="s">
        <v>42</v>
      </c>
    </row>
    <row r="65" spans="1:6" x14ac:dyDescent="0.2">
      <c r="A65" t="s">
        <v>14</v>
      </c>
      <c r="B65">
        <v>85</v>
      </c>
      <c r="C65" s="3" t="s">
        <v>163</v>
      </c>
      <c r="F65" s="24" t="s">
        <v>157</v>
      </c>
    </row>
    <row r="66" spans="1:6" x14ac:dyDescent="0.2">
      <c r="A66" t="s">
        <v>14</v>
      </c>
      <c r="B66" s="18">
        <v>39</v>
      </c>
      <c r="C66" s="3" t="s">
        <v>99</v>
      </c>
      <c r="F66" t="s">
        <v>43</v>
      </c>
    </row>
    <row r="67" spans="1:6" x14ac:dyDescent="0.2">
      <c r="A67" t="s">
        <v>15</v>
      </c>
      <c r="B67">
        <v>76</v>
      </c>
      <c r="C67" s="3" t="s">
        <v>163</v>
      </c>
      <c r="F67" t="s">
        <v>65</v>
      </c>
    </row>
    <row r="68" spans="1:6" x14ac:dyDescent="0.2">
      <c r="A68" t="s">
        <v>85</v>
      </c>
      <c r="B68" s="3">
        <v>39</v>
      </c>
      <c r="C68" s="3" t="s">
        <v>99</v>
      </c>
      <c r="F68" t="s">
        <v>93</v>
      </c>
    </row>
    <row r="69" spans="1:6" x14ac:dyDescent="0.2">
      <c r="A69" t="s">
        <v>16</v>
      </c>
      <c r="B69">
        <v>346</v>
      </c>
      <c r="C69" s="3" t="s">
        <v>163</v>
      </c>
      <c r="F69" s="24" t="s">
        <v>161</v>
      </c>
    </row>
    <row r="70" spans="1:6" x14ac:dyDescent="0.2">
      <c r="A70" t="s">
        <v>16</v>
      </c>
      <c r="B70">
        <v>408</v>
      </c>
      <c r="C70" s="3" t="s">
        <v>162</v>
      </c>
      <c r="F70" s="16" t="s">
        <v>151</v>
      </c>
    </row>
    <row r="71" spans="1:6" x14ac:dyDescent="0.2">
      <c r="A71" t="s">
        <v>16</v>
      </c>
      <c r="B71" s="3">
        <v>34</v>
      </c>
      <c r="C71" s="3" t="s">
        <v>99</v>
      </c>
      <c r="F71" t="s">
        <v>94</v>
      </c>
    </row>
    <row r="72" spans="1:6" x14ac:dyDescent="0.2">
      <c r="A72" t="s">
        <v>57</v>
      </c>
      <c r="B72">
        <v>109</v>
      </c>
      <c r="C72" s="3" t="s">
        <v>109</v>
      </c>
      <c r="F72" t="s">
        <v>24</v>
      </c>
    </row>
    <row r="73" spans="1:6" x14ac:dyDescent="0.2">
      <c r="A73" s="16" t="s">
        <v>158</v>
      </c>
      <c r="B73" s="13">
        <v>14</v>
      </c>
      <c r="C73" s="3" t="s">
        <v>150</v>
      </c>
      <c r="F73" t="s">
        <v>95</v>
      </c>
    </row>
    <row r="74" spans="1:6" x14ac:dyDescent="0.2">
      <c r="A74" t="s">
        <v>77</v>
      </c>
      <c r="B74">
        <v>259</v>
      </c>
      <c r="C74" s="3" t="s">
        <v>110</v>
      </c>
      <c r="F74" s="13" t="s">
        <v>79</v>
      </c>
    </row>
    <row r="75" spans="1:6" x14ac:dyDescent="0.2">
      <c r="A75" t="s">
        <v>17</v>
      </c>
      <c r="B75">
        <v>335</v>
      </c>
      <c r="C75" s="3" t="s">
        <v>163</v>
      </c>
      <c r="F75" t="s">
        <v>25</v>
      </c>
    </row>
    <row r="76" spans="1:6" x14ac:dyDescent="0.2">
      <c r="A76" t="s">
        <v>17</v>
      </c>
      <c r="B76">
        <v>518</v>
      </c>
      <c r="C76" s="3" t="s">
        <v>162</v>
      </c>
      <c r="F76" t="s">
        <v>26</v>
      </c>
    </row>
    <row r="77" spans="1:6" x14ac:dyDescent="0.2">
      <c r="A77" s="16" t="s">
        <v>155</v>
      </c>
      <c r="B77">
        <v>36</v>
      </c>
      <c r="C77" s="3" t="s">
        <v>150</v>
      </c>
      <c r="F77" s="24" t="s">
        <v>156</v>
      </c>
    </row>
    <row r="78" spans="1:6" x14ac:dyDescent="0.2">
      <c r="A78" t="s">
        <v>58</v>
      </c>
      <c r="B78">
        <v>126</v>
      </c>
      <c r="C78" s="3" t="s">
        <v>109</v>
      </c>
      <c r="F78" t="s">
        <v>27</v>
      </c>
    </row>
    <row r="79" spans="1:6" x14ac:dyDescent="0.2">
      <c r="A79" t="s">
        <v>58</v>
      </c>
      <c r="B79">
        <v>85</v>
      </c>
      <c r="C79" s="3" t="s">
        <v>110</v>
      </c>
      <c r="F79" t="s">
        <v>28</v>
      </c>
    </row>
    <row r="80" spans="1:6" x14ac:dyDescent="0.2">
      <c r="A80" s="16" t="s">
        <v>154</v>
      </c>
      <c r="B80">
        <v>48</v>
      </c>
      <c r="C80" s="3" t="s">
        <v>150</v>
      </c>
      <c r="F80" s="7" t="s">
        <v>146</v>
      </c>
    </row>
    <row r="81" spans="1:6" x14ac:dyDescent="0.2">
      <c r="A81" s="16" t="s">
        <v>153</v>
      </c>
      <c r="B81">
        <v>82</v>
      </c>
      <c r="C81" s="3" t="s">
        <v>150</v>
      </c>
      <c r="F81" t="s">
        <v>80</v>
      </c>
    </row>
    <row r="82" spans="1:6" x14ac:dyDescent="0.2">
      <c r="A82" t="s">
        <v>18</v>
      </c>
      <c r="B82">
        <v>113</v>
      </c>
      <c r="C82" s="3" t="s">
        <v>163</v>
      </c>
      <c r="F82" t="s">
        <v>45</v>
      </c>
    </row>
    <row r="83" spans="1:6" x14ac:dyDescent="0.2">
      <c r="A83" t="s">
        <v>18</v>
      </c>
      <c r="B83">
        <v>316</v>
      </c>
      <c r="C83" s="3" t="s">
        <v>108</v>
      </c>
      <c r="F83" t="s">
        <v>46</v>
      </c>
    </row>
    <row r="84" spans="1:6" x14ac:dyDescent="0.2">
      <c r="A84" s="5" t="s">
        <v>19</v>
      </c>
      <c r="B84">
        <v>102</v>
      </c>
      <c r="C84" s="3" t="s">
        <v>163</v>
      </c>
      <c r="F84" t="s">
        <v>96</v>
      </c>
    </row>
    <row r="85" spans="1:6" x14ac:dyDescent="0.2">
      <c r="A85" s="5" t="s">
        <v>19</v>
      </c>
      <c r="B85">
        <v>622</v>
      </c>
      <c r="C85" s="3" t="s">
        <v>162</v>
      </c>
      <c r="F85" t="s">
        <v>30</v>
      </c>
    </row>
    <row r="86" spans="1:6" x14ac:dyDescent="0.2">
      <c r="A86" s="5" t="s">
        <v>86</v>
      </c>
      <c r="B86" s="3">
        <v>470</v>
      </c>
      <c r="C86" s="3" t="s">
        <v>99</v>
      </c>
      <c r="F86" t="s">
        <v>66</v>
      </c>
    </row>
    <row r="87" spans="1:6" x14ac:dyDescent="0.2">
      <c r="A87" t="s">
        <v>20</v>
      </c>
      <c r="B87">
        <v>2251</v>
      </c>
      <c r="C87" s="3" t="s">
        <v>163</v>
      </c>
      <c r="F87" t="s">
        <v>47</v>
      </c>
    </row>
    <row r="88" spans="1:6" x14ac:dyDescent="0.2">
      <c r="A88" t="s">
        <v>20</v>
      </c>
      <c r="B88" s="3">
        <v>155</v>
      </c>
      <c r="C88" s="3" t="s">
        <v>99</v>
      </c>
      <c r="F88" t="s">
        <v>67</v>
      </c>
    </row>
    <row r="89" spans="1:6" x14ac:dyDescent="0.2">
      <c r="A89" s="5" t="s">
        <v>87</v>
      </c>
      <c r="B89" s="3">
        <v>43</v>
      </c>
      <c r="C89" s="3" t="s">
        <v>99</v>
      </c>
      <c r="F89" t="s">
        <v>48</v>
      </c>
    </row>
    <row r="90" spans="1:6" x14ac:dyDescent="0.2">
      <c r="A90" t="s">
        <v>88</v>
      </c>
      <c r="B90" s="3">
        <v>42</v>
      </c>
      <c r="C90" s="3" t="s">
        <v>99</v>
      </c>
      <c r="F90" s="7" t="s">
        <v>97</v>
      </c>
    </row>
    <row r="91" spans="1:6" x14ac:dyDescent="0.2">
      <c r="A91" t="s">
        <v>59</v>
      </c>
      <c r="B91">
        <v>235</v>
      </c>
      <c r="C91" s="3" t="s">
        <v>109</v>
      </c>
      <c r="F91" t="s">
        <v>32</v>
      </c>
    </row>
    <row r="92" spans="1:6" x14ac:dyDescent="0.2">
      <c r="A92" t="s">
        <v>89</v>
      </c>
      <c r="B92" s="3">
        <v>57</v>
      </c>
      <c r="C92" s="3" t="s">
        <v>99</v>
      </c>
      <c r="F92" s="24" t="s">
        <v>160</v>
      </c>
    </row>
    <row r="93" spans="1:6" x14ac:dyDescent="0.2">
      <c r="A93" t="s">
        <v>60</v>
      </c>
      <c r="B93">
        <v>34</v>
      </c>
      <c r="C93" s="3" t="s">
        <v>109</v>
      </c>
      <c r="F93" t="s">
        <v>49</v>
      </c>
    </row>
    <row r="94" spans="1:6" x14ac:dyDescent="0.2">
      <c r="A94" t="s">
        <v>60</v>
      </c>
      <c r="B94" s="3">
        <v>47</v>
      </c>
      <c r="C94" s="3" t="s">
        <v>99</v>
      </c>
      <c r="F94" s="7" t="s">
        <v>50</v>
      </c>
    </row>
    <row r="95" spans="1:6" x14ac:dyDescent="0.2">
      <c r="A95" s="16" t="s">
        <v>60</v>
      </c>
      <c r="B95">
        <v>78</v>
      </c>
      <c r="C95" s="3" t="s">
        <v>150</v>
      </c>
      <c r="F95" s="21" t="s">
        <v>33</v>
      </c>
    </row>
    <row r="96" spans="1:6" x14ac:dyDescent="0.2">
      <c r="A96" t="s">
        <v>21</v>
      </c>
      <c r="B96">
        <v>634</v>
      </c>
      <c r="C96" s="3" t="s">
        <v>163</v>
      </c>
      <c r="F96" t="s">
        <v>69</v>
      </c>
    </row>
    <row r="97" spans="1:6" x14ac:dyDescent="0.2">
      <c r="A97" t="s">
        <v>21</v>
      </c>
      <c r="B97">
        <v>803</v>
      </c>
      <c r="C97" s="3" t="s">
        <v>162</v>
      </c>
      <c r="F97" s="13" t="s">
        <v>70</v>
      </c>
    </row>
    <row r="98" spans="1:6" x14ac:dyDescent="0.2">
      <c r="A98" t="s">
        <v>21</v>
      </c>
      <c r="B98">
        <v>60</v>
      </c>
      <c r="C98" s="3" t="s">
        <v>145</v>
      </c>
      <c r="F98" t="s">
        <v>98</v>
      </c>
    </row>
    <row r="99" spans="1:6" x14ac:dyDescent="0.2">
      <c r="A99" t="s">
        <v>61</v>
      </c>
      <c r="B99">
        <v>82</v>
      </c>
      <c r="C99" s="3" t="s">
        <v>109</v>
      </c>
      <c r="F99" t="s">
        <v>81</v>
      </c>
    </row>
    <row r="100" spans="1:6" x14ac:dyDescent="0.2">
      <c r="A100" t="s">
        <v>62</v>
      </c>
      <c r="B100">
        <v>12</v>
      </c>
      <c r="C100" s="3" t="s">
        <v>109</v>
      </c>
      <c r="F100" t="s">
        <v>51</v>
      </c>
    </row>
    <row r="101" spans="1:6" x14ac:dyDescent="0.2">
      <c r="A101" t="s">
        <v>62</v>
      </c>
      <c r="B101">
        <v>160</v>
      </c>
      <c r="C101" s="3" t="s">
        <v>110</v>
      </c>
      <c r="F101" t="s">
        <v>34</v>
      </c>
    </row>
    <row r="102" spans="1:6" x14ac:dyDescent="0.2">
      <c r="A102" t="s">
        <v>90</v>
      </c>
      <c r="B102" s="18">
        <v>149</v>
      </c>
      <c r="C102" s="3" t="s">
        <v>99</v>
      </c>
      <c r="F102" s="16" t="s">
        <v>152</v>
      </c>
    </row>
    <row r="103" spans="1:6" x14ac:dyDescent="0.2">
      <c r="A103" t="s">
        <v>63</v>
      </c>
      <c r="B103">
        <v>41</v>
      </c>
      <c r="C103" s="3" t="s">
        <v>109</v>
      </c>
      <c r="F103"/>
    </row>
    <row r="104" spans="1:6" x14ac:dyDescent="0.2">
      <c r="A104" t="s">
        <v>63</v>
      </c>
      <c r="B104">
        <v>58</v>
      </c>
      <c r="C104" s="3" t="s">
        <v>110</v>
      </c>
      <c r="F104"/>
    </row>
    <row r="105" spans="1:6" x14ac:dyDescent="0.2">
      <c r="A105" t="s">
        <v>147</v>
      </c>
      <c r="B105">
        <v>30</v>
      </c>
      <c r="C105" s="3" t="s">
        <v>145</v>
      </c>
      <c r="F105"/>
    </row>
    <row r="106" spans="1:6" x14ac:dyDescent="0.2">
      <c r="A106" s="5" t="s">
        <v>39</v>
      </c>
      <c r="B106">
        <v>909</v>
      </c>
      <c r="C106" s="3" t="s">
        <v>162</v>
      </c>
      <c r="F106"/>
    </row>
    <row r="107" spans="1:6" x14ac:dyDescent="0.2">
      <c r="A107" s="5" t="s">
        <v>40</v>
      </c>
      <c r="B107">
        <v>614</v>
      </c>
      <c r="C107" s="3" t="s">
        <v>162</v>
      </c>
      <c r="F107"/>
    </row>
    <row r="108" spans="1:6" x14ac:dyDescent="0.2">
      <c r="A108" t="s">
        <v>91</v>
      </c>
      <c r="B108" s="3">
        <v>96</v>
      </c>
      <c r="C108" s="3" t="s">
        <v>99</v>
      </c>
      <c r="F108"/>
    </row>
    <row r="109" spans="1:6" x14ac:dyDescent="0.2">
      <c r="A109" s="21" t="s">
        <v>78</v>
      </c>
      <c r="B109">
        <v>74</v>
      </c>
      <c r="C109" s="3" t="s">
        <v>110</v>
      </c>
      <c r="F109"/>
    </row>
    <row r="110" spans="1:6" x14ac:dyDescent="0.2">
      <c r="A110" t="s">
        <v>92</v>
      </c>
      <c r="B110" s="3">
        <v>183</v>
      </c>
      <c r="C110" s="3" t="s">
        <v>99</v>
      </c>
      <c r="F110"/>
    </row>
    <row r="111" spans="1:6" x14ac:dyDescent="0.2">
      <c r="A111" t="s">
        <v>22</v>
      </c>
      <c r="B111">
        <v>146</v>
      </c>
      <c r="C111" s="3" t="s">
        <v>163</v>
      </c>
      <c r="F111"/>
    </row>
    <row r="112" spans="1:6" x14ac:dyDescent="0.2">
      <c r="A112" t="s">
        <v>22</v>
      </c>
      <c r="B112">
        <v>235</v>
      </c>
      <c r="C112" s="3" t="s">
        <v>162</v>
      </c>
      <c r="F112"/>
    </row>
    <row r="113" spans="1:6" x14ac:dyDescent="0.2">
      <c r="A113" t="s">
        <v>22</v>
      </c>
      <c r="B113" s="3">
        <v>39</v>
      </c>
      <c r="C113" s="3" t="s">
        <v>99</v>
      </c>
      <c r="F113"/>
    </row>
    <row r="114" spans="1:6" x14ac:dyDescent="0.2">
      <c r="A114" t="s">
        <v>23</v>
      </c>
      <c r="B114">
        <v>340</v>
      </c>
      <c r="C114" s="3" t="s">
        <v>163</v>
      </c>
      <c r="F114"/>
    </row>
    <row r="115" spans="1:6" x14ac:dyDescent="0.2">
      <c r="A115" t="s">
        <v>23</v>
      </c>
      <c r="B115">
        <v>2805</v>
      </c>
      <c r="C115" s="3" t="s">
        <v>162</v>
      </c>
      <c r="F115"/>
    </row>
    <row r="116" spans="1:6" x14ac:dyDescent="0.2">
      <c r="A116" t="s">
        <v>23</v>
      </c>
      <c r="B116">
        <v>59</v>
      </c>
      <c r="C116" s="3" t="s">
        <v>109</v>
      </c>
      <c r="F116"/>
    </row>
    <row r="117" spans="1:6" x14ac:dyDescent="0.2">
      <c r="A117" t="s">
        <v>23</v>
      </c>
      <c r="B117" s="18">
        <v>181</v>
      </c>
      <c r="C117" s="3" t="s">
        <v>99</v>
      </c>
      <c r="F117"/>
    </row>
    <row r="118" spans="1:6" x14ac:dyDescent="0.2">
      <c r="A118" t="s">
        <v>148</v>
      </c>
      <c r="B118">
        <v>81</v>
      </c>
      <c r="C118" s="3" t="s">
        <v>145</v>
      </c>
      <c r="F118"/>
    </row>
    <row r="119" spans="1:6" x14ac:dyDescent="0.2">
      <c r="A119" t="s">
        <v>41</v>
      </c>
      <c r="B119">
        <v>62</v>
      </c>
      <c r="C119" s="3" t="s">
        <v>162</v>
      </c>
      <c r="F119"/>
    </row>
    <row r="120" spans="1:6" x14ac:dyDescent="0.2">
      <c r="A120" s="23" t="s">
        <v>64</v>
      </c>
      <c r="B120">
        <v>100</v>
      </c>
      <c r="C120" s="3" t="s">
        <v>109</v>
      </c>
      <c r="F120"/>
    </row>
    <row r="121" spans="1:6" x14ac:dyDescent="0.2">
      <c r="A121" t="s">
        <v>42</v>
      </c>
      <c r="B121">
        <v>283</v>
      </c>
      <c r="C121" s="3" t="s">
        <v>162</v>
      </c>
      <c r="F121"/>
    </row>
    <row r="122" spans="1:6" x14ac:dyDescent="0.2">
      <c r="A122" s="16" t="s">
        <v>157</v>
      </c>
      <c r="B122" s="13">
        <v>13</v>
      </c>
      <c r="C122" s="3" t="s">
        <v>150</v>
      </c>
      <c r="F122"/>
    </row>
    <row r="123" spans="1:6" x14ac:dyDescent="0.2">
      <c r="A123" t="s">
        <v>43</v>
      </c>
      <c r="B123">
        <v>429</v>
      </c>
      <c r="C123" s="3" t="s">
        <v>162</v>
      </c>
      <c r="F123"/>
    </row>
    <row r="124" spans="1:6" x14ac:dyDescent="0.2">
      <c r="A124" t="s">
        <v>65</v>
      </c>
      <c r="B124">
        <v>109</v>
      </c>
      <c r="C124" s="3" t="s">
        <v>163</v>
      </c>
      <c r="F124"/>
    </row>
    <row r="125" spans="1:6" x14ac:dyDescent="0.2">
      <c r="A125" t="s">
        <v>65</v>
      </c>
      <c r="B125">
        <v>39</v>
      </c>
      <c r="C125" s="3" t="s">
        <v>109</v>
      </c>
      <c r="F125"/>
    </row>
    <row r="126" spans="1:6" x14ac:dyDescent="0.2">
      <c r="A126" t="s">
        <v>93</v>
      </c>
      <c r="B126" s="3">
        <v>45</v>
      </c>
      <c r="C126" s="3" t="s">
        <v>99</v>
      </c>
      <c r="F126"/>
    </row>
    <row r="127" spans="1:6" x14ac:dyDescent="0.2">
      <c r="A127" s="16" t="s">
        <v>93</v>
      </c>
      <c r="B127" s="19">
        <v>13</v>
      </c>
      <c r="C127" s="3" t="s">
        <v>150</v>
      </c>
      <c r="F127"/>
    </row>
    <row r="128" spans="1:6" x14ac:dyDescent="0.2">
      <c r="A128" s="16" t="s">
        <v>161</v>
      </c>
      <c r="B128" s="13">
        <v>25</v>
      </c>
      <c r="C128" s="3" t="s">
        <v>150</v>
      </c>
      <c r="F128"/>
    </row>
    <row r="129" spans="1:6" x14ac:dyDescent="0.2">
      <c r="A129" s="16" t="s">
        <v>151</v>
      </c>
      <c r="B129">
        <v>391</v>
      </c>
      <c r="C129" s="3" t="s">
        <v>150</v>
      </c>
      <c r="F129"/>
    </row>
    <row r="130" spans="1:6" x14ac:dyDescent="0.2">
      <c r="A130" t="s">
        <v>94</v>
      </c>
      <c r="B130" s="3">
        <v>82</v>
      </c>
      <c r="C130" s="3" t="s">
        <v>99</v>
      </c>
      <c r="F130"/>
    </row>
    <row r="131" spans="1:6" x14ac:dyDescent="0.2">
      <c r="A131" t="s">
        <v>24</v>
      </c>
      <c r="B131">
        <v>50</v>
      </c>
      <c r="C131" s="3" t="s">
        <v>163</v>
      </c>
      <c r="F131"/>
    </row>
    <row r="132" spans="1:6" x14ac:dyDescent="0.2">
      <c r="A132" t="s">
        <v>24</v>
      </c>
      <c r="B132" s="3">
        <v>144</v>
      </c>
      <c r="C132" s="3" t="s">
        <v>99</v>
      </c>
      <c r="F132"/>
    </row>
    <row r="133" spans="1:6" x14ac:dyDescent="0.2">
      <c r="A133" t="s">
        <v>95</v>
      </c>
      <c r="B133" s="3">
        <v>48</v>
      </c>
      <c r="C133" s="3" t="s">
        <v>99</v>
      </c>
      <c r="F133"/>
    </row>
    <row r="134" spans="1:6" x14ac:dyDescent="0.2">
      <c r="A134" t="s">
        <v>44</v>
      </c>
      <c r="B134">
        <v>454</v>
      </c>
      <c r="C134" s="3" t="s">
        <v>162</v>
      </c>
      <c r="F134"/>
    </row>
    <row r="135" spans="1:6" x14ac:dyDescent="0.2">
      <c r="A135" t="s">
        <v>79</v>
      </c>
      <c r="B135" s="13">
        <v>16</v>
      </c>
      <c r="C135" s="3" t="s">
        <v>110</v>
      </c>
      <c r="F135"/>
    </row>
    <row r="136" spans="1:6" x14ac:dyDescent="0.2">
      <c r="A136" t="s">
        <v>25</v>
      </c>
      <c r="B136">
        <v>300</v>
      </c>
      <c r="C136" s="3" t="s">
        <v>163</v>
      </c>
      <c r="F136"/>
    </row>
    <row r="137" spans="1:6" x14ac:dyDescent="0.2">
      <c r="A137" t="s">
        <v>25</v>
      </c>
      <c r="B137">
        <v>551</v>
      </c>
      <c r="C137" s="3" t="s">
        <v>162</v>
      </c>
      <c r="F137"/>
    </row>
    <row r="138" spans="1:6" x14ac:dyDescent="0.2">
      <c r="A138" t="s">
        <v>25</v>
      </c>
      <c r="B138">
        <v>111</v>
      </c>
      <c r="C138" s="3" t="s">
        <v>109</v>
      </c>
      <c r="F138"/>
    </row>
    <row r="139" spans="1:6" x14ac:dyDescent="0.2">
      <c r="A139" t="s">
        <v>25</v>
      </c>
      <c r="B139" s="3">
        <v>59</v>
      </c>
      <c r="C139" s="3" t="s">
        <v>99</v>
      </c>
      <c r="F139"/>
    </row>
    <row r="140" spans="1:6" x14ac:dyDescent="0.2">
      <c r="A140" t="s">
        <v>25</v>
      </c>
      <c r="B140">
        <v>33</v>
      </c>
      <c r="C140" s="3" t="s">
        <v>145</v>
      </c>
      <c r="F140"/>
    </row>
    <row r="141" spans="1:6" x14ac:dyDescent="0.2">
      <c r="A141" t="s">
        <v>26</v>
      </c>
      <c r="B141">
        <v>373</v>
      </c>
      <c r="C141" s="3" t="s">
        <v>163</v>
      </c>
      <c r="F141"/>
    </row>
    <row r="142" spans="1:6" x14ac:dyDescent="0.2">
      <c r="A142" t="s">
        <v>26</v>
      </c>
      <c r="B142">
        <v>983</v>
      </c>
      <c r="C142" s="3" t="s">
        <v>162</v>
      </c>
      <c r="F142"/>
    </row>
    <row r="143" spans="1:6" x14ac:dyDescent="0.2">
      <c r="A143" t="s">
        <v>26</v>
      </c>
      <c r="B143">
        <v>18</v>
      </c>
      <c r="C143" s="3" t="s">
        <v>109</v>
      </c>
      <c r="F143"/>
    </row>
    <row r="144" spans="1:6" x14ac:dyDescent="0.2">
      <c r="A144" t="s">
        <v>26</v>
      </c>
      <c r="B144">
        <v>94</v>
      </c>
      <c r="C144" s="3" t="s">
        <v>110</v>
      </c>
      <c r="F144"/>
    </row>
    <row r="145" spans="1:6" x14ac:dyDescent="0.2">
      <c r="A145" t="s">
        <v>26</v>
      </c>
      <c r="B145" s="3">
        <v>153</v>
      </c>
      <c r="C145" s="3" t="s">
        <v>99</v>
      </c>
      <c r="F145"/>
    </row>
    <row r="146" spans="1:6" x14ac:dyDescent="0.2">
      <c r="A146" s="16" t="s">
        <v>156</v>
      </c>
      <c r="B146" s="13">
        <v>23</v>
      </c>
      <c r="C146" s="3" t="s">
        <v>150</v>
      </c>
      <c r="F146"/>
    </row>
    <row r="147" spans="1:6" x14ac:dyDescent="0.2">
      <c r="A147" t="s">
        <v>27</v>
      </c>
      <c r="B147">
        <v>245</v>
      </c>
      <c r="C147" s="3" t="s">
        <v>163</v>
      </c>
      <c r="F147"/>
    </row>
    <row r="148" spans="1:6" x14ac:dyDescent="0.2">
      <c r="A148" t="s">
        <v>27</v>
      </c>
      <c r="B148">
        <v>317</v>
      </c>
      <c r="C148" s="3" t="s">
        <v>162</v>
      </c>
      <c r="F148"/>
    </row>
    <row r="149" spans="1:6" x14ac:dyDescent="0.2">
      <c r="A149" t="s">
        <v>27</v>
      </c>
      <c r="B149" s="18">
        <v>117</v>
      </c>
      <c r="C149" s="3" t="s">
        <v>99</v>
      </c>
      <c r="F149"/>
    </row>
    <row r="150" spans="1:6" x14ac:dyDescent="0.2">
      <c r="A150" t="s">
        <v>28</v>
      </c>
      <c r="B150">
        <v>343</v>
      </c>
      <c r="C150" s="3" t="s">
        <v>163</v>
      </c>
      <c r="F150"/>
    </row>
    <row r="151" spans="1:6" x14ac:dyDescent="0.2">
      <c r="A151" t="s">
        <v>28</v>
      </c>
      <c r="B151">
        <v>810</v>
      </c>
      <c r="C151" s="3" t="s">
        <v>162</v>
      </c>
      <c r="F151"/>
    </row>
    <row r="152" spans="1:6" x14ac:dyDescent="0.2">
      <c r="A152" t="s">
        <v>28</v>
      </c>
      <c r="B152">
        <v>56</v>
      </c>
      <c r="C152" s="3" t="s">
        <v>109</v>
      </c>
      <c r="F152"/>
    </row>
    <row r="153" spans="1:6" x14ac:dyDescent="0.2">
      <c r="A153" t="s">
        <v>28</v>
      </c>
      <c r="B153" s="3">
        <v>60</v>
      </c>
      <c r="C153" s="3" t="s">
        <v>99</v>
      </c>
      <c r="F153"/>
    </row>
    <row r="154" spans="1:6" x14ac:dyDescent="0.2">
      <c r="A154" t="s">
        <v>28</v>
      </c>
      <c r="B154" s="19">
        <v>24</v>
      </c>
      <c r="C154" s="3" t="s">
        <v>145</v>
      </c>
      <c r="F154"/>
    </row>
    <row r="155" spans="1:6" x14ac:dyDescent="0.2">
      <c r="A155" s="7" t="s">
        <v>146</v>
      </c>
      <c r="B155">
        <v>51</v>
      </c>
      <c r="C155" s="3" t="s">
        <v>145</v>
      </c>
      <c r="F155"/>
    </row>
    <row r="156" spans="1:6" x14ac:dyDescent="0.2">
      <c r="A156" t="s">
        <v>80</v>
      </c>
      <c r="B156">
        <v>100</v>
      </c>
      <c r="C156" s="3" t="s">
        <v>110</v>
      </c>
      <c r="F156"/>
    </row>
    <row r="157" spans="1:6" x14ac:dyDescent="0.2">
      <c r="A157" t="s">
        <v>80</v>
      </c>
      <c r="B157" s="3">
        <v>33</v>
      </c>
      <c r="C157" s="3" t="s">
        <v>99</v>
      </c>
      <c r="F157"/>
    </row>
    <row r="158" spans="1:6" x14ac:dyDescent="0.2">
      <c r="A158" s="7" t="s">
        <v>29</v>
      </c>
      <c r="B158">
        <v>53</v>
      </c>
      <c r="C158" s="3" t="s">
        <v>163</v>
      </c>
      <c r="F158"/>
    </row>
    <row r="159" spans="1:6" x14ac:dyDescent="0.2">
      <c r="A159" s="7" t="s">
        <v>29</v>
      </c>
      <c r="B159">
        <v>465</v>
      </c>
      <c r="C159" s="3" t="s">
        <v>162</v>
      </c>
      <c r="F159"/>
    </row>
    <row r="160" spans="1:6" x14ac:dyDescent="0.2">
      <c r="A160" s="7" t="s">
        <v>29</v>
      </c>
      <c r="B160">
        <v>62</v>
      </c>
      <c r="C160" s="3" t="s">
        <v>109</v>
      </c>
      <c r="F160"/>
    </row>
    <row r="161" spans="1:6" x14ac:dyDescent="0.2">
      <c r="A161" t="s">
        <v>45</v>
      </c>
      <c r="B161">
        <v>830</v>
      </c>
      <c r="C161" s="3" t="s">
        <v>162</v>
      </c>
      <c r="F161"/>
    </row>
    <row r="162" spans="1:6" x14ac:dyDescent="0.2">
      <c r="A162" t="s">
        <v>45</v>
      </c>
      <c r="B162">
        <v>63</v>
      </c>
      <c r="C162" s="3" t="s">
        <v>145</v>
      </c>
      <c r="F162"/>
    </row>
    <row r="163" spans="1:6" x14ac:dyDescent="0.2">
      <c r="A163" t="s">
        <v>46</v>
      </c>
      <c r="B163">
        <v>195</v>
      </c>
      <c r="C163" s="3" t="s">
        <v>162</v>
      </c>
      <c r="F163"/>
    </row>
    <row r="164" spans="1:6" x14ac:dyDescent="0.2">
      <c r="A164" t="s">
        <v>96</v>
      </c>
      <c r="B164" s="3">
        <v>57</v>
      </c>
      <c r="C164" s="3" t="s">
        <v>99</v>
      </c>
      <c r="F164"/>
    </row>
    <row r="165" spans="1:6" x14ac:dyDescent="0.2">
      <c r="A165" t="s">
        <v>30</v>
      </c>
      <c r="B165">
        <v>123</v>
      </c>
      <c r="C165" s="3" t="s">
        <v>163</v>
      </c>
      <c r="F165"/>
    </row>
    <row r="166" spans="1:6" x14ac:dyDescent="0.2">
      <c r="A166" t="s">
        <v>30</v>
      </c>
      <c r="B166" s="3">
        <v>168</v>
      </c>
      <c r="C166" s="3" t="s">
        <v>99</v>
      </c>
      <c r="F166"/>
    </row>
    <row r="167" spans="1:6" x14ac:dyDescent="0.2">
      <c r="A167" t="s">
        <v>66</v>
      </c>
      <c r="B167">
        <v>38</v>
      </c>
      <c r="C167" s="3" t="s">
        <v>109</v>
      </c>
      <c r="F167"/>
    </row>
    <row r="168" spans="1:6" x14ac:dyDescent="0.2">
      <c r="A168" t="s">
        <v>66</v>
      </c>
      <c r="B168" s="3">
        <v>177</v>
      </c>
      <c r="C168" s="3" t="s">
        <v>99</v>
      </c>
      <c r="F168"/>
    </row>
    <row r="169" spans="1:6" x14ac:dyDescent="0.2">
      <c r="A169" t="s">
        <v>47</v>
      </c>
      <c r="B169">
        <v>177</v>
      </c>
      <c r="C169" s="3" t="s">
        <v>162</v>
      </c>
      <c r="F169"/>
    </row>
    <row r="170" spans="1:6" x14ac:dyDescent="0.2">
      <c r="A170" t="s">
        <v>67</v>
      </c>
      <c r="B170">
        <v>161</v>
      </c>
      <c r="C170" s="3" t="s">
        <v>109</v>
      </c>
      <c r="F170"/>
    </row>
    <row r="171" spans="1:6" x14ac:dyDescent="0.2">
      <c r="A171" t="s">
        <v>67</v>
      </c>
      <c r="B171">
        <v>69</v>
      </c>
      <c r="C171" s="3" t="s">
        <v>110</v>
      </c>
      <c r="F171"/>
    </row>
    <row r="172" spans="1:6" x14ac:dyDescent="0.2">
      <c r="A172" t="s">
        <v>48</v>
      </c>
      <c r="B172">
        <v>133</v>
      </c>
      <c r="C172" s="3" t="s">
        <v>162</v>
      </c>
      <c r="F172"/>
    </row>
    <row r="173" spans="1:6" x14ac:dyDescent="0.2">
      <c r="A173" s="7" t="s">
        <v>97</v>
      </c>
      <c r="B173" s="3">
        <v>211</v>
      </c>
      <c r="C173" s="3" t="s">
        <v>99</v>
      </c>
      <c r="F173"/>
    </row>
    <row r="174" spans="1:6" x14ac:dyDescent="0.2">
      <c r="A174" s="7" t="s">
        <v>97</v>
      </c>
      <c r="B174">
        <v>165</v>
      </c>
      <c r="C174" s="3" t="s">
        <v>145</v>
      </c>
      <c r="F174"/>
    </row>
    <row r="175" spans="1:6" x14ac:dyDescent="0.2">
      <c r="A175" s="7" t="s">
        <v>31</v>
      </c>
      <c r="B175">
        <v>174</v>
      </c>
      <c r="C175" s="3" t="s">
        <v>163</v>
      </c>
      <c r="F175"/>
    </row>
    <row r="176" spans="1:6" x14ac:dyDescent="0.2">
      <c r="A176" s="7" t="s">
        <v>31</v>
      </c>
      <c r="B176">
        <v>2354</v>
      </c>
      <c r="C176" s="3" t="s">
        <v>162</v>
      </c>
      <c r="F176"/>
    </row>
    <row r="177" spans="1:6" x14ac:dyDescent="0.2">
      <c r="A177" s="7" t="s">
        <v>31</v>
      </c>
      <c r="B177">
        <v>182</v>
      </c>
      <c r="C177" s="3" t="s">
        <v>109</v>
      </c>
      <c r="F177"/>
    </row>
    <row r="178" spans="1:6" x14ac:dyDescent="0.2">
      <c r="A178" s="7" t="s">
        <v>31</v>
      </c>
      <c r="B178">
        <v>12</v>
      </c>
      <c r="C178" s="3" t="s">
        <v>110</v>
      </c>
      <c r="F178"/>
    </row>
    <row r="179" spans="1:6" x14ac:dyDescent="0.2">
      <c r="A179" t="s">
        <v>32</v>
      </c>
      <c r="B179">
        <v>192</v>
      </c>
      <c r="C179" s="3" t="s">
        <v>163</v>
      </c>
      <c r="F179"/>
    </row>
    <row r="180" spans="1:6" x14ac:dyDescent="0.2">
      <c r="A180" t="s">
        <v>32</v>
      </c>
      <c r="B180">
        <v>71</v>
      </c>
      <c r="C180" s="3" t="s">
        <v>109</v>
      </c>
      <c r="F180"/>
    </row>
    <row r="181" spans="1:6" x14ac:dyDescent="0.2">
      <c r="A181" t="s">
        <v>32</v>
      </c>
      <c r="B181">
        <v>44</v>
      </c>
      <c r="C181" s="3" t="s">
        <v>110</v>
      </c>
      <c r="F181"/>
    </row>
    <row r="182" spans="1:6" x14ac:dyDescent="0.2">
      <c r="A182" s="16" t="s">
        <v>160</v>
      </c>
      <c r="B182" s="13">
        <v>15</v>
      </c>
      <c r="C182" s="3" t="s">
        <v>150</v>
      </c>
      <c r="F182"/>
    </row>
    <row r="183" spans="1:6" x14ac:dyDescent="0.2">
      <c r="A183" t="s">
        <v>49</v>
      </c>
      <c r="B183">
        <v>303</v>
      </c>
      <c r="C183" s="3" t="s">
        <v>162</v>
      </c>
      <c r="F183"/>
    </row>
    <row r="184" spans="1:6" x14ac:dyDescent="0.2">
      <c r="A184" s="25" t="s">
        <v>159</v>
      </c>
      <c r="B184" s="19">
        <v>17</v>
      </c>
      <c r="C184" s="3" t="s">
        <v>150</v>
      </c>
      <c r="F184"/>
    </row>
    <row r="185" spans="1:6" x14ac:dyDescent="0.2">
      <c r="A185" s="7" t="s">
        <v>50</v>
      </c>
      <c r="B185">
        <v>711</v>
      </c>
      <c r="C185" s="3" t="s">
        <v>162</v>
      </c>
      <c r="F185"/>
    </row>
    <row r="186" spans="1:6" x14ac:dyDescent="0.2">
      <c r="A186" s="7" t="s">
        <v>50</v>
      </c>
      <c r="B186" s="18">
        <v>52</v>
      </c>
      <c r="C186" s="3" t="s">
        <v>99</v>
      </c>
      <c r="F186"/>
    </row>
    <row r="187" spans="1:6" x14ac:dyDescent="0.2">
      <c r="A187" s="7" t="s">
        <v>50</v>
      </c>
      <c r="B187">
        <v>99</v>
      </c>
      <c r="C187" s="3" t="s">
        <v>145</v>
      </c>
      <c r="F187"/>
    </row>
    <row r="188" spans="1:6" x14ac:dyDescent="0.2">
      <c r="A188" s="7" t="s">
        <v>68</v>
      </c>
      <c r="B188">
        <v>53</v>
      </c>
      <c r="C188" s="3" t="s">
        <v>109</v>
      </c>
      <c r="F188"/>
    </row>
    <row r="189" spans="1:6" x14ac:dyDescent="0.2">
      <c r="A189" s="21" t="s">
        <v>33</v>
      </c>
      <c r="B189">
        <v>278</v>
      </c>
      <c r="C189" s="3" t="s">
        <v>163</v>
      </c>
      <c r="F189"/>
    </row>
    <row r="190" spans="1:6" x14ac:dyDescent="0.2">
      <c r="A190" t="s">
        <v>69</v>
      </c>
      <c r="B190">
        <v>265</v>
      </c>
      <c r="C190" s="3" t="s">
        <v>109</v>
      </c>
      <c r="F190"/>
    </row>
    <row r="191" spans="1:6" x14ac:dyDescent="0.2">
      <c r="A191" t="s">
        <v>69</v>
      </c>
      <c r="B191" s="3">
        <v>138</v>
      </c>
      <c r="C191" s="3" t="s">
        <v>99</v>
      </c>
      <c r="F191"/>
    </row>
    <row r="192" spans="1:6" x14ac:dyDescent="0.2">
      <c r="A192" t="s">
        <v>69</v>
      </c>
      <c r="B192">
        <v>932</v>
      </c>
      <c r="C192" s="3" t="s">
        <v>108</v>
      </c>
    </row>
    <row r="193" spans="1:3" x14ac:dyDescent="0.2">
      <c r="A193" t="s">
        <v>70</v>
      </c>
      <c r="B193" s="13">
        <v>19</v>
      </c>
      <c r="C193" s="3" t="s">
        <v>109</v>
      </c>
    </row>
    <row r="194" spans="1:3" x14ac:dyDescent="0.2">
      <c r="A194" t="s">
        <v>98</v>
      </c>
      <c r="B194" s="3">
        <v>43</v>
      </c>
      <c r="C194" s="3" t="s">
        <v>99</v>
      </c>
    </row>
    <row r="195" spans="1:3" x14ac:dyDescent="0.2">
      <c r="A195" t="s">
        <v>81</v>
      </c>
      <c r="B195">
        <v>934</v>
      </c>
      <c r="C195" s="3" t="s">
        <v>110</v>
      </c>
    </row>
    <row r="196" spans="1:3" x14ac:dyDescent="0.2">
      <c r="A196" t="s">
        <v>51</v>
      </c>
      <c r="B196">
        <v>225</v>
      </c>
      <c r="C196" s="3" t="s">
        <v>162</v>
      </c>
    </row>
    <row r="197" spans="1:3" x14ac:dyDescent="0.2">
      <c r="A197" t="s">
        <v>34</v>
      </c>
      <c r="B197">
        <v>82</v>
      </c>
      <c r="C197" s="3" t="s">
        <v>163</v>
      </c>
    </row>
    <row r="198" spans="1:3" x14ac:dyDescent="0.2">
      <c r="A198" t="s">
        <v>34</v>
      </c>
      <c r="B198">
        <v>530</v>
      </c>
      <c r="C198" s="3" t="s">
        <v>162</v>
      </c>
    </row>
    <row r="199" spans="1:3" x14ac:dyDescent="0.2">
      <c r="A199" t="s">
        <v>34</v>
      </c>
      <c r="B199">
        <v>78</v>
      </c>
      <c r="C199" s="3" t="s">
        <v>109</v>
      </c>
    </row>
    <row r="200" spans="1:3" x14ac:dyDescent="0.2">
      <c r="A200" t="s">
        <v>34</v>
      </c>
      <c r="B200" s="3">
        <v>123</v>
      </c>
      <c r="C200" s="3" t="s">
        <v>99</v>
      </c>
    </row>
    <row r="201" spans="1:3" x14ac:dyDescent="0.2">
      <c r="A201" s="16" t="s">
        <v>152</v>
      </c>
      <c r="B201">
        <v>131</v>
      </c>
      <c r="C201" s="3" t="s">
        <v>150</v>
      </c>
    </row>
  </sheetData>
  <sortState xmlns:xlrd2="http://schemas.microsoft.com/office/spreadsheetml/2017/richdata2" ref="A2:C201">
    <sortCondition ref="A2:A2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76CC-3933-3740-A891-428576600AE2}">
  <dimension ref="B2:Q43"/>
  <sheetViews>
    <sheetView zoomScale="140" zoomScaleNormal="140" workbookViewId="0">
      <selection activeCell="H33" sqref="H33"/>
    </sheetView>
  </sheetViews>
  <sheetFormatPr baseColWidth="10" defaultRowHeight="16" x14ac:dyDescent="0.2"/>
  <cols>
    <col min="2" max="2" width="4.83203125" customWidth="1"/>
    <col min="3" max="3" width="11.83203125" customWidth="1"/>
    <col min="4" max="4" width="8.83203125" customWidth="1"/>
    <col min="5" max="5" width="14.1640625" customWidth="1"/>
    <col min="6" max="6" width="15.33203125" customWidth="1"/>
    <col min="7" max="7" width="19.33203125" customWidth="1"/>
    <col min="8" max="8" width="20" customWidth="1"/>
    <col min="11" max="11" width="11.83203125" customWidth="1"/>
  </cols>
  <sheetData>
    <row r="2" spans="2:17" x14ac:dyDescent="0.2">
      <c r="D2" t="s">
        <v>137</v>
      </c>
      <c r="E2" t="s">
        <v>113</v>
      </c>
      <c r="F2" t="s">
        <v>114</v>
      </c>
      <c r="G2" t="s">
        <v>115</v>
      </c>
      <c r="H2" t="s">
        <v>135</v>
      </c>
      <c r="I2" t="s">
        <v>138</v>
      </c>
      <c r="J2" t="s">
        <v>139</v>
      </c>
      <c r="K2" t="s">
        <v>141</v>
      </c>
    </row>
    <row r="3" spans="2:17" x14ac:dyDescent="0.2">
      <c r="B3" t="s">
        <v>116</v>
      </c>
    </row>
    <row r="4" spans="2:17" s="3" customFormat="1" x14ac:dyDescent="0.2">
      <c r="C4" s="3" t="s">
        <v>117</v>
      </c>
      <c r="D4" s="10">
        <v>1</v>
      </c>
      <c r="E4" s="10">
        <v>1</v>
      </c>
      <c r="F4" s="10">
        <v>1</v>
      </c>
      <c r="G4" s="10">
        <v>1</v>
      </c>
      <c r="H4" s="12"/>
      <c r="I4" s="10">
        <v>1</v>
      </c>
      <c r="J4" s="10">
        <v>1</v>
      </c>
      <c r="K4" s="7"/>
      <c r="P4" s="3" t="s">
        <v>118</v>
      </c>
    </row>
    <row r="5" spans="2:17" s="3" customFormat="1" x14ac:dyDescent="0.2">
      <c r="C5" s="3" t="s">
        <v>119</v>
      </c>
      <c r="D5" s="10">
        <v>1</v>
      </c>
      <c r="E5" s="11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</row>
    <row r="6" spans="2:17" s="3" customFormat="1" x14ac:dyDescent="0.2">
      <c r="C6" s="2" t="s">
        <v>120</v>
      </c>
      <c r="D6" s="10">
        <v>1</v>
      </c>
      <c r="E6" s="17"/>
      <c r="F6" s="10">
        <v>1</v>
      </c>
      <c r="G6" s="12"/>
      <c r="H6" s="12"/>
      <c r="I6" s="3">
        <v>1</v>
      </c>
      <c r="J6" s="2"/>
      <c r="K6">
        <v>1</v>
      </c>
    </row>
    <row r="7" spans="2:17" s="3" customFormat="1" x14ac:dyDescent="0.2">
      <c r="C7" s="3" t="s">
        <v>121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4"/>
      <c r="M7" s="16"/>
      <c r="N7" s="16"/>
      <c r="O7" s="16"/>
      <c r="P7" s="16"/>
      <c r="Q7" s="16"/>
    </row>
    <row r="8" spans="2:17" s="3" customFormat="1" x14ac:dyDescent="0.2">
      <c r="C8" s="3" t="s">
        <v>122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</row>
    <row r="9" spans="2:17" s="3" customFormat="1" x14ac:dyDescent="0.2">
      <c r="C9" s="3" t="s">
        <v>123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M9" s="15"/>
      <c r="N9" s="15"/>
      <c r="O9" s="15"/>
      <c r="P9" s="15"/>
      <c r="Q9" s="15"/>
    </row>
    <row r="10" spans="2:17" s="3" customFormat="1" x14ac:dyDescent="0.2">
      <c r="C10" s="3" t="s">
        <v>124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6"/>
      <c r="K10" s="7"/>
    </row>
    <row r="11" spans="2:17" s="3" customFormat="1" x14ac:dyDescent="0.2">
      <c r="C11" s="2" t="s">
        <v>125</v>
      </c>
      <c r="D11" s="10">
        <v>1</v>
      </c>
      <c r="E11" s="10">
        <v>1</v>
      </c>
      <c r="F11" s="2"/>
      <c r="G11" s="12"/>
      <c r="H11" s="12"/>
      <c r="I11" s="2"/>
      <c r="J11" s="2"/>
      <c r="K11" s="2"/>
    </row>
    <row r="12" spans="2:17" s="3" customFormat="1" x14ac:dyDescent="0.2">
      <c r="B12" s="3" t="s">
        <v>126</v>
      </c>
      <c r="D12" s="10"/>
      <c r="E12" s="10"/>
    </row>
    <row r="13" spans="2:17" s="3" customFormat="1" x14ac:dyDescent="0.2">
      <c r="C13" s="3" t="s">
        <v>127</v>
      </c>
      <c r="D13" s="10">
        <v>1</v>
      </c>
      <c r="E13" s="11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</row>
    <row r="14" spans="2:17" s="3" customFormat="1" x14ac:dyDescent="0.2">
      <c r="C14" s="3" t="s">
        <v>128</v>
      </c>
      <c r="D14" s="10">
        <v>1</v>
      </c>
      <c r="E14" s="10">
        <v>1</v>
      </c>
      <c r="F14" s="10">
        <v>1</v>
      </c>
      <c r="G14" s="10">
        <v>1</v>
      </c>
      <c r="H14" s="12"/>
      <c r="I14" s="2"/>
      <c r="J14" s="10">
        <v>1</v>
      </c>
      <c r="K14" s="13"/>
      <c r="P14" s="3" t="s">
        <v>136</v>
      </c>
    </row>
    <row r="15" spans="2:17" s="3" customFormat="1" x14ac:dyDescent="0.2">
      <c r="C15" s="3" t="s">
        <v>129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</row>
    <row r="16" spans="2:17" s="3" customFormat="1" x14ac:dyDescent="0.2">
      <c r="C16" s="3" t="s">
        <v>130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</row>
    <row r="17" spans="3:16" s="3" customFormat="1" x14ac:dyDescent="0.2">
      <c r="C17" s="3" t="s">
        <v>131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</row>
    <row r="18" spans="3:16" s="3" customFormat="1" x14ac:dyDescent="0.2">
      <c r="C18" s="2" t="s">
        <v>132</v>
      </c>
      <c r="D18" s="10">
        <v>1</v>
      </c>
      <c r="E18" s="17"/>
      <c r="F18" s="12"/>
      <c r="G18" s="2"/>
      <c r="H18" s="2"/>
      <c r="I18" s="2"/>
      <c r="J18" s="2"/>
      <c r="K18" s="13"/>
    </row>
    <row r="19" spans="3:16" s="3" customFormat="1" x14ac:dyDescent="0.2">
      <c r="C19" s="2" t="s">
        <v>133</v>
      </c>
      <c r="D19" s="10">
        <v>1</v>
      </c>
      <c r="E19" s="10">
        <v>1</v>
      </c>
      <c r="F19" s="12"/>
      <c r="G19" s="2"/>
      <c r="H19" s="2"/>
      <c r="I19" s="2"/>
      <c r="J19" s="2"/>
      <c r="K19" s="13"/>
    </row>
    <row r="20" spans="3:16" s="3" customFormat="1" x14ac:dyDescent="0.2">
      <c r="C20" s="2" t="s">
        <v>134</v>
      </c>
      <c r="D20" s="10">
        <v>1</v>
      </c>
      <c r="E20" s="17"/>
      <c r="F20" s="12"/>
      <c r="G20" s="12"/>
      <c r="H20" s="12"/>
      <c r="I20" s="2"/>
      <c r="J20" s="2"/>
      <c r="K20" s="2"/>
      <c r="P20" s="9"/>
    </row>
    <row r="21" spans="3:16" x14ac:dyDescent="0.2">
      <c r="E21" s="8"/>
      <c r="K21" t="s">
        <v>142</v>
      </c>
    </row>
    <row r="22" spans="3:16" x14ac:dyDescent="0.2">
      <c r="J22" t="s">
        <v>140</v>
      </c>
    </row>
    <row r="23" spans="3:16" x14ac:dyDescent="0.2">
      <c r="C23" s="13"/>
      <c r="D23" t="s">
        <v>143</v>
      </c>
    </row>
    <row r="24" spans="3:16" x14ac:dyDescent="0.2">
      <c r="C24" s="7"/>
      <c r="D24" t="s">
        <v>144</v>
      </c>
    </row>
    <row r="28" spans="3:16" x14ac:dyDescent="0.2">
      <c r="C28" t="s">
        <v>192</v>
      </c>
      <c r="G28" t="s">
        <v>200</v>
      </c>
      <c r="H28" t="s">
        <v>201</v>
      </c>
    </row>
    <row r="29" spans="3:16" x14ac:dyDescent="0.2">
      <c r="C29" t="s">
        <v>193</v>
      </c>
      <c r="H29" t="s">
        <v>202</v>
      </c>
    </row>
    <row r="30" spans="3:16" x14ac:dyDescent="0.2">
      <c r="D30" t="s">
        <v>117</v>
      </c>
      <c r="G30" t="s">
        <v>206</v>
      </c>
      <c r="H30" t="s">
        <v>207</v>
      </c>
    </row>
    <row r="31" spans="3:16" x14ac:dyDescent="0.2">
      <c r="D31" t="s">
        <v>194</v>
      </c>
      <c r="G31" t="s">
        <v>110</v>
      </c>
      <c r="H31" t="s">
        <v>214</v>
      </c>
    </row>
    <row r="32" spans="3:16" x14ac:dyDescent="0.2">
      <c r="D32" t="s">
        <v>195</v>
      </c>
      <c r="G32" t="s">
        <v>216</v>
      </c>
      <c r="H32" t="s">
        <v>201</v>
      </c>
    </row>
    <row r="33" spans="3:4" x14ac:dyDescent="0.2">
      <c r="D33" t="s">
        <v>196</v>
      </c>
    </row>
    <row r="34" spans="3:4" x14ac:dyDescent="0.2">
      <c r="D34" t="s">
        <v>197</v>
      </c>
    </row>
    <row r="35" spans="3:4" x14ac:dyDescent="0.2">
      <c r="D35" t="s">
        <v>124</v>
      </c>
    </row>
    <row r="36" spans="3:4" x14ac:dyDescent="0.2">
      <c r="C36" t="s">
        <v>198</v>
      </c>
      <c r="D36" t="s">
        <v>127</v>
      </c>
    </row>
    <row r="37" spans="3:4" x14ac:dyDescent="0.2">
      <c r="D37" t="s">
        <v>128</v>
      </c>
    </row>
    <row r="38" spans="3:4" x14ac:dyDescent="0.2">
      <c r="D38" t="s">
        <v>129</v>
      </c>
    </row>
    <row r="39" spans="3:4" x14ac:dyDescent="0.2">
      <c r="D39" t="s">
        <v>130</v>
      </c>
    </row>
    <row r="40" spans="3:4" x14ac:dyDescent="0.2">
      <c r="D40" t="s">
        <v>131</v>
      </c>
    </row>
    <row r="41" spans="3:4" x14ac:dyDescent="0.2">
      <c r="D41" t="s">
        <v>134</v>
      </c>
    </row>
    <row r="43" spans="3:4" x14ac:dyDescent="0.2">
      <c r="C43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D1C0-39C3-0E4E-B26E-D12F4B301EC4}">
  <dimension ref="A1:C9"/>
  <sheetViews>
    <sheetView zoomScale="159" zoomScaleNormal="159" workbookViewId="0">
      <selection activeCell="B10" sqref="B10"/>
    </sheetView>
  </sheetViews>
  <sheetFormatPr baseColWidth="10" defaultRowHeight="16" x14ac:dyDescent="0.2"/>
  <cols>
    <col min="1" max="1" width="24" customWidth="1"/>
  </cols>
  <sheetData>
    <row r="1" spans="1:3" x14ac:dyDescent="0.2">
      <c r="A1" t="s">
        <v>188</v>
      </c>
      <c r="B1" t="s">
        <v>232</v>
      </c>
      <c r="C1" t="s">
        <v>233</v>
      </c>
    </row>
    <row r="2" spans="1:3" x14ac:dyDescent="0.2">
      <c r="A2" s="1" t="s">
        <v>113</v>
      </c>
      <c r="B2">
        <f>151+(44/60)</f>
        <v>151.73333333333332</v>
      </c>
      <c r="C2">
        <f>-1*(30+(35/60))</f>
        <v>-30.583333333333332</v>
      </c>
    </row>
    <row r="3" spans="1:3" x14ac:dyDescent="0.2">
      <c r="A3" s="1" t="s">
        <v>114</v>
      </c>
      <c r="B3">
        <f>149+(14/60)</f>
        <v>149.23333333333332</v>
      </c>
      <c r="C3">
        <f>-1*(36+(54/60))</f>
        <v>-36.9</v>
      </c>
    </row>
    <row r="4" spans="1:3" x14ac:dyDescent="0.2">
      <c r="A4" s="1" t="s">
        <v>115</v>
      </c>
      <c r="B4">
        <f>117+(10/60)</f>
        <v>117.16666666666667</v>
      </c>
      <c r="C4">
        <f>-1*(32+(53/60))</f>
        <v>-32.883333333333333</v>
      </c>
    </row>
    <row r="5" spans="1:3" x14ac:dyDescent="0.2">
      <c r="A5" s="1" t="s">
        <v>135</v>
      </c>
      <c r="B5">
        <f>133+(46/60)</f>
        <v>133.76666666666668</v>
      </c>
      <c r="C5">
        <f>-1*(23+(33/60))</f>
        <v>-23.55</v>
      </c>
    </row>
    <row r="6" spans="1:3" x14ac:dyDescent="0.2">
      <c r="A6" s="1" t="s">
        <v>138</v>
      </c>
      <c r="B6">
        <f>148+(3/60)</f>
        <v>148.05000000000001</v>
      </c>
      <c r="C6">
        <f>-1*(41+(6/60))</f>
        <v>-41.1</v>
      </c>
    </row>
    <row r="7" spans="1:3" x14ac:dyDescent="0.2">
      <c r="A7" s="1" t="s">
        <v>139</v>
      </c>
      <c r="B7">
        <f>130+(57/60)</f>
        <v>130.94999999999999</v>
      </c>
      <c r="C7">
        <f>-1*(12+(30/60))</f>
        <v>-12.5</v>
      </c>
    </row>
    <row r="8" spans="1:3" x14ac:dyDescent="0.2">
      <c r="A8" s="31" t="s">
        <v>231</v>
      </c>
      <c r="B8">
        <f>150+(53/60)</f>
        <v>150.88333333333333</v>
      </c>
      <c r="C8">
        <f>-1*(33+(36/60))</f>
        <v>-33.6</v>
      </c>
    </row>
    <row r="9" spans="1:3" x14ac:dyDescent="0.2">
      <c r="A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pocty records</vt:lpstr>
      <vt:lpstr>kategorie ve studiich</vt:lpstr>
      <vt:lpstr>lokace</vt:lpstr>
      <vt:lpstr>'kategorie ve studiich'!x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2021-03-29T09:54:20Z</dcterms:created>
  <dcterms:modified xsi:type="dcterms:W3CDTF">2021-04-15T11:28:41Z</dcterms:modified>
</cp:coreProperties>
</file>