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456" windowWidth="17016" windowHeight="12816" tabRatio="862" firstSheet="3" activeTab="5"/>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0" i="267" l="1"/>
  <c r="AJ54" i="264" l="1"/>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P31" i="267" s="1"/>
  <c r="O32" i="267"/>
  <c r="P32" i="267" s="1"/>
  <c r="O33" i="267"/>
  <c r="O34" i="267"/>
  <c r="O23" i="267"/>
  <c r="P23" i="267" s="1"/>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G56" i="267"/>
  <c r="H56" i="267"/>
  <c r="I57" i="267"/>
  <c r="K56" i="267"/>
  <c r="M57" i="267"/>
  <c r="L57" i="267"/>
  <c r="N56" i="267"/>
  <c r="O56" i="267"/>
  <c r="F35" i="267"/>
  <c r="F56" i="267"/>
  <c r="J56" i="267"/>
  <c r="L56" i="267"/>
  <c r="N57" i="267"/>
  <c r="F57" i="267"/>
  <c r="J57" i="267"/>
  <c r="G57" i="267"/>
  <c r="H57" i="267"/>
  <c r="I56" i="267"/>
  <c r="K57" i="267"/>
  <c r="M56" i="267"/>
  <c r="O57" i="267"/>
  <c r="P57" i="267" s="1"/>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M40" i="267"/>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<sst xmlns="http://schemas.openxmlformats.org/spreadsheetml/2006/main" count="4826" uniqueCount="963">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</sst>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0">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topLeftCell="A53" zoomScale="55" zoomScaleNormal="55" workbookViewId="0">
      <selection activeCell="D55" sqref="D55"/>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3"/>
      <c r="M4" s="654"/>
      <c r="N4" s="654"/>
      <c r="O4" s="654"/>
      <c r="P4" s="654"/>
      <c r="Q4" s="654"/>
      <c r="R4" s="654"/>
      <c r="S4" s="654"/>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I26" sqref="I2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abSelected="1" zoomScale="80" zoomScaleNormal="80" workbookViewId="0">
      <selection activeCell="X7" sqref="X7:X22"/>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27.6">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opLeftCell="B1" zoomScale="55" zoomScaleNormal="55" workbookViewId="0">
      <selection activeCell="I2" sqref="I2"/>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2</v>
      </c>
      <c r="J1" s="271"/>
      <c r="K1" s="271"/>
      <c r="O1" s="231"/>
      <c r="U1" s="233"/>
      <c r="V1" s="295"/>
      <c r="W1" s="233"/>
      <c r="X1" s="233"/>
      <c r="Y1" s="233" t="s">
        <v>781</v>
      </c>
      <c r="Z1" s="612">
        <f>SUM('Data manipulation'!F23:F34)/1000</f>
        <v>2450.8724340000003</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4.4"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I37" zoomScale="80" zoomScaleNormal="80" workbookViewId="0">
      <selection activeCell="B54" activeCellId="1" sqref="B61 B54"/>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938</v>
      </c>
      <c r="AK7" s="205" t="s">
        <v>939</v>
      </c>
      <c r="AL7" s="205" t="s">
        <v>917</v>
      </c>
      <c r="AM7" s="205" t="s">
        <v>954</v>
      </c>
      <c r="AN7" s="205" t="s">
        <v>955</v>
      </c>
      <c r="AO7" s="205" t="s">
        <v>918</v>
      </c>
      <c r="AP7" s="205" t="s">
        <v>956</v>
      </c>
      <c r="AQ7" s="205" t="s">
        <v>957</v>
      </c>
      <c r="AR7" s="205" t="s">
        <v>919</v>
      </c>
      <c r="AS7" s="205" t="s">
        <v>958</v>
      </c>
      <c r="AT7" s="205" t="s">
        <v>959</v>
      </c>
      <c r="AU7" s="159" t="s">
        <v>114</v>
      </c>
      <c r="AV7" s="159" t="s">
        <v>184</v>
      </c>
      <c r="AW7" s="159" t="s">
        <v>107</v>
      </c>
      <c r="AX7" s="298"/>
      <c r="AY7" s="198"/>
      <c r="AZ7" s="199"/>
      <c r="BA7" s="216" t="s">
        <v>907</v>
      </c>
      <c r="BB7" s="217" t="s">
        <v>934</v>
      </c>
      <c r="BC7" s="217" t="s">
        <v>935</v>
      </c>
      <c r="BD7" s="217" t="s">
        <v>907</v>
      </c>
      <c r="BE7" s="217" t="s">
        <v>934</v>
      </c>
      <c r="BF7" s="217" t="s">
        <v>935</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5"/>
      <c r="BM19" s="655"/>
      <c r="BN19" s="655"/>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 t="shared" si="76"/>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5"/>
      <c r="BM63" s="655"/>
      <c r="BN63" s="655"/>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zoomScale="90" zoomScaleNormal="90" workbookViewId="0">
      <selection activeCell="I69" sqref="I6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27.6">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27.6">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4">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8">
      <c r="B38" s="227"/>
      <c r="C38" s="227"/>
    </row>
    <row r="39" spans="2:27" ht="13.8">
      <c r="B39" s="227"/>
      <c r="C39" s="227"/>
    </row>
    <row r="40" spans="2:27" ht="21.6"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27.6">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zoomScaleNormal="100" workbookViewId="0">
      <selection activeCell="F45" sqref="F45"/>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920</v>
      </c>
      <c r="G4" s="197" t="s">
        <v>960</v>
      </c>
      <c r="H4" s="197" t="s">
        <v>961</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4"/>
  <sheetViews>
    <sheetView topLeftCell="A57" zoomScale="60" zoomScaleNormal="60" workbookViewId="0">
      <selection activeCell="P25" sqref="P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8" width="13.44140625" bestFit="1" customWidth="1"/>
    <col min="9" max="14" width="10.109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928</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962</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907</v>
      </c>
      <c r="Y20" t="s">
        <v>934</v>
      </c>
      <c r="Z20" t="s">
        <v>935</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3.8">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3.8">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3.8">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4"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3.8">
      <c r="A40" s="106" t="s">
        <v>759</v>
      </c>
      <c r="B40" s="363" t="s">
        <v>106</v>
      </c>
      <c r="C40" s="364">
        <f t="shared" ref="C40:O40" si="7">SUM(C23:C39)</f>
        <v>0</v>
      </c>
      <c r="D40" s="364">
        <f t="shared" si="7"/>
        <v>0</v>
      </c>
      <c r="E40" s="364">
        <f t="shared" si="7"/>
        <v>0</v>
      </c>
      <c r="F40" s="609">
        <f>SUM(F23:F39)</f>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3.8">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3.8">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3.8">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3.8">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3.8">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3.8">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3.8">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3.8">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3.8">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3.8">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3.8">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3.8">
      <c r="A56" s="106" t="s">
        <v>291</v>
      </c>
      <c r="B56" s="604" t="s">
        <v>890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3.8">
      <c r="A57" s="106" t="s">
        <v>291</v>
      </c>
      <c r="B57" s="604" t="s">
        <v>891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3.8">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3.8">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3.8">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4"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3.8">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2" thickBot="1">
      <c r="B64" s="357" t="s">
        <v>279</v>
      </c>
    </row>
    <row r="65" spans="1:17" ht="14.4"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3.8">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3.8">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3.8">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3.8">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3.8">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3.8">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3.8">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3.8">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3.8">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3.8">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3.8">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3.8">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3.8">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3.8">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3.8">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3.8">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3.8">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4"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3.8">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2" thickBot="1">
      <c r="B86" s="357" t="s">
        <v>889</v>
      </c>
    </row>
    <row r="87" spans="1:17" ht="14.4"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3.8">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3.8">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3.8">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3.8">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3.8">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3.8">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3.8">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3.8">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3.8">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3.8">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3.8">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3.8">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3.8">
      <c r="A100" s="106" t="s">
        <v>292</v>
      </c>
      <c r="B100" s="604" t="s">
        <v>890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3.8">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3.8">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3.8">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3.8">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4"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3.8">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2" thickBot="1">
      <c r="B108" s="357" t="s">
        <v>295</v>
      </c>
    </row>
    <row r="109" spans="1:17" ht="14.4"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3.8">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3.8">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3.8">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3.8">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3.8">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3.8">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3.8">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3.8">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3.8">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3.8">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3.8">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3.8">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3.8">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3.8">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3.8">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3.8">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3.8">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4"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3.8">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C11" activePane="bottomRight" state="frozen"/>
      <selection pane="topRight"/>
      <selection pane="bottomLeft"/>
      <selection pane="bottomRight" activeCell="C11" sqref="C11"/>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row>
    <row r="6" spans="1:72">
      <c r="A6" s="585" t="s">
        <v>881</v>
      </c>
      <c r="C6" s="584" t="s">
        <v>880</v>
      </c>
    </row>
    <row r="8" spans="1:72">
      <c r="A8" s="657" t="s">
        <v>879</v>
      </c>
      <c r="B8" s="657" t="s">
        <v>879</v>
      </c>
      <c r="C8" s="656" t="s">
        <v>878</v>
      </c>
      <c r="D8" s="656" t="s">
        <v>878</v>
      </c>
      <c r="E8" s="656" t="s">
        <v>878</v>
      </c>
      <c r="F8" s="656" t="s">
        <v>878</v>
      </c>
      <c r="G8" s="656" t="s">
        <v>878</v>
      </c>
      <c r="H8" s="656" t="s">
        <v>878</v>
      </c>
      <c r="I8" s="656" t="s">
        <v>878</v>
      </c>
      <c r="J8" s="656" t="s">
        <v>877</v>
      </c>
      <c r="K8" s="656" t="s">
        <v>877</v>
      </c>
      <c r="L8" s="656" t="s">
        <v>877</v>
      </c>
      <c r="M8" s="656" t="s">
        <v>877</v>
      </c>
      <c r="N8" s="656" t="s">
        <v>877</v>
      </c>
      <c r="O8" s="656" t="s">
        <v>877</v>
      </c>
      <c r="P8" s="656" t="s">
        <v>877</v>
      </c>
      <c r="Q8" s="656" t="s">
        <v>876</v>
      </c>
      <c r="R8" s="656" t="s">
        <v>876</v>
      </c>
      <c r="S8" s="656" t="s">
        <v>876</v>
      </c>
      <c r="T8" s="656" t="s">
        <v>876</v>
      </c>
      <c r="U8" s="656" t="s">
        <v>876</v>
      </c>
      <c r="V8" s="656" t="s">
        <v>876</v>
      </c>
      <c r="W8" s="656" t="s">
        <v>876</v>
      </c>
      <c r="X8" s="656" t="s">
        <v>875</v>
      </c>
      <c r="Y8" s="656" t="s">
        <v>875</v>
      </c>
      <c r="Z8" s="656" t="s">
        <v>875</v>
      </c>
      <c r="AA8" s="656" t="s">
        <v>875</v>
      </c>
      <c r="AB8" s="656" t="s">
        <v>875</v>
      </c>
      <c r="AC8" s="656" t="s">
        <v>875</v>
      </c>
      <c r="AD8" s="656" t="s">
        <v>875</v>
      </c>
      <c r="AE8" s="656" t="s">
        <v>874</v>
      </c>
      <c r="AF8" s="656" t="s">
        <v>874</v>
      </c>
      <c r="AG8" s="656" t="s">
        <v>874</v>
      </c>
      <c r="AH8" s="656" t="s">
        <v>874</v>
      </c>
      <c r="AI8" s="656" t="s">
        <v>874</v>
      </c>
      <c r="AJ8" s="656" t="s">
        <v>874</v>
      </c>
      <c r="AK8" s="656" t="s">
        <v>874</v>
      </c>
      <c r="AL8" s="656" t="s">
        <v>873</v>
      </c>
      <c r="AM8" s="656" t="s">
        <v>873</v>
      </c>
      <c r="AN8" s="656" t="s">
        <v>873</v>
      </c>
      <c r="AO8" s="656" t="s">
        <v>873</v>
      </c>
      <c r="AP8" s="656" t="s">
        <v>873</v>
      </c>
      <c r="AQ8" s="656" t="s">
        <v>873</v>
      </c>
      <c r="AR8" s="656" t="s">
        <v>873</v>
      </c>
      <c r="AS8" s="656" t="s">
        <v>872</v>
      </c>
      <c r="AT8" s="656" t="s">
        <v>872</v>
      </c>
      <c r="AU8" s="656" t="s">
        <v>872</v>
      </c>
      <c r="AV8" s="656" t="s">
        <v>872</v>
      </c>
      <c r="AW8" s="656" t="s">
        <v>872</v>
      </c>
      <c r="AX8" s="656" t="s">
        <v>872</v>
      </c>
      <c r="AY8" s="656" t="s">
        <v>872</v>
      </c>
      <c r="AZ8" s="656" t="s">
        <v>871</v>
      </c>
      <c r="BA8" s="656" t="s">
        <v>871</v>
      </c>
      <c r="BB8" s="656" t="s">
        <v>871</v>
      </c>
      <c r="BC8" s="656" t="s">
        <v>871</v>
      </c>
      <c r="BD8" s="656" t="s">
        <v>871</v>
      </c>
      <c r="BE8" s="656" t="s">
        <v>871</v>
      </c>
      <c r="BF8" s="656" t="s">
        <v>871</v>
      </c>
      <c r="BG8" s="656" t="s">
        <v>870</v>
      </c>
      <c r="BH8" s="656" t="s">
        <v>870</v>
      </c>
      <c r="BI8" s="656" t="s">
        <v>870</v>
      </c>
      <c r="BJ8" s="656" t="s">
        <v>870</v>
      </c>
      <c r="BK8" s="656" t="s">
        <v>870</v>
      </c>
      <c r="BL8" s="656" t="s">
        <v>870</v>
      </c>
      <c r="BM8" s="656" t="s">
        <v>870</v>
      </c>
      <c r="BN8" s="656" t="s">
        <v>869</v>
      </c>
      <c r="BO8" s="656" t="s">
        <v>869</v>
      </c>
      <c r="BP8" s="656" t="s">
        <v>869</v>
      </c>
      <c r="BQ8" s="656" t="s">
        <v>869</v>
      </c>
      <c r="BR8" s="656" t="s">
        <v>869</v>
      </c>
      <c r="BS8" s="656" t="s">
        <v>869</v>
      </c>
      <c r="BT8" s="656" t="s">
        <v>869</v>
      </c>
    </row>
    <row r="9" spans="1:72">
      <c r="A9" s="657" t="s">
        <v>868</v>
      </c>
      <c r="B9" s="657"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0" t="s">
        <v>224</v>
      </c>
    </row>
    <row r="6" spans="2:22" ht="28.8" customHeight="1">
      <c r="B6" s="331" t="s">
        <v>223</v>
      </c>
      <c r="C6" s="331" t="s">
        <v>229</v>
      </c>
      <c r="D6" s="333">
        <v>0.7</v>
      </c>
      <c r="E6" s="670"/>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77" t="s">
        <v>242</v>
      </c>
      <c r="C38" s="677"/>
      <c r="D38" s="677"/>
      <c r="E38" s="677"/>
      <c r="F38" s="300"/>
      <c r="G38" s="300"/>
      <c r="H38" s="300"/>
    </row>
    <row r="39" spans="2:8" ht="14.4" thickBot="1">
      <c r="B39" s="337"/>
      <c r="C39" s="337"/>
      <c r="D39" s="337"/>
      <c r="E39" s="337"/>
      <c r="F39" s="300"/>
      <c r="G39" s="300"/>
      <c r="H39" s="300"/>
    </row>
    <row r="40" spans="2:8" ht="13.8">
      <c r="B40" s="675"/>
      <c r="C40" s="678" t="s">
        <v>243</v>
      </c>
      <c r="D40" s="665" t="s">
        <v>244</v>
      </c>
      <c r="E40" s="666"/>
      <c r="F40" s="300"/>
      <c r="G40" s="300"/>
      <c r="H40" s="300"/>
    </row>
    <row r="41" spans="2:8" ht="14.4" thickBot="1">
      <c r="B41" s="676"/>
      <c r="C41" s="679"/>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67" t="s">
        <v>249</v>
      </c>
      <c r="C44" s="668"/>
      <c r="D44" s="668"/>
      <c r="E44" s="669"/>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67" t="s">
        <v>254</v>
      </c>
      <c r="C50" s="668"/>
      <c r="D50" s="668"/>
      <c r="E50" s="669"/>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2" t="s">
        <v>255</v>
      </c>
      <c r="C56" s="673"/>
      <c r="D56" s="673"/>
      <c r="E56" s="674"/>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2" t="s">
        <v>261</v>
      </c>
      <c r="C63" s="673"/>
      <c r="D63" s="673"/>
      <c r="E63" s="674"/>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2" t="s">
        <v>267</v>
      </c>
      <c r="C70" s="673"/>
      <c r="D70" s="673"/>
      <c r="E70" s="674"/>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1" t="s">
        <v>298</v>
      </c>
      <c r="C129" s="671"/>
      <c r="D129" s="671"/>
      <c r="E129" s="671"/>
      <c r="F129" s="671"/>
      <c r="G129" s="671"/>
      <c r="H129" s="671"/>
      <c r="I129" s="671"/>
      <c r="J129" s="671"/>
      <c r="K129" s="671"/>
    </row>
    <row r="130" spans="1:11" ht="15.6">
      <c r="B130" s="658" t="s">
        <v>299</v>
      </c>
      <c r="C130" s="658"/>
      <c r="D130" s="658"/>
      <c r="E130" s="658"/>
      <c r="F130" s="658"/>
      <c r="G130" s="658"/>
      <c r="H130" s="658"/>
      <c r="I130" s="658"/>
      <c r="J130" s="658"/>
      <c r="K130" s="658"/>
    </row>
    <row r="131" spans="1:11" ht="16.2" thickBot="1">
      <c r="B131" s="365"/>
      <c r="C131" s="366"/>
      <c r="D131" s="366"/>
      <c r="E131" s="366"/>
      <c r="F131" s="366"/>
      <c r="G131" s="366"/>
      <c r="H131" s="366"/>
      <c r="I131" s="366"/>
      <c r="J131" s="366"/>
      <c r="K131" s="366"/>
    </row>
    <row r="132" spans="1:11" ht="16.2">
      <c r="B132" s="659" t="s">
        <v>300</v>
      </c>
      <c r="C132" s="661" t="s">
        <v>106</v>
      </c>
      <c r="D132" s="663" t="s">
        <v>301</v>
      </c>
      <c r="E132" s="663"/>
      <c r="F132" s="661" t="s">
        <v>302</v>
      </c>
      <c r="G132" s="663" t="s">
        <v>301</v>
      </c>
      <c r="H132" s="663"/>
      <c r="I132" s="661" t="s">
        <v>303</v>
      </c>
      <c r="J132" s="663" t="s">
        <v>301</v>
      </c>
      <c r="K132" s="664"/>
    </row>
    <row r="133" spans="1:11" ht="16.2" thickBot="1">
      <c r="B133" s="660"/>
      <c r="C133" s="662"/>
      <c r="D133" s="367" t="s">
        <v>304</v>
      </c>
      <c r="E133" s="367" t="s">
        <v>305</v>
      </c>
      <c r="F133" s="662"/>
      <c r="G133" s="367" t="s">
        <v>304</v>
      </c>
      <c r="H133" s="367" t="s">
        <v>305</v>
      </c>
      <c r="I133" s="662"/>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0" t="s">
        <v>203</v>
      </c>
      <c r="C2" s="680"/>
      <c r="D2" s="680"/>
      <c r="E2" s="680"/>
      <c r="F2" s="680"/>
      <c r="G2" s="680"/>
      <c r="H2" s="680"/>
      <c r="I2" s="680"/>
      <c r="J2" s="680"/>
      <c r="K2" s="680"/>
      <c r="L2" s="680"/>
      <c r="M2" s="680"/>
      <c r="N2" s="680"/>
    </row>
    <row r="3" spans="2:15" ht="14.4" thickBot="1">
      <c r="B3" s="681" t="s">
        <v>204</v>
      </c>
      <c r="C3" s="681"/>
      <c r="D3" s="681"/>
      <c r="E3" s="681"/>
      <c r="F3" s="681"/>
      <c r="G3" s="681"/>
      <c r="H3" s="681"/>
      <c r="I3" s="681"/>
      <c r="J3" s="681"/>
      <c r="K3" s="681"/>
      <c r="L3" s="681"/>
      <c r="M3" s="681"/>
      <c r="N3" s="681"/>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2" t="s">
        <v>137</v>
      </c>
      <c r="D3" s="683"/>
      <c r="E3" s="684"/>
      <c r="H3" s="171"/>
      <c r="I3" s="171"/>
      <c r="J3" s="171"/>
      <c r="K3" s="171"/>
    </row>
    <row r="4" spans="1:20" ht="16.05" customHeight="1" thickBot="1">
      <c r="A4" s="685" t="s">
        <v>907</v>
      </c>
      <c r="B4" s="116" t="s">
        <v>49</v>
      </c>
      <c r="C4" s="122" t="s">
        <v>178</v>
      </c>
      <c r="D4" s="117" t="s">
        <v>179</v>
      </c>
      <c r="E4" s="118" t="s">
        <v>51</v>
      </c>
      <c r="H4" s="171"/>
      <c r="I4" s="172">
        <v>2010</v>
      </c>
      <c r="J4" s="171"/>
      <c r="K4" s="171"/>
    </row>
    <row r="5" spans="1:20" ht="16.05" customHeight="1">
      <c r="A5" s="686"/>
      <c r="B5" s="110" t="s">
        <v>273</v>
      </c>
      <c r="C5" s="123" t="s">
        <v>178</v>
      </c>
      <c r="D5" s="111" t="s">
        <v>179</v>
      </c>
      <c r="E5" s="112" t="s">
        <v>51</v>
      </c>
      <c r="H5" s="173"/>
      <c r="I5" s="174" t="s">
        <v>169</v>
      </c>
      <c r="J5" s="175"/>
      <c r="K5" s="176"/>
    </row>
    <row r="6" spans="1:20" ht="16.05" customHeight="1">
      <c r="A6" s="686"/>
      <c r="B6" s="110" t="s">
        <v>275</v>
      </c>
      <c r="C6" s="123" t="s">
        <v>178</v>
      </c>
      <c r="D6" s="111" t="s">
        <v>179</v>
      </c>
      <c r="E6" s="112" t="s">
        <v>51</v>
      </c>
      <c r="H6" s="177" t="s">
        <v>167</v>
      </c>
      <c r="I6" s="178" t="e">
        <f>#REF!</f>
        <v>#REF!</v>
      </c>
      <c r="J6" s="179" t="s">
        <v>170</v>
      </c>
      <c r="K6" s="689" t="s">
        <v>116</v>
      </c>
    </row>
    <row r="7" spans="1:20" ht="16.05" customHeight="1">
      <c r="A7" s="686"/>
      <c r="B7" s="110" t="s">
        <v>50</v>
      </c>
      <c r="C7" s="123" t="s">
        <v>178</v>
      </c>
      <c r="D7" s="111" t="s">
        <v>179</v>
      </c>
      <c r="E7" s="112" t="s">
        <v>51</v>
      </c>
      <c r="H7" s="177" t="s">
        <v>171</v>
      </c>
      <c r="I7" s="178" t="e">
        <f>#REF!</f>
        <v>#REF!</v>
      </c>
      <c r="J7" s="179" t="s">
        <v>172</v>
      </c>
      <c r="K7" s="690"/>
    </row>
    <row r="8" spans="1:20" ht="16.05" customHeight="1">
      <c r="A8" s="686"/>
      <c r="B8" s="110" t="s">
        <v>274</v>
      </c>
      <c r="C8" s="123" t="s">
        <v>178</v>
      </c>
      <c r="D8" s="111" t="s">
        <v>179</v>
      </c>
      <c r="E8" s="112" t="s">
        <v>51</v>
      </c>
      <c r="H8" s="177" t="s">
        <v>174</v>
      </c>
      <c r="I8" s="178" t="e">
        <f>#REF!</f>
        <v>#REF!</v>
      </c>
      <c r="J8" s="179" t="s">
        <v>172</v>
      </c>
      <c r="K8" s="691"/>
    </row>
    <row r="9" spans="1:20" ht="16.05" customHeight="1" thickBot="1">
      <c r="A9" s="687"/>
      <c r="B9" s="119" t="s">
        <v>276</v>
      </c>
      <c r="C9" s="125" t="s">
        <v>178</v>
      </c>
      <c r="D9" s="120" t="s">
        <v>179</v>
      </c>
      <c r="E9" s="121" t="s">
        <v>51</v>
      </c>
      <c r="H9" s="177" t="s">
        <v>166</v>
      </c>
      <c r="I9" s="178" t="e">
        <f>#REF!</f>
        <v>#REF!</v>
      </c>
      <c r="J9" s="179" t="s">
        <v>175</v>
      </c>
      <c r="K9" s="689" t="s">
        <v>173</v>
      </c>
      <c r="N9" s="1"/>
      <c r="O9" s="1"/>
      <c r="P9" s="1"/>
      <c r="Q9" s="1"/>
    </row>
    <row r="10" spans="1:20" ht="16.05" customHeight="1">
      <c r="A10" s="686" t="s">
        <v>185</v>
      </c>
      <c r="B10" s="110" t="s">
        <v>49</v>
      </c>
      <c r="C10" s="123" t="s">
        <v>178</v>
      </c>
      <c r="D10" s="111" t="s">
        <v>179</v>
      </c>
      <c r="E10" s="112" t="s">
        <v>51</v>
      </c>
      <c r="H10" s="177" t="s">
        <v>176</v>
      </c>
      <c r="I10" s="178" t="e">
        <f>#REF!</f>
        <v>#REF!</v>
      </c>
      <c r="J10" s="179" t="s">
        <v>175</v>
      </c>
      <c r="K10" s="691"/>
      <c r="N10" s="1"/>
      <c r="O10" s="1"/>
      <c r="P10" s="1"/>
      <c r="Q10" s="1"/>
    </row>
    <row r="11" spans="1:20" ht="16.05" customHeight="1">
      <c r="A11" s="686"/>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86"/>
      <c r="B12" s="110" t="s">
        <v>275</v>
      </c>
      <c r="C12" s="123" t="s">
        <v>178</v>
      </c>
      <c r="D12" s="111" t="s">
        <v>179</v>
      </c>
      <c r="E12" s="112" t="s">
        <v>51</v>
      </c>
      <c r="H12" s="181" t="s">
        <v>106</v>
      </c>
      <c r="I12" s="182" t="e">
        <f>SUM(I6:I11)</f>
        <v>#REF!</v>
      </c>
      <c r="J12" s="183"/>
      <c r="K12" s="184"/>
      <c r="N12" s="1"/>
      <c r="O12" s="1"/>
      <c r="P12" s="1"/>
      <c r="Q12" s="1"/>
    </row>
    <row r="13" spans="1:20" ht="16.05" customHeight="1">
      <c r="A13" s="686"/>
      <c r="B13" s="110" t="s">
        <v>50</v>
      </c>
      <c r="C13" s="123" t="s">
        <v>178</v>
      </c>
      <c r="D13" s="111" t="s">
        <v>179</v>
      </c>
      <c r="E13" s="112" t="s">
        <v>51</v>
      </c>
      <c r="N13" s="1"/>
      <c r="O13" s="1"/>
      <c r="P13" s="1"/>
      <c r="Q13" s="1"/>
    </row>
    <row r="14" spans="1:20" ht="16.05" customHeight="1">
      <c r="A14" s="686"/>
      <c r="B14" s="110" t="s">
        <v>274</v>
      </c>
      <c r="C14" s="123" t="s">
        <v>178</v>
      </c>
      <c r="D14" s="111" t="s">
        <v>179</v>
      </c>
      <c r="E14" s="112" t="s">
        <v>51</v>
      </c>
      <c r="N14" s="1"/>
      <c r="O14" s="1"/>
      <c r="P14" s="1"/>
      <c r="Q14" s="1"/>
      <c r="R14" s="1"/>
      <c r="S14" s="1"/>
      <c r="T14" s="1"/>
    </row>
    <row r="15" spans="1:20" ht="16.05" customHeight="1" thickBot="1">
      <c r="A15" s="688"/>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696" t="s">
        <v>98</v>
      </c>
      <c r="C7" s="696"/>
      <c r="D7" s="697" t="s">
        <v>99</v>
      </c>
      <c r="E7" s="697"/>
      <c r="F7" s="698" t="s">
        <v>100</v>
      </c>
      <c r="G7" s="698"/>
      <c r="H7" s="698" t="s">
        <v>101</v>
      </c>
      <c r="I7" s="698"/>
      <c r="J7" s="699" t="s">
        <v>102</v>
      </c>
      <c r="K7" s="699"/>
      <c r="L7" s="694" t="s">
        <v>103</v>
      </c>
      <c r="M7" s="694"/>
      <c r="N7" s="695" t="s">
        <v>104</v>
      </c>
      <c r="O7" s="695"/>
      <c r="P7" s="695" t="s">
        <v>105</v>
      </c>
      <c r="Q7" s="695"/>
      <c r="U7" s="693" t="s">
        <v>69</v>
      </c>
      <c r="V7" s="693"/>
      <c r="W7" s="693" t="s">
        <v>71</v>
      </c>
      <c r="X7" s="693"/>
      <c r="Y7" s="693" t="s">
        <v>73</v>
      </c>
      <c r="Z7" s="693"/>
      <c r="AA7" s="143" t="s">
        <v>70</v>
      </c>
      <c r="AB7" s="143"/>
      <c r="AC7" s="143" t="s">
        <v>72</v>
      </c>
      <c r="AD7" s="143"/>
      <c r="AE7" s="143" t="s">
        <v>74</v>
      </c>
      <c r="AF7" s="143"/>
      <c r="AJ7" s="693" t="e">
        <f>Commodities!#REF!</f>
        <v>#REF!</v>
      </c>
      <c r="AK7" s="693"/>
      <c r="AL7" s="693" t="str">
        <f>Commodities!$C$7</f>
        <v>RHUDB</v>
      </c>
      <c r="AM7" s="693"/>
      <c r="AN7" s="693" t="str">
        <f>Commodities!$C$8</f>
        <v>RHRDB</v>
      </c>
      <c r="AO7" s="693"/>
      <c r="AP7" s="692" t="e">
        <f>Commodities!#REF!</f>
        <v>#REF!</v>
      </c>
      <c r="AQ7" s="692"/>
      <c r="AR7" s="692" t="str">
        <f>Commodities!$C$9</f>
        <v>RHUMB</v>
      </c>
      <c r="AS7" s="692"/>
      <c r="AT7" s="692" t="str">
        <f>Commodities!$C$10</f>
        <v>RHRMB</v>
      </c>
      <c r="AU7" s="69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2022-04-29T07:38:25Z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