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han/Documents/GitHub/Bachelor_Git/AGR &amp; IND - Jonathans kladder/"/>
    </mc:Choice>
  </mc:AlternateContent>
  <xr:revisionPtr revIDLastSave="0" documentId="13_ncr:1_{B501C857-EAF9-8446-AE8A-953FE11CAE06}" xr6:coauthVersionLast="47" xr6:coauthVersionMax="47" xr10:uidLastSave="{00000000-0000-0000-0000-000000000000}"/>
  <bookViews>
    <workbookView xWindow="0" yWindow="0" windowWidth="25600" windowHeight="16000" activeTab="4" xr2:uid="{00000000-000D-0000-FFFF-FFFF00000000}"/>
  </bookViews>
  <sheets>
    <sheet name="Summary" sheetId="1" r:id="rId1"/>
    <sheet name="Structure" sheetId="2" r:id="rId2"/>
    <sheet name="2010" sheetId="3" r:id="rId3"/>
    <sheet name="2015" sheetId="4" r:id="rId4"/>
    <sheet name="2019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5" l="1"/>
  <c r="AA11" i="5" s="1"/>
  <c r="AB11" i="5" s="1"/>
  <c r="O12" i="5"/>
  <c r="AA12" i="5" s="1"/>
  <c r="AB12" i="5" s="1"/>
  <c r="O13" i="5"/>
  <c r="AA13" i="5" s="1"/>
  <c r="AB13" i="5" s="1"/>
  <c r="O14" i="5"/>
  <c r="AA14" i="5" s="1"/>
  <c r="AB14" i="5" s="1"/>
  <c r="O15" i="5"/>
  <c r="AA15" i="5" s="1"/>
  <c r="AB15" i="5" s="1"/>
  <c r="O16" i="5"/>
  <c r="AA16" i="5" s="1"/>
  <c r="AB16" i="5" s="1"/>
  <c r="O17" i="5"/>
  <c r="AA17" i="5" s="1"/>
  <c r="AB17" i="5" s="1"/>
  <c r="O18" i="5"/>
  <c r="AA18" i="5" s="1"/>
  <c r="AB18" i="5" s="1"/>
  <c r="O19" i="5"/>
  <c r="AA19" i="5" s="1"/>
  <c r="AB19" i="5" s="1"/>
  <c r="O20" i="5"/>
  <c r="AA20" i="5" s="1"/>
  <c r="AB20" i="5" s="1"/>
  <c r="O21" i="5"/>
  <c r="AA21" i="5" s="1"/>
  <c r="AB21" i="5" s="1"/>
  <c r="O22" i="5"/>
  <c r="AA22" i="5" s="1"/>
  <c r="AB22" i="5" s="1"/>
  <c r="O23" i="5"/>
  <c r="AA23" i="5" s="1"/>
  <c r="AB23" i="5" s="1"/>
  <c r="O24" i="5"/>
  <c r="AA24" i="5" s="1"/>
  <c r="AB24" i="5" s="1"/>
  <c r="O26" i="5"/>
  <c r="AA26" i="5" s="1"/>
  <c r="AB26" i="5" s="1"/>
  <c r="O11" i="4"/>
  <c r="AA11" i="4" s="1"/>
  <c r="AB11" i="4" s="1"/>
  <c r="O12" i="4"/>
  <c r="AA12" i="4" s="1"/>
  <c r="AB12" i="4" s="1"/>
  <c r="O13" i="4"/>
  <c r="AA13" i="4" s="1"/>
  <c r="AB13" i="4" s="1"/>
  <c r="O14" i="4"/>
  <c r="AA14" i="4" s="1"/>
  <c r="AB14" i="4" s="1"/>
  <c r="O15" i="4"/>
  <c r="AA15" i="4" s="1"/>
  <c r="AB15" i="4" s="1"/>
  <c r="O16" i="4"/>
  <c r="AA16" i="4" s="1"/>
  <c r="AB16" i="4" s="1"/>
  <c r="O17" i="4"/>
  <c r="AA17" i="4" s="1"/>
  <c r="AB17" i="4" s="1"/>
  <c r="O18" i="4"/>
  <c r="AA18" i="4" s="1"/>
  <c r="AB18" i="4" s="1"/>
  <c r="O19" i="4"/>
  <c r="AA19" i="4" s="1"/>
  <c r="AB19" i="4" s="1"/>
  <c r="O20" i="4"/>
  <c r="AA20" i="4" s="1"/>
  <c r="AB20" i="4" s="1"/>
  <c r="O21" i="4"/>
  <c r="AA21" i="4" s="1"/>
  <c r="AB21" i="4" s="1"/>
  <c r="O22" i="4"/>
  <c r="AA22" i="4" s="1"/>
  <c r="AB22" i="4" s="1"/>
  <c r="O23" i="4"/>
  <c r="AA23" i="4" s="1"/>
  <c r="AB23" i="4" s="1"/>
  <c r="O24" i="4"/>
  <c r="AA24" i="4" s="1"/>
  <c r="AB24" i="4" s="1"/>
  <c r="O26" i="4"/>
  <c r="AA26" i="4" s="1"/>
  <c r="AB26" i="4" s="1"/>
  <c r="O26" i="3" l="1"/>
  <c r="AA26" i="3" s="1"/>
  <c r="AB26" i="3" s="1"/>
  <c r="O12" i="3"/>
  <c r="AA12" i="3" s="1"/>
  <c r="AB12" i="3" s="1"/>
  <c r="O13" i="3"/>
  <c r="AA13" i="3" s="1"/>
  <c r="AB13" i="3" s="1"/>
  <c r="O14" i="3"/>
  <c r="AA14" i="3" s="1"/>
  <c r="AB14" i="3" s="1"/>
  <c r="O15" i="3"/>
  <c r="AA15" i="3" s="1"/>
  <c r="AB15" i="3" s="1"/>
  <c r="O16" i="3"/>
  <c r="AA16" i="3" s="1"/>
  <c r="AB16" i="3" s="1"/>
  <c r="O17" i="3"/>
  <c r="AA17" i="3" s="1"/>
  <c r="AB17" i="3" s="1"/>
  <c r="O18" i="3"/>
  <c r="AA18" i="3" s="1"/>
  <c r="AB18" i="3" s="1"/>
  <c r="O19" i="3"/>
  <c r="AA19" i="3" s="1"/>
  <c r="AB19" i="3" s="1"/>
  <c r="O20" i="3"/>
  <c r="AA20" i="3" s="1"/>
  <c r="AB20" i="3" s="1"/>
  <c r="O21" i="3"/>
  <c r="AA21" i="3" s="1"/>
  <c r="AB21" i="3" s="1"/>
  <c r="O22" i="3"/>
  <c r="AA22" i="3" s="1"/>
  <c r="AB22" i="3" s="1"/>
  <c r="O23" i="3"/>
  <c r="AA23" i="3" s="1"/>
  <c r="AB23" i="3" s="1"/>
  <c r="O24" i="3"/>
  <c r="AA24" i="3" s="1"/>
  <c r="AB24" i="3" s="1"/>
  <c r="O11" i="3"/>
  <c r="AA11" i="3" s="1"/>
  <c r="AB11" i="3" s="1"/>
</calcChain>
</file>

<file path=xl/sharedStrings.xml><?xml version="1.0" encoding="utf-8"?>
<sst xmlns="http://schemas.openxmlformats.org/spreadsheetml/2006/main" count="545" uniqueCount="115">
  <si>
    <t>Complete energy balances [NRG_BAL_C__custom_2305303]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</si>
  <si>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</si>
  <si>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</si>
  <si>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</si>
  <si>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</si>
  <si>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</si>
  <si>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</si>
  <si>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</si>
  <si>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</si>
  <si>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</si>
  <si>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</si>
  <si>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</si>
  <si>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</si>
  <si>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</si>
  <si>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</si>
  <si>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</si>
  <si>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</si>
  <si>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</si>
  <si>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</si>
  <si>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</si>
  <si>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</si>
  <si>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</si>
  <si>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</si>
  <si>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</si>
  <si>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</si>
  <si>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</si>
  <si>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</si>
  <si>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</si>
  <si>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</si>
  <si>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</si>
  <si>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</si>
  <si>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</si>
  <si>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</si>
  <si>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</si>
  <si>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</si>
  <si>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</si>
  <si>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</si>
  <si>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</si>
  <si>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</si>
  <si>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</si>
  <si>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</si>
  <si>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</si>
  <si>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</si>
  <si>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</si>
  <si>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Other hydrocarbons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</si>
  <si>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</si>
  <si>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</si>
  <si>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</si>
  <si>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</si>
  <si>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</si>
  <si>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</si>
  <si>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</si>
  <si>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</si>
  <si>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</si>
  <si>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</si>
  <si>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</si>
  <si>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</si>
  <si>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</si>
  <si>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</si>
  <si>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</si>
  <si>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2010</t>
  </si>
  <si>
    <t>Data extracted on 17/03/2022 10:07:56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</si>
  <si>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</si>
  <si>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</si>
  <si>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</si>
  <si>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</si>
  <si>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</si>
  <si>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</si>
  <si>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</si>
  <si>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z</t>
  </si>
  <si>
    <t>Special value</t>
  </si>
  <si>
    <t>Available flags: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</si>
  <si>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</si>
  <si>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</si>
  <si>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</si>
  <si>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</si>
  <si>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</si>
  <si>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</si>
  <si>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</si>
  <si>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</si>
  <si>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</si>
  <si>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</si>
  <si>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</si>
  <si>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</si>
  <si>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</si>
  <si>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</si>
  <si>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</si>
  <si>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Solid fossil fuels</t>
  </si>
  <si>
    <t>Manufactured gases</t>
  </si>
  <si>
    <t>Diff</t>
  </si>
  <si>
    <t>Coal</t>
  </si>
  <si>
    <t>LPG</t>
  </si>
  <si>
    <t>Gasoline</t>
  </si>
  <si>
    <t>Diesel</t>
  </si>
  <si>
    <t>Fuel Oil</t>
  </si>
  <si>
    <t>District Heating</t>
  </si>
  <si>
    <t>Manufactured Gas</t>
  </si>
  <si>
    <t>2015</t>
  </si>
  <si>
    <t>Data extracted on 17/03/2022 10:06:48 from [ESTAT]</t>
  </si>
  <si>
    <t>not applicable</t>
  </si>
  <si>
    <t>not available</t>
  </si>
  <si>
    <t>difference</t>
  </si>
  <si>
    <t>Manufactured gasses</t>
  </si>
  <si>
    <t>Other hydrocarbon</t>
  </si>
  <si>
    <t>2019</t>
  </si>
  <si>
    <t>Complete energy balances [NRG_BAL_C__custom_2304616]</t>
  </si>
  <si>
    <t>Data extracted on 17/03/2022 09:00:43 from [ESTAT]</t>
  </si>
  <si>
    <t>Biogas</t>
  </si>
  <si>
    <t>Biomass</t>
  </si>
  <si>
    <t>Waste</t>
  </si>
  <si>
    <t>Biogasoline</t>
  </si>
  <si>
    <t>Biodiesel</t>
  </si>
  <si>
    <t>Biokerosone</t>
  </si>
  <si>
    <t>Other Liquid Biofuels</t>
  </si>
  <si>
    <t>Waste indeholder både renewable og non renewable waste, hvoraf renewable er meget lille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</si>
</sst>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"/>
    <numFmt numFmtId="166" formatCode="#,##0.0"/>
    <numFmt numFmtId="167" formatCode="#,##0.0000000000"/>
    <numFmt numFmtId="168" formatCode="#,##0.##########"/>
  </numFmts>
  <fonts count="11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0B0B0"/>
      </left>
      <right style="thin">
        <color rgb="FFB0B0B0"/>
      </right>
      <top/>
      <bottom/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5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64" fontId="2" fillId="5" borderId="0" xfId="0" applyNumberFormat="1" applyFont="1" applyFill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Fill="1"/>
    <xf numFmtId="165" fontId="2" fillId="5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0" fillId="0" borderId="0" xfId="0" applyNumberFormat="1"/>
    <xf numFmtId="0" fontId="7" fillId="6" borderId="2" xfId="1" applyFont="1" applyFill="1" applyBorder="1" applyAlignment="1">
      <alignment horizontal="left" indent="1"/>
    </xf>
    <xf numFmtId="0" fontId="8" fillId="6" borderId="2" xfId="1" applyFont="1" applyFill="1" applyBorder="1" applyAlignment="1">
      <alignment horizontal="left" wrapText="1" indent="2"/>
    </xf>
    <xf numFmtId="0" fontId="8" fillId="6" borderId="2" xfId="1" applyFont="1" applyFill="1" applyBorder="1" applyAlignment="1">
      <alignment horizontal="left" indent="2"/>
    </xf>
    <xf numFmtId="0" fontId="10" fillId="0" borderId="0" xfId="2" applyFont="1"/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6" fontId="0" fillId="0" borderId="0" xfId="0" applyNumberFormat="1"/>
    <xf numFmtId="166" fontId="2" fillId="0" borderId="0" xfId="0" applyNumberFormat="1" applyFont="1" applyAlignment="1">
      <alignment horizontal="right" vertical="center" shrinkToFit="1"/>
    </xf>
    <xf numFmtId="166" fontId="2" fillId="5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167" fontId="0" fillId="0" borderId="0" xfId="0" applyNumberFormat="1"/>
    <xf numFmtId="168" fontId="0" fillId="0" borderId="0" xfId="0" applyNumberFormat="1"/>
    <xf numFmtId="168" fontId="2" fillId="5" borderId="0" xfId="0" applyNumberFormat="1" applyFont="1" applyFill="1" applyAlignment="1">
      <alignment horizontal="right" vertical="center" shrinkToFit="1"/>
    </xf>
    <xf numFmtId="0" fontId="0" fillId="6" borderId="0" xfId="0" applyFill="1"/>
    <xf numFmtId="168" fontId="2" fillId="0" borderId="0" xfId="0" applyNumberFormat="1" applyFont="1" applyAlignment="1">
      <alignment horizontal="right" vertical="center" shrinkToFi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164" fontId="0" fillId="0" borderId="0" xfId="0" applyNumberFormat="1"/>
  </cellXfs>
  <cellStyles count="3">
    <cellStyle name="Normal" xfId="0" builtinId="0"/>
    <cellStyle name="Normal 3 10 3" xfId="1" xr:uid="{00000000-0005-0000-0000-000001000000}"/>
    <cellStyle name="Normal 7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5303/default/table" TargetMode="External"/><Relationship Id="rId1" Type="http://schemas.openxmlformats.org/officeDocument/2006/relationships/hyperlink" Target="https://ec.europa.eu/eurostat/databrowser/product/page/NRG_BAL_C__custom_230530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19.83203125" customWidth="1"/>
    <col min="2" max="2" width="10.5" customWidth="1"/>
    <col min="3" max="3" width="17.1640625" customWidth="1"/>
    <col min="4" max="4" width="17.83203125" customWidth="1"/>
    <col min="5" max="5" width="19.83203125" customWidth="1"/>
  </cols>
  <sheetData>
    <row r="6" spans="1:15" x14ac:dyDescent="0.2">
      <c r="A6" s="8" t="s">
        <v>0</v>
      </c>
    </row>
    <row r="7" spans="1:15" x14ac:dyDescent="0.2">
      <c r="A7" s="11" t="s">
        <v>1</v>
      </c>
      <c r="B7" s="11" t="s">
        <v>2</v>
      </c>
    </row>
    <row r="8" spans="1:15" ht="42.75" customHeight="1" x14ac:dyDescent="0.2">
      <c r="A8" s="9" t="s">
        <v>3</v>
      </c>
      <c r="B8" s="28" t="s">
        <v>4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8" t="s">
        <v>11</v>
      </c>
      <c r="C15" s="8" t="s">
        <v>12</v>
      </c>
      <c r="D15" s="8" t="s">
        <v>13</v>
      </c>
    </row>
    <row r="16" spans="1:15" x14ac:dyDescent="0.2">
      <c r="B16" s="12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17</v>
      </c>
    </row>
    <row r="2" spans="1:3" x14ac:dyDescent="0.2">
      <c r="B2" s="13" t="s">
        <v>18</v>
      </c>
      <c r="C2" s="13" t="s">
        <v>19</v>
      </c>
    </row>
    <row r="3" spans="1:3" x14ac:dyDescent="0.2">
      <c r="B3" s="14" t="s">
        <v>20</v>
      </c>
      <c r="C3" s="14" t="s">
        <v>20</v>
      </c>
    </row>
    <row r="4" spans="1:3" x14ac:dyDescent="0.2">
      <c r="B4" s="2" t="s">
        <v>12</v>
      </c>
      <c r="C4" s="2" t="s">
        <v>15</v>
      </c>
    </row>
    <row r="5" spans="1:3" x14ac:dyDescent="0.2">
      <c r="B5" s="10" t="s">
        <v>21</v>
      </c>
      <c r="C5" s="10" t="s">
        <v>22</v>
      </c>
    </row>
    <row r="6" spans="1:3" x14ac:dyDescent="0.2">
      <c r="B6" s="2" t="s">
        <v>21</v>
      </c>
      <c r="C6" s="2" t="s">
        <v>23</v>
      </c>
    </row>
    <row r="7" spans="1:3" x14ac:dyDescent="0.2">
      <c r="B7" s="10" t="s">
        <v>21</v>
      </c>
      <c r="C7" s="10" t="s">
        <v>24</v>
      </c>
    </row>
    <row r="8" spans="1:3" x14ac:dyDescent="0.2">
      <c r="B8" s="2" t="s">
        <v>21</v>
      </c>
      <c r="C8" s="2" t="s">
        <v>25</v>
      </c>
    </row>
    <row r="9" spans="1:3" x14ac:dyDescent="0.2">
      <c r="B9" s="10" t="s">
        <v>21</v>
      </c>
      <c r="C9" s="10" t="s">
        <v>26</v>
      </c>
    </row>
    <row r="10" spans="1:3" x14ac:dyDescent="0.2">
      <c r="B10" s="2" t="s">
        <v>21</v>
      </c>
      <c r="C10" s="2" t="s">
        <v>27</v>
      </c>
    </row>
    <row r="11" spans="1:3" x14ac:dyDescent="0.2">
      <c r="B11" s="10" t="s">
        <v>21</v>
      </c>
      <c r="C11" s="10" t="s">
        <v>28</v>
      </c>
    </row>
    <row r="12" spans="1:3" x14ac:dyDescent="0.2">
      <c r="B12" s="2" t="s">
        <v>21</v>
      </c>
      <c r="C12" s="2" t="s">
        <v>29</v>
      </c>
    </row>
    <row r="13" spans="1:3" x14ac:dyDescent="0.2">
      <c r="B13" s="10" t="s">
        <v>21</v>
      </c>
      <c r="C13" s="10" t="s">
        <v>30</v>
      </c>
    </row>
    <row r="14" spans="1:3" x14ac:dyDescent="0.2">
      <c r="B14" s="2" t="s">
        <v>21</v>
      </c>
      <c r="C14" s="2" t="s">
        <v>31</v>
      </c>
    </row>
    <row r="15" spans="1:3" x14ac:dyDescent="0.2">
      <c r="B15" s="10" t="s">
        <v>21</v>
      </c>
      <c r="C15" s="10" t="s">
        <v>32</v>
      </c>
    </row>
    <row r="16" spans="1:3" x14ac:dyDescent="0.2">
      <c r="B16" s="2" t="s">
        <v>21</v>
      </c>
      <c r="C16" s="2" t="s">
        <v>33</v>
      </c>
    </row>
    <row r="17" spans="2:3" x14ac:dyDescent="0.2">
      <c r="B17" s="10" t="s">
        <v>21</v>
      </c>
      <c r="C17" s="10" t="s">
        <v>34</v>
      </c>
    </row>
    <row r="18" spans="2:3" x14ac:dyDescent="0.2">
      <c r="B18" s="2" t="s">
        <v>21</v>
      </c>
      <c r="C18" s="2" t="s">
        <v>35</v>
      </c>
    </row>
    <row r="19" spans="2:3" x14ac:dyDescent="0.2">
      <c r="B19" s="10" t="s">
        <v>21</v>
      </c>
      <c r="C19" s="10" t="s">
        <v>36</v>
      </c>
    </row>
    <row r="20" spans="2:3" x14ac:dyDescent="0.2">
      <c r="B20" s="2" t="s">
        <v>21</v>
      </c>
      <c r="C20" s="2" t="s">
        <v>37</v>
      </c>
    </row>
    <row r="21" spans="2:3" x14ac:dyDescent="0.2">
      <c r="B21" s="10" t="s">
        <v>38</v>
      </c>
      <c r="C21" s="10" t="s">
        <v>39</v>
      </c>
    </row>
    <row r="22" spans="2:3" x14ac:dyDescent="0.2">
      <c r="B22" s="2" t="s">
        <v>38</v>
      </c>
      <c r="C22" s="2" t="s">
        <v>40</v>
      </c>
    </row>
    <row r="23" spans="2:3" x14ac:dyDescent="0.2">
      <c r="B23" s="10" t="s">
        <v>38</v>
      </c>
      <c r="C23" s="10" t="s">
        <v>41</v>
      </c>
    </row>
    <row r="24" spans="2:3" x14ac:dyDescent="0.2">
      <c r="B24" s="2" t="s">
        <v>38</v>
      </c>
      <c r="C24" s="2" t="s">
        <v>42</v>
      </c>
    </row>
    <row r="25" spans="2:3" x14ac:dyDescent="0.2">
      <c r="B25" s="10" t="s">
        <v>38</v>
      </c>
      <c r="C25" s="10" t="s">
        <v>43</v>
      </c>
    </row>
    <row r="26" spans="2:3" x14ac:dyDescent="0.2">
      <c r="B26" s="2" t="s">
        <v>38</v>
      </c>
      <c r="C26" s="2" t="s">
        <v>44</v>
      </c>
    </row>
    <row r="27" spans="2:3" x14ac:dyDescent="0.2">
      <c r="B27" s="10" t="s">
        <v>38</v>
      </c>
      <c r="C27" s="10" t="s">
        <v>45</v>
      </c>
    </row>
    <row r="28" spans="2:3" x14ac:dyDescent="0.2">
      <c r="B28" s="2" t="s">
        <v>38</v>
      </c>
      <c r="C28" s="2" t="s">
        <v>46</v>
      </c>
    </row>
    <row r="29" spans="2:3" x14ac:dyDescent="0.2">
      <c r="B29" s="10" t="s">
        <v>38</v>
      </c>
      <c r="C29" s="10" t="s">
        <v>47</v>
      </c>
    </row>
    <row r="30" spans="2:3" x14ac:dyDescent="0.2">
      <c r="B30" s="2" t="s">
        <v>38</v>
      </c>
      <c r="C30" s="2" t="s">
        <v>48</v>
      </c>
    </row>
    <row r="31" spans="2:3" x14ac:dyDescent="0.2">
      <c r="B31" s="10" t="s">
        <v>38</v>
      </c>
      <c r="C31" s="10" t="s">
        <v>49</v>
      </c>
    </row>
    <row r="32" spans="2:3" x14ac:dyDescent="0.2">
      <c r="B32" s="2" t="s">
        <v>38</v>
      </c>
      <c r="C32" s="2" t="s">
        <v>50</v>
      </c>
    </row>
    <row r="33" spans="2:3" x14ac:dyDescent="0.2">
      <c r="B33" s="10" t="s">
        <v>38</v>
      </c>
      <c r="C33" s="10" t="s">
        <v>51</v>
      </c>
    </row>
    <row r="34" spans="2:3" x14ac:dyDescent="0.2">
      <c r="B34" s="2" t="s">
        <v>38</v>
      </c>
      <c r="C34" s="2" t="s">
        <v>52</v>
      </c>
    </row>
    <row r="35" spans="2:3" x14ac:dyDescent="0.2">
      <c r="B35" s="10" t="s">
        <v>38</v>
      </c>
      <c r="C35" s="10" t="s">
        <v>53</v>
      </c>
    </row>
    <row r="36" spans="2:3" x14ac:dyDescent="0.2">
      <c r="B36" s="2" t="s">
        <v>38</v>
      </c>
      <c r="C36" s="2" t="s">
        <v>54</v>
      </c>
    </row>
    <row r="37" spans="2:3" x14ac:dyDescent="0.2">
      <c r="B37" s="10" t="s">
        <v>38</v>
      </c>
      <c r="C37" s="10" t="s">
        <v>55</v>
      </c>
    </row>
    <row r="38" spans="2:3" x14ac:dyDescent="0.2">
      <c r="B38" s="2" t="s">
        <v>38</v>
      </c>
      <c r="C38" s="2" t="s">
        <v>56</v>
      </c>
    </row>
    <row r="39" spans="2:3" x14ac:dyDescent="0.2">
      <c r="B39" s="10" t="s">
        <v>13</v>
      </c>
      <c r="C39" s="10" t="s">
        <v>16</v>
      </c>
    </row>
    <row r="40" spans="2:3" x14ac:dyDescent="0.2">
      <c r="B40" s="2" t="s">
        <v>57</v>
      </c>
      <c r="C40" s="2" t="s">
        <v>58</v>
      </c>
    </row>
    <row r="41" spans="2:3" x14ac:dyDescent="0.2">
      <c r="B41" s="10" t="s">
        <v>59</v>
      </c>
      <c r="C41" s="1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45"/>
  <sheetViews>
    <sheetView zoomScale="115" zoomScaleNormal="115" workbookViewId="0">
      <pane xSplit="2" topLeftCell="O1" activePane="topRight" state="frozen"/>
      <selection activeCell="X9" sqref="X9"/>
      <selection pane="topRight" activeCell="X26" sqref="Q26:X26"/>
    </sheetView>
  </sheetViews>
  <sheetFormatPr baseColWidth="10" defaultColWidth="8.83203125" defaultRowHeight="11.5" customHeight="1" x14ac:dyDescent="0.2"/>
  <cols>
    <col min="1" max="1" width="26.1640625" customWidth="1"/>
    <col min="2" max="2" width="10" customWidth="1"/>
    <col min="3" max="3" width="9.83203125" customWidth="1"/>
    <col min="4" max="4" width="11" customWidth="1"/>
    <col min="5" max="5" width="5" customWidth="1"/>
    <col min="6" max="6" width="10.5" customWidth="1"/>
    <col min="7" max="7" width="11.1640625" customWidth="1"/>
    <col min="8" max="8" width="10" customWidth="1"/>
    <col min="9" max="9" width="11.5" customWidth="1"/>
    <col min="10" max="10" width="10.6640625" customWidth="1"/>
    <col min="11" max="11" width="8.33203125" customWidth="1"/>
    <col min="12" max="12" width="17.83203125" customWidth="1"/>
    <col min="13" max="13" width="10.83203125" customWidth="1"/>
    <col min="14" max="14" width="8" customWidth="1"/>
    <col min="15" max="15" width="9" customWidth="1"/>
    <col min="16" max="16" width="19.83203125" customWidth="1"/>
    <col min="17" max="23" width="19.83203125" style="26" customWidth="1"/>
    <col min="24" max="24" width="19.83203125" customWidth="1"/>
    <col min="25" max="25" width="8.1640625" customWidth="1"/>
    <col min="26" max="26" width="19.83203125" customWidth="1"/>
    <col min="27" max="27" width="9.5" customWidth="1"/>
    <col min="28" max="28" width="14" customWidth="1"/>
    <col min="29" max="29" width="5" customWidth="1"/>
    <col min="30" max="30" width="19.83203125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9.83203125" customWidth="1"/>
    <col min="37" max="37" width="5" customWidth="1"/>
    <col min="38" max="38" width="19.83203125" customWidth="1"/>
    <col min="39" max="39" width="5" customWidth="1"/>
    <col min="40" max="40" width="11" customWidth="1"/>
    <col min="41" max="41" width="5" customWidth="1"/>
    <col min="42" max="42" width="10" customWidth="1"/>
    <col min="43" max="43" width="5" customWidth="1"/>
  </cols>
  <sheetData>
    <row r="1" spans="1:43" ht="15" x14ac:dyDescent="0.2">
      <c r="A1" s="3" t="s">
        <v>61</v>
      </c>
    </row>
    <row r="2" spans="1:43" ht="15" x14ac:dyDescent="0.2">
      <c r="A2" s="2" t="s">
        <v>62</v>
      </c>
    </row>
    <row r="3" spans="1:43" ht="15" x14ac:dyDescent="0.2">
      <c r="A3" s="2" t="s">
        <v>63</v>
      </c>
    </row>
    <row r="5" spans="1:43" ht="15" x14ac:dyDescent="0.2">
      <c r="A5" s="1" t="s">
        <v>12</v>
      </c>
      <c r="B5" s="2" t="s">
        <v>15</v>
      </c>
    </row>
    <row r="6" spans="1:43" ht="15" x14ac:dyDescent="0.2">
      <c r="A6" s="1" t="s">
        <v>13</v>
      </c>
      <c r="B6" s="2" t="s">
        <v>16</v>
      </c>
      <c r="C6" s="25" t="s">
        <v>90</v>
      </c>
      <c r="D6" s="25" t="s">
        <v>4</v>
      </c>
      <c r="E6" s="25" t="s">
        <v>4</v>
      </c>
      <c r="F6" s="25" t="s">
        <v>4</v>
      </c>
      <c r="G6" s="25" t="s">
        <v>4</v>
      </c>
      <c r="H6" s="25" t="s">
        <v>91</v>
      </c>
      <c r="I6" s="25" t="s">
        <v>92</v>
      </c>
      <c r="J6" s="25" t="s">
        <v>4</v>
      </c>
      <c r="K6" s="25" t="s">
        <v>4</v>
      </c>
      <c r="L6" s="25" t="s">
        <v>93</v>
      </c>
      <c r="M6" s="25" t="s">
        <v>94</v>
      </c>
      <c r="N6" s="25" t="s">
        <v>4</v>
      </c>
      <c r="O6" s="25" t="s">
        <v>4</v>
      </c>
      <c r="P6" s="25" t="s">
        <v>40</v>
      </c>
      <c r="Q6" s="17" t="s">
        <v>107</v>
      </c>
      <c r="R6" s="17" t="s">
        <v>110</v>
      </c>
      <c r="S6" s="17" t="s">
        <v>111</v>
      </c>
      <c r="T6" s="17" t="s">
        <v>112</v>
      </c>
      <c r="U6" s="17" t="s">
        <v>113</v>
      </c>
      <c r="V6" s="17" t="s">
        <v>108</v>
      </c>
      <c r="W6" s="17" t="s">
        <v>109</v>
      </c>
      <c r="X6" s="25" t="s">
        <v>95</v>
      </c>
      <c r="Y6" s="25" t="s">
        <v>55</v>
      </c>
      <c r="Z6" s="25" t="s">
        <v>96</v>
      </c>
      <c r="AA6" s="25" t="s">
        <v>39</v>
      </c>
    </row>
    <row r="7" spans="1:43" ht="11.5" customHeight="1" x14ac:dyDescent="0.2">
      <c r="W7" s="26" t="s">
        <v>114</v>
      </c>
    </row>
    <row r="8" spans="1:43" ht="15" x14ac:dyDescent="0.2">
      <c r="A8" s="16" t="s">
        <v>64</v>
      </c>
      <c r="B8" s="30" t="s">
        <v>60</v>
      </c>
      <c r="C8" s="30" t="s">
        <v>65</v>
      </c>
      <c r="D8" s="30" t="s">
        <v>60</v>
      </c>
      <c r="E8" s="30" t="s">
        <v>65</v>
      </c>
      <c r="F8" s="30" t="s">
        <v>60</v>
      </c>
      <c r="G8" s="30" t="s">
        <v>65</v>
      </c>
      <c r="H8" s="30" t="s">
        <v>60</v>
      </c>
      <c r="I8" s="30" t="s">
        <v>65</v>
      </c>
      <c r="J8" s="30" t="s">
        <v>60</v>
      </c>
      <c r="K8" s="30" t="s">
        <v>65</v>
      </c>
      <c r="L8" s="30" t="s">
        <v>60</v>
      </c>
      <c r="M8" s="30" t="s">
        <v>65</v>
      </c>
      <c r="N8" s="30" t="s">
        <v>60</v>
      </c>
      <c r="O8" s="30" t="s">
        <v>65</v>
      </c>
      <c r="P8" s="30" t="s">
        <v>60</v>
      </c>
      <c r="Q8" s="30"/>
      <c r="R8" s="30"/>
      <c r="S8" s="30"/>
      <c r="T8" s="30"/>
      <c r="U8" s="30"/>
      <c r="V8" s="30"/>
      <c r="W8" s="30"/>
      <c r="X8" s="30" t="s">
        <v>60</v>
      </c>
      <c r="Y8" s="30" t="s">
        <v>65</v>
      </c>
      <c r="Z8" s="30" t="s">
        <v>60</v>
      </c>
      <c r="AA8" s="30" t="s">
        <v>65</v>
      </c>
      <c r="AB8" s="30" t="s">
        <v>60</v>
      </c>
      <c r="AC8" s="30" t="s">
        <v>65</v>
      </c>
      <c r="AD8" s="30" t="s">
        <v>60</v>
      </c>
      <c r="AE8" s="30" t="s">
        <v>65</v>
      </c>
      <c r="AF8" s="30" t="s">
        <v>60</v>
      </c>
      <c r="AG8" s="30" t="s">
        <v>65</v>
      </c>
      <c r="AH8" s="30" t="s">
        <v>60</v>
      </c>
      <c r="AI8" s="30" t="s">
        <v>65</v>
      </c>
      <c r="AJ8" s="30" t="s">
        <v>60</v>
      </c>
      <c r="AK8" s="30" t="s">
        <v>65</v>
      </c>
      <c r="AL8" s="30" t="s">
        <v>60</v>
      </c>
      <c r="AM8" s="30" t="s">
        <v>65</v>
      </c>
      <c r="AN8" s="30" t="s">
        <v>60</v>
      </c>
      <c r="AO8" s="30" t="s">
        <v>65</v>
      </c>
      <c r="AP8" s="30" t="s">
        <v>60</v>
      </c>
      <c r="AQ8" s="30" t="s">
        <v>65</v>
      </c>
    </row>
    <row r="9" spans="1:43" ht="15" x14ac:dyDescent="0.2">
      <c r="A9" s="16" t="s">
        <v>66</v>
      </c>
      <c r="B9" s="17" t="s">
        <v>39</v>
      </c>
      <c r="C9" s="17" t="s">
        <v>87</v>
      </c>
      <c r="D9" s="17" t="s">
        <v>42</v>
      </c>
      <c r="E9" s="17" t="s">
        <v>43</v>
      </c>
      <c r="F9" s="17" t="s">
        <v>41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44</v>
      </c>
      <c r="P9" s="17" t="s">
        <v>40</v>
      </c>
      <c r="Q9" s="17" t="s">
        <v>107</v>
      </c>
      <c r="R9" s="17" t="s">
        <v>110</v>
      </c>
      <c r="S9" s="17" t="s">
        <v>111</v>
      </c>
      <c r="T9" s="17" t="s">
        <v>112</v>
      </c>
      <c r="U9" s="17" t="s">
        <v>113</v>
      </c>
      <c r="V9" s="17" t="s">
        <v>108</v>
      </c>
      <c r="W9" s="17" t="s">
        <v>109</v>
      </c>
      <c r="X9" s="17" t="s">
        <v>56</v>
      </c>
      <c r="Y9" s="17" t="s">
        <v>55</v>
      </c>
      <c r="Z9" s="17" t="s">
        <v>88</v>
      </c>
      <c r="AA9" s="17" t="s">
        <v>39</v>
      </c>
      <c r="AB9" s="17" t="s">
        <v>89</v>
      </c>
      <c r="AF9" s="17" t="s">
        <v>65</v>
      </c>
    </row>
    <row r="10" spans="1:43" ht="15" x14ac:dyDescent="0.2">
      <c r="A10" s="4" t="s">
        <v>67</v>
      </c>
      <c r="B10" s="5" t="s">
        <v>65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  <c r="K10" s="5" t="s">
        <v>65</v>
      </c>
      <c r="L10" s="5" t="s">
        <v>65</v>
      </c>
      <c r="M10" s="5" t="s">
        <v>65</v>
      </c>
      <c r="N10" s="5" t="s">
        <v>65</v>
      </c>
      <c r="O10" s="5" t="s">
        <v>65</v>
      </c>
      <c r="P10" s="5" t="s">
        <v>65</v>
      </c>
      <c r="Q10" s="5"/>
      <c r="R10" s="5"/>
      <c r="S10" s="5"/>
      <c r="T10" s="5"/>
      <c r="U10" s="5"/>
      <c r="V10" s="5"/>
      <c r="W10" s="5"/>
      <c r="X10" s="5" t="s">
        <v>65</v>
      </c>
      <c r="Y10" s="5" t="s">
        <v>65</v>
      </c>
      <c r="Z10" s="5" t="s">
        <v>65</v>
      </c>
      <c r="AA10" s="5" t="s">
        <v>65</v>
      </c>
      <c r="AB10" s="5" t="s">
        <v>65</v>
      </c>
      <c r="AF10" s="5" t="s">
        <v>65</v>
      </c>
    </row>
    <row r="11" spans="1:43" ht="15" x14ac:dyDescent="0.2">
      <c r="A11" s="22" t="s">
        <v>72</v>
      </c>
      <c r="B11" s="19">
        <v>2372614.094</v>
      </c>
      <c r="C11" s="20">
        <v>137677.60399999999</v>
      </c>
      <c r="D11" s="19">
        <v>0</v>
      </c>
      <c r="E11" s="19" t="s">
        <v>68</v>
      </c>
      <c r="F11" s="19">
        <v>168128.35399999999</v>
      </c>
      <c r="G11" s="19">
        <v>15620.864</v>
      </c>
      <c r="H11" s="19">
        <v>10955.378000000001</v>
      </c>
      <c r="I11" s="19">
        <v>0</v>
      </c>
      <c r="J11" s="19">
        <v>0</v>
      </c>
      <c r="K11" s="19">
        <v>0</v>
      </c>
      <c r="L11" s="19">
        <v>72878.604999999996</v>
      </c>
      <c r="M11" s="19">
        <v>59432.603999999999</v>
      </c>
      <c r="N11" s="19">
        <v>0</v>
      </c>
      <c r="O11" s="19">
        <f>F11-SUM(G11:N11)</f>
        <v>9240.9029999999912</v>
      </c>
      <c r="P11" s="19">
        <v>843797.61600000004</v>
      </c>
      <c r="Q11" s="34">
        <v>6513</v>
      </c>
      <c r="R11" s="34">
        <v>0</v>
      </c>
      <c r="S11" s="34">
        <v>0</v>
      </c>
      <c r="T11" s="34">
        <v>0</v>
      </c>
      <c r="U11" s="34">
        <v>2021.52</v>
      </c>
      <c r="V11" s="34">
        <v>101118</v>
      </c>
      <c r="W11" s="34">
        <v>42652</v>
      </c>
      <c r="X11" s="19">
        <v>146022</v>
      </c>
      <c r="Y11" s="19">
        <v>822618</v>
      </c>
      <c r="Z11" s="20">
        <v>102066</v>
      </c>
      <c r="AA11" s="19">
        <f>SUM(G11:Z11)+C11</f>
        <v>2372614.094</v>
      </c>
      <c r="AB11" s="19">
        <f>AA11-B11</f>
        <v>0</v>
      </c>
      <c r="AF11" s="7" t="s">
        <v>65</v>
      </c>
    </row>
    <row r="12" spans="1:43" ht="16" x14ac:dyDescent="0.2">
      <c r="A12" s="23" t="s">
        <v>73</v>
      </c>
      <c r="B12" s="20">
        <v>330774.06900000002</v>
      </c>
      <c r="C12" s="19">
        <v>29540.659</v>
      </c>
      <c r="D12" s="20">
        <v>0</v>
      </c>
      <c r="E12" s="20" t="s">
        <v>68</v>
      </c>
      <c r="F12" s="20">
        <v>4206.5839999999998</v>
      </c>
      <c r="G12" s="20">
        <v>0</v>
      </c>
      <c r="H12" s="20">
        <v>2623.7669999999998</v>
      </c>
      <c r="I12" s="20">
        <v>0</v>
      </c>
      <c r="J12" s="20">
        <v>0</v>
      </c>
      <c r="K12" s="20">
        <v>0</v>
      </c>
      <c r="L12" s="20">
        <v>1286.8499999999999</v>
      </c>
      <c r="M12" s="20">
        <v>201.74</v>
      </c>
      <c r="N12" s="20">
        <v>0</v>
      </c>
      <c r="O12" s="19">
        <f t="shared" ref="O12:O26" si="0">F12-SUM(G12:N12)</f>
        <v>94.226999999999862</v>
      </c>
      <c r="P12" s="20">
        <v>99519.558000000005</v>
      </c>
      <c r="Q12" s="15">
        <v>0</v>
      </c>
      <c r="R12" s="15">
        <v>0</v>
      </c>
      <c r="S12" s="15">
        <v>0</v>
      </c>
      <c r="T12" s="15">
        <v>0</v>
      </c>
      <c r="U12" s="37">
        <v>134.768</v>
      </c>
      <c r="V12" s="15">
        <v>0</v>
      </c>
      <c r="W12" s="15">
        <v>0</v>
      </c>
      <c r="X12" s="20">
        <v>1774</v>
      </c>
      <c r="Y12" s="20">
        <v>97534.8</v>
      </c>
      <c r="Z12" s="19">
        <v>98063.7</v>
      </c>
      <c r="AA12" s="19">
        <f>SUM(G12:Z12)+C12</f>
        <v>330774.06900000002</v>
      </c>
      <c r="AB12" s="19">
        <f>AA12-B12</f>
        <v>0</v>
      </c>
      <c r="AF12" s="6" t="s">
        <v>65</v>
      </c>
    </row>
    <row r="13" spans="1:43" ht="16" x14ac:dyDescent="0.2">
      <c r="A13" s="23" t="s">
        <v>74</v>
      </c>
      <c r="B13" s="19">
        <v>588419.799</v>
      </c>
      <c r="C13" s="20">
        <v>21580.32</v>
      </c>
      <c r="D13" s="19">
        <v>0</v>
      </c>
      <c r="E13" s="19" t="s">
        <v>68</v>
      </c>
      <c r="F13" s="19">
        <v>62032.112000000001</v>
      </c>
      <c r="G13" s="19">
        <v>13158.88</v>
      </c>
      <c r="H13" s="19">
        <v>0</v>
      </c>
      <c r="I13" s="19">
        <v>0</v>
      </c>
      <c r="J13" s="19">
        <v>0</v>
      </c>
      <c r="K13" s="19">
        <v>0</v>
      </c>
      <c r="L13" s="19">
        <v>2916.86</v>
      </c>
      <c r="M13" s="19">
        <v>45956.372000000003</v>
      </c>
      <c r="N13" s="19">
        <v>0</v>
      </c>
      <c r="O13" s="19">
        <f t="shared" si="0"/>
        <v>0</v>
      </c>
      <c r="P13" s="19">
        <v>224126.00700000001</v>
      </c>
      <c r="Q13" s="34">
        <v>4839</v>
      </c>
      <c r="R13" s="34">
        <v>0</v>
      </c>
      <c r="S13" s="34">
        <v>0</v>
      </c>
      <c r="T13" s="34">
        <v>0</v>
      </c>
      <c r="U13" s="34">
        <v>168.46</v>
      </c>
      <c r="V13" s="34">
        <v>1701</v>
      </c>
      <c r="W13" s="34">
        <v>6545</v>
      </c>
      <c r="X13" s="19">
        <v>75475</v>
      </c>
      <c r="Y13" s="19">
        <v>188413.2</v>
      </c>
      <c r="Z13" s="20">
        <v>3539.7</v>
      </c>
      <c r="AA13" s="19">
        <f>SUM(G13:Z13)+C13</f>
        <v>588419.799</v>
      </c>
      <c r="AB13" s="19">
        <f>AA13-B13</f>
        <v>0</v>
      </c>
      <c r="AF13" s="7" t="s">
        <v>65</v>
      </c>
    </row>
    <row r="14" spans="1:43" ht="16" x14ac:dyDescent="0.2">
      <c r="A14" s="23" t="s">
        <v>75</v>
      </c>
      <c r="B14" s="20">
        <v>89446.138000000006</v>
      </c>
      <c r="C14" s="19">
        <v>1043.671</v>
      </c>
      <c r="D14" s="20">
        <v>0</v>
      </c>
      <c r="E14" s="20" t="s">
        <v>68</v>
      </c>
      <c r="F14" s="20">
        <v>4189.7929999999997</v>
      </c>
      <c r="G14" s="20">
        <v>0</v>
      </c>
      <c r="H14" s="20">
        <v>184.124</v>
      </c>
      <c r="I14" s="20">
        <v>0</v>
      </c>
      <c r="J14" s="20">
        <v>0</v>
      </c>
      <c r="K14" s="20">
        <v>0</v>
      </c>
      <c r="L14" s="20">
        <v>1372.64</v>
      </c>
      <c r="M14" s="20">
        <v>968.35199999999998</v>
      </c>
      <c r="N14" s="20">
        <v>0</v>
      </c>
      <c r="O14" s="19">
        <f t="shared" si="0"/>
        <v>1664.6769999999997</v>
      </c>
      <c r="P14" s="20">
        <v>32190.673999999999</v>
      </c>
      <c r="Q14" s="15">
        <v>17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312</v>
      </c>
      <c r="X14" s="20">
        <v>2571</v>
      </c>
      <c r="Y14" s="20">
        <v>49122</v>
      </c>
      <c r="Z14" s="19">
        <v>0</v>
      </c>
      <c r="AA14" s="19">
        <f>SUM(G14:Z14)+C14</f>
        <v>89446.138000000006</v>
      </c>
      <c r="AB14" s="19">
        <f>AA14-B14</f>
        <v>0</v>
      </c>
      <c r="AF14" s="6" t="s">
        <v>65</v>
      </c>
    </row>
    <row r="15" spans="1:43" ht="16" x14ac:dyDescent="0.2">
      <c r="A15" s="23" t="s">
        <v>76</v>
      </c>
      <c r="B15" s="19">
        <v>272879.16200000001</v>
      </c>
      <c r="C15" s="20">
        <v>56552.896000000001</v>
      </c>
      <c r="D15" s="19">
        <v>0</v>
      </c>
      <c r="E15" s="19" t="s">
        <v>68</v>
      </c>
      <c r="F15" s="19">
        <v>28630.937999999998</v>
      </c>
      <c r="G15" s="19">
        <v>0</v>
      </c>
      <c r="H15" s="19">
        <v>1242.837</v>
      </c>
      <c r="I15" s="19">
        <v>0</v>
      </c>
      <c r="J15" s="19">
        <v>0</v>
      </c>
      <c r="K15" s="19">
        <v>0</v>
      </c>
      <c r="L15" s="19">
        <v>12396.655000000001</v>
      </c>
      <c r="M15" s="19">
        <v>7746.8159999999998</v>
      </c>
      <c r="N15" s="19">
        <v>0</v>
      </c>
      <c r="O15" s="19">
        <f t="shared" si="0"/>
        <v>7244.6299999999974</v>
      </c>
      <c r="P15" s="19">
        <v>102503.992</v>
      </c>
      <c r="Q15" s="34">
        <v>17</v>
      </c>
      <c r="R15" s="34">
        <v>0</v>
      </c>
      <c r="S15" s="34">
        <v>0</v>
      </c>
      <c r="T15" s="34">
        <v>0</v>
      </c>
      <c r="U15" s="39">
        <v>1111.836</v>
      </c>
      <c r="V15" s="34">
        <v>6041</v>
      </c>
      <c r="W15" s="34">
        <v>33264</v>
      </c>
      <c r="X15" s="19">
        <v>608</v>
      </c>
      <c r="Y15" s="19">
        <v>44042.400000000001</v>
      </c>
      <c r="Z15" s="20">
        <v>107.1</v>
      </c>
      <c r="AA15" s="19">
        <f>SUM(G15:Z15)+C15</f>
        <v>272879.16200000001</v>
      </c>
      <c r="AB15" s="19">
        <f>AA15-B15</f>
        <v>0</v>
      </c>
      <c r="AF15" s="7" t="s">
        <v>65</v>
      </c>
    </row>
    <row r="16" spans="1:43" ht="16" x14ac:dyDescent="0.2">
      <c r="A16" s="23" t="s">
        <v>77</v>
      </c>
      <c r="B16" s="20">
        <v>123559.23299999999</v>
      </c>
      <c r="C16" s="19">
        <v>687.6</v>
      </c>
      <c r="D16" s="20">
        <v>0</v>
      </c>
      <c r="E16" s="20" t="s">
        <v>68</v>
      </c>
      <c r="F16" s="20">
        <v>4004.915</v>
      </c>
      <c r="G16" s="20">
        <v>0</v>
      </c>
      <c r="H16" s="20">
        <v>230.155</v>
      </c>
      <c r="I16" s="20">
        <v>0</v>
      </c>
      <c r="J16" s="20">
        <v>0</v>
      </c>
      <c r="K16" s="20">
        <v>0</v>
      </c>
      <c r="L16" s="20">
        <v>3774.76</v>
      </c>
      <c r="M16" s="20">
        <v>0</v>
      </c>
      <c r="N16" s="20">
        <v>0</v>
      </c>
      <c r="O16" s="19">
        <f t="shared" si="0"/>
        <v>0</v>
      </c>
      <c r="P16" s="20">
        <v>38022.741999999998</v>
      </c>
      <c r="Q16" s="15">
        <v>0</v>
      </c>
      <c r="R16" s="15">
        <v>0</v>
      </c>
      <c r="S16" s="15">
        <v>0</v>
      </c>
      <c r="T16" s="15">
        <v>0</v>
      </c>
      <c r="U16" s="37">
        <v>101.07599999999999</v>
      </c>
      <c r="V16" s="15">
        <v>239</v>
      </c>
      <c r="W16" s="15">
        <v>0</v>
      </c>
      <c r="X16" s="20">
        <v>15937</v>
      </c>
      <c r="Y16" s="20">
        <v>64216.800000000003</v>
      </c>
      <c r="Z16" s="19">
        <v>350.1</v>
      </c>
      <c r="AA16" s="19">
        <f>SUM(G16:Z16)+C16</f>
        <v>123559.23300000001</v>
      </c>
      <c r="AB16" s="19">
        <f>AA16-B16</f>
        <v>0</v>
      </c>
      <c r="AF16" s="6" t="s">
        <v>65</v>
      </c>
    </row>
    <row r="17" spans="1:32" ht="16" x14ac:dyDescent="0.2">
      <c r="A17" s="23" t="s">
        <v>78</v>
      </c>
      <c r="B17" s="19">
        <v>232432.842</v>
      </c>
      <c r="C17" s="20">
        <v>720.02099999999996</v>
      </c>
      <c r="D17" s="19">
        <v>0</v>
      </c>
      <c r="E17" s="19" t="s">
        <v>68</v>
      </c>
      <c r="F17" s="19">
        <v>23341.79</v>
      </c>
      <c r="G17" s="19">
        <v>0</v>
      </c>
      <c r="H17" s="19">
        <v>2439.643</v>
      </c>
      <c r="I17" s="19">
        <v>0</v>
      </c>
      <c r="J17" s="19">
        <v>0</v>
      </c>
      <c r="K17" s="19">
        <v>0</v>
      </c>
      <c r="L17" s="19">
        <v>20718.285</v>
      </c>
      <c r="M17" s="19">
        <v>121.044</v>
      </c>
      <c r="N17" s="19">
        <v>0</v>
      </c>
      <c r="O17" s="19">
        <f t="shared" si="0"/>
        <v>62.817999999999302</v>
      </c>
      <c r="P17" s="19">
        <v>74901.570999999996</v>
      </c>
      <c r="Q17" s="34">
        <v>33</v>
      </c>
      <c r="R17" s="34">
        <v>0</v>
      </c>
      <c r="S17" s="34">
        <v>0</v>
      </c>
      <c r="T17" s="34">
        <v>0</v>
      </c>
      <c r="U17" s="34">
        <v>168.46</v>
      </c>
      <c r="V17" s="34">
        <v>1648</v>
      </c>
      <c r="W17" s="34">
        <v>8</v>
      </c>
      <c r="X17" s="19">
        <v>13136</v>
      </c>
      <c r="Y17" s="19">
        <v>118476</v>
      </c>
      <c r="Z17" s="20">
        <v>0</v>
      </c>
      <c r="AA17" s="19">
        <f>SUM(G17:Z17)+C17</f>
        <v>232432.842</v>
      </c>
      <c r="AB17" s="19">
        <f>AA17-B17</f>
        <v>0</v>
      </c>
      <c r="AF17" s="7" t="s">
        <v>65</v>
      </c>
    </row>
    <row r="18" spans="1:32" ht="15" x14ac:dyDescent="0.2">
      <c r="A18" s="24" t="s">
        <v>79</v>
      </c>
      <c r="B18" s="20">
        <v>18503.191999999999</v>
      </c>
      <c r="C18" s="19">
        <v>2252.96</v>
      </c>
      <c r="D18" s="20">
        <v>0</v>
      </c>
      <c r="E18" s="20" t="s">
        <v>68</v>
      </c>
      <c r="F18" s="20">
        <v>1661.577</v>
      </c>
      <c r="G18" s="20">
        <v>0</v>
      </c>
      <c r="H18" s="20">
        <v>414.279</v>
      </c>
      <c r="I18" s="20">
        <v>0</v>
      </c>
      <c r="J18" s="20">
        <v>0</v>
      </c>
      <c r="K18" s="20">
        <v>0</v>
      </c>
      <c r="L18" s="20">
        <v>1072.375</v>
      </c>
      <c r="M18" s="20">
        <v>80.695999999999998</v>
      </c>
      <c r="N18" s="20">
        <v>0</v>
      </c>
      <c r="O18" s="19">
        <f t="shared" si="0"/>
        <v>94.227000000000089</v>
      </c>
      <c r="P18" s="20">
        <v>6125.4709999999995</v>
      </c>
      <c r="Q18" s="15">
        <v>0</v>
      </c>
      <c r="R18" s="15">
        <v>0</v>
      </c>
      <c r="S18" s="15">
        <v>0</v>
      </c>
      <c r="T18" s="15">
        <v>0</v>
      </c>
      <c r="U18" s="37">
        <v>67.384</v>
      </c>
      <c r="V18" s="15">
        <v>571</v>
      </c>
      <c r="W18" s="15">
        <v>0</v>
      </c>
      <c r="X18" s="20">
        <v>56</v>
      </c>
      <c r="Y18" s="20">
        <v>7768.8</v>
      </c>
      <c r="Z18" s="19">
        <v>0</v>
      </c>
      <c r="AA18" s="19">
        <f>SUM(G18:Z18)+C18</f>
        <v>18503.191999999999</v>
      </c>
      <c r="AB18" s="19">
        <f>AA18-B18</f>
        <v>0</v>
      </c>
      <c r="AF18" s="6" t="s">
        <v>65</v>
      </c>
    </row>
    <row r="19" spans="1:32" ht="15" x14ac:dyDescent="0.2">
      <c r="A19" s="24" t="s">
        <v>80</v>
      </c>
      <c r="B19" s="19">
        <v>201710.19500000001</v>
      </c>
      <c r="C19" s="20">
        <v>8542.4750000000004</v>
      </c>
      <c r="D19" s="19">
        <v>0</v>
      </c>
      <c r="E19" s="19" t="s">
        <v>68</v>
      </c>
      <c r="F19" s="19">
        <v>16688.75</v>
      </c>
      <c r="G19" s="19">
        <v>0</v>
      </c>
      <c r="H19" s="19">
        <v>1795.2090000000001</v>
      </c>
      <c r="I19" s="19">
        <v>0</v>
      </c>
      <c r="J19" s="19">
        <v>0</v>
      </c>
      <c r="K19" s="19">
        <v>0</v>
      </c>
      <c r="L19" s="19">
        <v>12997.184999999999</v>
      </c>
      <c r="M19" s="19">
        <v>1896.356</v>
      </c>
      <c r="N19" s="19">
        <v>0</v>
      </c>
      <c r="O19" s="19">
        <f t="shared" si="0"/>
        <v>0</v>
      </c>
      <c r="P19" s="19">
        <v>105401.126</v>
      </c>
      <c r="Q19" s="34">
        <v>583</v>
      </c>
      <c r="R19" s="34">
        <v>0</v>
      </c>
      <c r="S19" s="34">
        <v>0</v>
      </c>
      <c r="T19" s="34">
        <v>0</v>
      </c>
      <c r="U19" s="39">
        <v>235.84399999999999</v>
      </c>
      <c r="V19" s="34">
        <v>1184</v>
      </c>
      <c r="W19" s="34">
        <v>384</v>
      </c>
      <c r="X19" s="19">
        <v>5601</v>
      </c>
      <c r="Y19" s="19">
        <v>63090</v>
      </c>
      <c r="Z19" s="20">
        <v>0</v>
      </c>
      <c r="AA19" s="19">
        <f>SUM(G19:Z19)+C19</f>
        <v>201710.19500000001</v>
      </c>
      <c r="AB19" s="19">
        <f>AA19-B19</f>
        <v>0</v>
      </c>
      <c r="AF19" s="7" t="s">
        <v>65</v>
      </c>
    </row>
    <row r="20" spans="1:32" ht="15" x14ac:dyDescent="0.2">
      <c r="A20" s="24" t="s">
        <v>81</v>
      </c>
      <c r="B20" s="20">
        <v>262458.24099999998</v>
      </c>
      <c r="C20" s="19">
        <v>15931.112999999999</v>
      </c>
      <c r="D20" s="20">
        <v>0</v>
      </c>
      <c r="E20" s="20" t="s">
        <v>68</v>
      </c>
      <c r="F20" s="20">
        <v>4132.2299999999996</v>
      </c>
      <c r="G20" s="20">
        <v>0</v>
      </c>
      <c r="H20" s="20">
        <v>368.24799999999999</v>
      </c>
      <c r="I20" s="20">
        <v>0</v>
      </c>
      <c r="J20" s="20">
        <v>0</v>
      </c>
      <c r="K20" s="20">
        <v>0</v>
      </c>
      <c r="L20" s="20">
        <v>2916.86</v>
      </c>
      <c r="M20" s="20">
        <v>806.96</v>
      </c>
      <c r="N20" s="20">
        <v>0</v>
      </c>
      <c r="O20" s="19">
        <f t="shared" si="0"/>
        <v>40.161999999999352</v>
      </c>
      <c r="P20" s="20">
        <v>94414.698000000004</v>
      </c>
      <c r="Q20" s="15">
        <v>943</v>
      </c>
      <c r="R20" s="15">
        <v>0</v>
      </c>
      <c r="S20" s="15">
        <v>0</v>
      </c>
      <c r="T20" s="15">
        <v>0</v>
      </c>
      <c r="U20" s="15">
        <v>0</v>
      </c>
      <c r="V20" s="15">
        <v>39709</v>
      </c>
      <c r="W20" s="15">
        <v>2134</v>
      </c>
      <c r="X20" s="20">
        <v>17725</v>
      </c>
      <c r="Y20" s="20">
        <v>87469.2</v>
      </c>
      <c r="Z20" s="19">
        <v>0</v>
      </c>
      <c r="AA20" s="19">
        <f>SUM(G20:Z20)+C20</f>
        <v>262458.24100000004</v>
      </c>
      <c r="AB20" s="19">
        <f>AA20-B20</f>
        <v>0</v>
      </c>
      <c r="AF20" s="6" t="s">
        <v>65</v>
      </c>
    </row>
    <row r="21" spans="1:32" ht="16" x14ac:dyDescent="0.2">
      <c r="A21" s="23" t="s">
        <v>82</v>
      </c>
      <c r="B21" s="19">
        <v>75463.909</v>
      </c>
      <c r="C21" s="20">
        <v>42.006</v>
      </c>
      <c r="D21" s="19">
        <v>0</v>
      </c>
      <c r="E21" s="19" t="s">
        <v>68</v>
      </c>
      <c r="F21" s="19">
        <v>2732.73</v>
      </c>
      <c r="G21" s="19">
        <v>0</v>
      </c>
      <c r="H21" s="19">
        <v>46.030999999999999</v>
      </c>
      <c r="I21" s="19">
        <v>0</v>
      </c>
      <c r="J21" s="19">
        <v>0</v>
      </c>
      <c r="K21" s="19">
        <v>0</v>
      </c>
      <c r="L21" s="19">
        <v>1758.6949999999999</v>
      </c>
      <c r="M21" s="19">
        <v>928.00400000000002</v>
      </c>
      <c r="N21" s="19">
        <v>0</v>
      </c>
      <c r="O21" s="19">
        <f t="shared" si="0"/>
        <v>0</v>
      </c>
      <c r="P21" s="19">
        <v>6317.1729999999998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45952</v>
      </c>
      <c r="W21" s="34">
        <v>0</v>
      </c>
      <c r="X21" s="19">
        <v>4184</v>
      </c>
      <c r="Y21" s="19">
        <v>16236</v>
      </c>
      <c r="Z21" s="20">
        <v>0</v>
      </c>
      <c r="AA21" s="19">
        <f>SUM(G21:Z21)+C21</f>
        <v>75463.908999999985</v>
      </c>
      <c r="AB21" s="19">
        <f>AA21-B21</f>
        <v>0</v>
      </c>
      <c r="AF21" s="7" t="s">
        <v>65</v>
      </c>
    </row>
    <row r="22" spans="1:32" ht="15" x14ac:dyDescent="0.2">
      <c r="A22" s="24" t="s">
        <v>83</v>
      </c>
      <c r="B22" s="19">
        <v>24704.761999999999</v>
      </c>
      <c r="C22" s="20">
        <v>426.83199999999999</v>
      </c>
      <c r="D22" s="19">
        <v>0</v>
      </c>
      <c r="E22" s="19" t="s">
        <v>68</v>
      </c>
      <c r="F22" s="19">
        <v>1781.8030000000001</v>
      </c>
      <c r="G22" s="19">
        <v>0</v>
      </c>
      <c r="H22" s="19">
        <v>46.030999999999999</v>
      </c>
      <c r="I22" s="19">
        <v>0</v>
      </c>
      <c r="J22" s="19">
        <v>0</v>
      </c>
      <c r="K22" s="19">
        <v>0</v>
      </c>
      <c r="L22" s="19">
        <v>1372.64</v>
      </c>
      <c r="M22" s="19">
        <v>363.13200000000001</v>
      </c>
      <c r="N22" s="19">
        <v>0</v>
      </c>
      <c r="O22" s="19">
        <f t="shared" si="0"/>
        <v>0</v>
      </c>
      <c r="P22" s="19">
        <v>10936.927</v>
      </c>
      <c r="Q22" s="34">
        <v>15</v>
      </c>
      <c r="R22" s="34">
        <v>0</v>
      </c>
      <c r="S22" s="34">
        <v>0</v>
      </c>
      <c r="T22" s="34">
        <v>0</v>
      </c>
      <c r="U22" s="34">
        <v>0</v>
      </c>
      <c r="V22" s="34">
        <v>88</v>
      </c>
      <c r="W22" s="34">
        <v>0</v>
      </c>
      <c r="X22" s="19">
        <v>2521</v>
      </c>
      <c r="Y22" s="19">
        <v>8935.2000000000007</v>
      </c>
      <c r="Z22" s="20">
        <v>0</v>
      </c>
      <c r="AA22" s="19">
        <f>SUM(G22:Z22)+C22</f>
        <v>24704.761999999999</v>
      </c>
      <c r="AB22" s="19">
        <f>AA22-B22</f>
        <v>0</v>
      </c>
      <c r="AF22" s="7" t="s">
        <v>65</v>
      </c>
    </row>
    <row r="23" spans="1:32" ht="15" x14ac:dyDescent="0.2">
      <c r="A23" s="24" t="s">
        <v>84</v>
      </c>
      <c r="B23" s="20">
        <v>36138.853999999999</v>
      </c>
      <c r="C23" s="19">
        <v>0</v>
      </c>
      <c r="D23" s="20">
        <v>0</v>
      </c>
      <c r="E23" s="20" t="s">
        <v>68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19">
        <f t="shared" si="0"/>
        <v>0</v>
      </c>
      <c r="P23" s="20">
        <v>21828.853999999999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20">
        <v>0</v>
      </c>
      <c r="Y23" s="20">
        <v>14310</v>
      </c>
      <c r="Z23" s="19">
        <v>0</v>
      </c>
      <c r="AA23" s="19">
        <f>SUM(G23:Z23)+C23</f>
        <v>36138.853999999999</v>
      </c>
      <c r="AB23" s="19">
        <f>AA23-B23</f>
        <v>0</v>
      </c>
      <c r="AF23" s="6" t="s">
        <v>65</v>
      </c>
    </row>
    <row r="24" spans="1:32" ht="16" x14ac:dyDescent="0.2">
      <c r="A24" s="23" t="s">
        <v>85</v>
      </c>
      <c r="B24" s="20">
        <v>116123.69500000001</v>
      </c>
      <c r="C24" s="19">
        <v>357.05099999999999</v>
      </c>
      <c r="D24" s="20">
        <v>0</v>
      </c>
      <c r="E24" s="20" t="s">
        <v>68</v>
      </c>
      <c r="F24" s="20">
        <v>14725.132</v>
      </c>
      <c r="G24" s="20">
        <v>2461.9839999999999</v>
      </c>
      <c r="H24" s="20">
        <v>1565.0540000000001</v>
      </c>
      <c r="I24" s="20">
        <v>0</v>
      </c>
      <c r="J24" s="20">
        <v>0</v>
      </c>
      <c r="K24" s="20">
        <v>0</v>
      </c>
      <c r="L24" s="20">
        <v>10294.799999999999</v>
      </c>
      <c r="M24" s="20">
        <v>363.13200000000001</v>
      </c>
      <c r="N24" s="20">
        <v>0</v>
      </c>
      <c r="O24" s="19">
        <f t="shared" si="0"/>
        <v>40.162000000000262</v>
      </c>
      <c r="P24" s="20">
        <v>27508.82</v>
      </c>
      <c r="Q24" s="15">
        <v>66</v>
      </c>
      <c r="R24" s="15">
        <v>0</v>
      </c>
      <c r="S24" s="15">
        <v>0</v>
      </c>
      <c r="T24" s="15">
        <v>0</v>
      </c>
      <c r="U24" s="37">
        <v>33.692</v>
      </c>
      <c r="V24" s="15">
        <v>3985</v>
      </c>
      <c r="W24" s="15">
        <v>5</v>
      </c>
      <c r="X24" s="20">
        <v>6434</v>
      </c>
      <c r="Y24" s="20">
        <v>63003.6</v>
      </c>
      <c r="Z24" s="19">
        <v>5.4</v>
      </c>
      <c r="AA24" s="19">
        <f>SUM(G24:Z24)+C24</f>
        <v>116123.69500000001</v>
      </c>
      <c r="AB24" s="19">
        <f>AA24-B24</f>
        <v>0</v>
      </c>
      <c r="AF24" s="6" t="s">
        <v>65</v>
      </c>
    </row>
    <row r="25" spans="1:32" ht="15" x14ac:dyDescent="0.2">
      <c r="A25" s="18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19"/>
      <c r="P25" s="21"/>
      <c r="Q25" s="21"/>
      <c r="R25" s="21">
        <v>0</v>
      </c>
      <c r="S25" s="21">
        <v>0</v>
      </c>
      <c r="T25" s="21">
        <v>0</v>
      </c>
      <c r="U25" s="21"/>
      <c r="V25" s="21"/>
      <c r="W25" s="21">
        <v>0</v>
      </c>
      <c r="X25" s="21"/>
      <c r="Y25" s="21"/>
      <c r="Z25" s="21"/>
      <c r="AA25" s="19"/>
      <c r="AB25" s="19"/>
    </row>
    <row r="26" spans="1:32" ht="31" x14ac:dyDescent="0.2">
      <c r="A26" s="23" t="s">
        <v>86</v>
      </c>
      <c r="B26" s="19">
        <v>53893.033000000003</v>
      </c>
      <c r="C26" s="20">
        <v>0</v>
      </c>
      <c r="D26" s="19">
        <v>0</v>
      </c>
      <c r="E26" s="19" t="s">
        <v>68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f t="shared" si="0"/>
        <v>0</v>
      </c>
      <c r="P26" s="19">
        <v>13816.061</v>
      </c>
      <c r="Q26" s="34">
        <v>11864</v>
      </c>
      <c r="R26" s="34">
        <v>0</v>
      </c>
      <c r="S26" s="34">
        <v>594.30399999999997</v>
      </c>
      <c r="T26" s="34">
        <v>0</v>
      </c>
      <c r="U26" s="39">
        <v>977.06799999999998</v>
      </c>
      <c r="V26" s="34">
        <v>5457</v>
      </c>
      <c r="W26" s="34">
        <v>0</v>
      </c>
      <c r="X26" s="19">
        <v>0</v>
      </c>
      <c r="Y26" s="19">
        <v>21153.599999999999</v>
      </c>
      <c r="Z26" s="20">
        <v>0</v>
      </c>
      <c r="AA26" s="19">
        <f>SUM(G26:Z26)+C26</f>
        <v>53862.032999999996</v>
      </c>
      <c r="AB26" s="19">
        <f>AA26-B26</f>
        <v>-31.000000000007276</v>
      </c>
      <c r="AF26" s="7" t="s">
        <v>65</v>
      </c>
    </row>
    <row r="28" spans="1:32" ht="15" x14ac:dyDescent="0.2">
      <c r="A28" s="1" t="s">
        <v>70</v>
      </c>
      <c r="V28" s="43"/>
    </row>
    <row r="29" spans="1:32" ht="15" x14ac:dyDescent="0.2">
      <c r="A29" s="1" t="s">
        <v>68</v>
      </c>
      <c r="Y29" s="15"/>
    </row>
    <row r="30" spans="1:32" ht="15" x14ac:dyDescent="0.2">
      <c r="A30" s="1" t="s">
        <v>71</v>
      </c>
    </row>
    <row r="31" spans="1:32" ht="15" x14ac:dyDescent="0.2">
      <c r="A31" s="1" t="s">
        <v>69</v>
      </c>
    </row>
    <row r="45" spans="7:7" ht="11.5" customHeight="1" x14ac:dyDescent="0.2">
      <c r="G45" s="7" t="s">
        <v>68</v>
      </c>
    </row>
  </sheetData>
  <mergeCells count="1">
    <mergeCell ref="B8:AQ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97A6-FEB5-954C-B718-C22E70A17343}">
  <dimension ref="A1:AB44"/>
  <sheetViews>
    <sheetView topLeftCell="A3" zoomScale="99" zoomScaleNormal="99" workbookViewId="0">
      <pane xSplit="2" topLeftCell="V1" activePane="topRight" state="frozen"/>
      <selection activeCell="X1" sqref="X1:X1048576"/>
      <selection pane="topRight" activeCell="Q26" sqref="Q26:X26"/>
    </sheetView>
  </sheetViews>
  <sheetFormatPr baseColWidth="10" defaultColWidth="8.83203125" defaultRowHeight="11.5" customHeight="1" x14ac:dyDescent="0.2"/>
  <cols>
    <col min="1" max="1" width="50.6640625" style="26" customWidth="1"/>
    <col min="2" max="2" width="10" style="26" customWidth="1"/>
    <col min="3" max="3" width="14.1640625" style="26" customWidth="1"/>
    <col min="4" max="4" width="11" style="26" customWidth="1"/>
    <col min="5" max="5" width="11.83203125" style="26" customWidth="1"/>
    <col min="6" max="6" width="19.83203125" style="26" customWidth="1"/>
    <col min="7" max="7" width="13" style="26" customWidth="1"/>
    <col min="8" max="8" width="10" style="26" customWidth="1"/>
    <col min="9" max="9" width="5" style="26" customWidth="1"/>
    <col min="10" max="10" width="9.83203125" style="26" customWidth="1"/>
    <col min="11" max="11" width="5" style="26" customWidth="1"/>
    <col min="12" max="12" width="10.83203125" style="26" customWidth="1"/>
    <col min="13" max="13" width="11.83203125" style="26" customWidth="1"/>
    <col min="14" max="14" width="5.83203125" style="26" customWidth="1"/>
    <col min="15" max="15" width="11" style="26" customWidth="1"/>
    <col min="16" max="24" width="19.83203125" style="26" customWidth="1"/>
    <col min="25" max="25" width="14.33203125" style="26" customWidth="1"/>
    <col min="26" max="26" width="19.83203125" style="26" customWidth="1"/>
    <col min="27" max="27" width="10.33203125" style="26" customWidth="1"/>
    <col min="28" max="28" width="9.5" style="26" customWidth="1"/>
    <col min="29" max="29" width="8.5" style="26" customWidth="1"/>
    <col min="30" max="30" width="19.83203125" style="26" customWidth="1"/>
    <col min="31" max="31" width="5" style="26" customWidth="1"/>
    <col min="32" max="32" width="10" style="26" customWidth="1"/>
    <col min="33" max="33" width="5" style="26" customWidth="1"/>
    <col min="34" max="34" width="10" style="26" customWidth="1"/>
    <col min="35" max="35" width="5" style="26" customWidth="1"/>
    <col min="36" max="36" width="19.83203125" style="26" customWidth="1"/>
    <col min="37" max="37" width="5" style="26" customWidth="1"/>
    <col min="38" max="38" width="19.83203125" style="26" customWidth="1"/>
    <col min="39" max="39" width="5" style="26" customWidth="1"/>
    <col min="40" max="40" width="11" style="26" customWidth="1"/>
    <col min="41" max="41" width="5" style="26" customWidth="1"/>
    <col min="42" max="42" width="10" style="26" customWidth="1"/>
    <col min="43" max="43" width="5" style="26" customWidth="1"/>
    <col min="44" max="16384" width="8.83203125" style="26"/>
  </cols>
  <sheetData>
    <row r="1" spans="1:28" ht="15" x14ac:dyDescent="0.2">
      <c r="A1" s="3" t="s">
        <v>98</v>
      </c>
    </row>
    <row r="2" spans="1:28" ht="11" x14ac:dyDescent="0.2">
      <c r="A2" s="3" t="s">
        <v>62</v>
      </c>
    </row>
    <row r="3" spans="1:28" ht="11" x14ac:dyDescent="0.2">
      <c r="A3" s="3" t="s">
        <v>63</v>
      </c>
    </row>
    <row r="5" spans="1:28" ht="11" x14ac:dyDescent="0.2">
      <c r="A5" s="1" t="s">
        <v>12</v>
      </c>
      <c r="B5" s="3" t="s">
        <v>15</v>
      </c>
      <c r="C5" s="25" t="s">
        <v>90</v>
      </c>
      <c r="D5" s="25" t="s">
        <v>4</v>
      </c>
      <c r="E5" s="25" t="s">
        <v>4</v>
      </c>
      <c r="F5" s="25" t="s">
        <v>4</v>
      </c>
      <c r="G5" s="25" t="s">
        <v>4</v>
      </c>
      <c r="H5" s="25" t="s">
        <v>91</v>
      </c>
      <c r="I5" s="25" t="s">
        <v>92</v>
      </c>
      <c r="J5" s="25" t="s">
        <v>4</v>
      </c>
      <c r="K5" s="25" t="s">
        <v>4</v>
      </c>
      <c r="L5" s="25" t="s">
        <v>93</v>
      </c>
      <c r="M5" s="25" t="s">
        <v>94</v>
      </c>
      <c r="N5" s="25" t="s">
        <v>4</v>
      </c>
      <c r="O5" s="25" t="s">
        <v>4</v>
      </c>
      <c r="P5" s="25" t="s">
        <v>40</v>
      </c>
      <c r="Q5" s="25"/>
      <c r="R5" s="25"/>
      <c r="S5" s="25"/>
      <c r="T5" s="25"/>
      <c r="U5" s="25"/>
      <c r="V5" s="25"/>
      <c r="W5" s="25"/>
      <c r="X5" s="25" t="s">
        <v>95</v>
      </c>
      <c r="Y5" s="25" t="s">
        <v>55</v>
      </c>
      <c r="Z5" s="25" t="s">
        <v>96</v>
      </c>
      <c r="AA5" s="25" t="s">
        <v>39</v>
      </c>
    </row>
    <row r="6" spans="1:28" ht="11" x14ac:dyDescent="0.2">
      <c r="A6" s="1" t="s">
        <v>13</v>
      </c>
      <c r="B6" s="3" t="s">
        <v>16</v>
      </c>
      <c r="Q6" s="17" t="s">
        <v>107</v>
      </c>
      <c r="R6" s="17" t="s">
        <v>110</v>
      </c>
      <c r="S6" s="17" t="s">
        <v>111</v>
      </c>
      <c r="T6" s="17" t="s">
        <v>112</v>
      </c>
      <c r="U6" s="17" t="s">
        <v>113</v>
      </c>
      <c r="V6" s="17" t="s">
        <v>108</v>
      </c>
      <c r="W6" s="17" t="s">
        <v>109</v>
      </c>
    </row>
    <row r="7" spans="1:28" ht="11.5" customHeight="1" x14ac:dyDescent="0.2">
      <c r="W7" s="26" t="s">
        <v>114</v>
      </c>
    </row>
    <row r="8" spans="1:28" ht="11" x14ac:dyDescent="0.2">
      <c r="A8" s="16" t="s">
        <v>64</v>
      </c>
      <c r="B8" s="27" t="s">
        <v>97</v>
      </c>
      <c r="C8" s="27" t="s">
        <v>65</v>
      </c>
      <c r="D8" s="27" t="s">
        <v>97</v>
      </c>
      <c r="E8" s="27" t="s">
        <v>65</v>
      </c>
      <c r="F8" s="27" t="s">
        <v>97</v>
      </c>
      <c r="G8" s="27" t="s">
        <v>65</v>
      </c>
      <c r="H8" s="27" t="s">
        <v>97</v>
      </c>
      <c r="I8" s="27" t="s">
        <v>65</v>
      </c>
      <c r="J8" s="27" t="s">
        <v>97</v>
      </c>
      <c r="K8" s="27" t="s">
        <v>65</v>
      </c>
      <c r="L8" s="27" t="s">
        <v>97</v>
      </c>
      <c r="M8" s="27" t="s">
        <v>65</v>
      </c>
      <c r="N8" s="27" t="s">
        <v>97</v>
      </c>
      <c r="O8" s="27" t="s">
        <v>65</v>
      </c>
      <c r="P8" s="27" t="s">
        <v>97</v>
      </c>
      <c r="Q8" s="27"/>
      <c r="R8" s="27"/>
      <c r="S8" s="27"/>
      <c r="T8" s="27"/>
      <c r="U8" s="27"/>
      <c r="V8" s="27"/>
      <c r="W8" s="27"/>
      <c r="X8" s="27" t="s">
        <v>65</v>
      </c>
      <c r="Y8" s="27" t="s">
        <v>97</v>
      </c>
      <c r="Z8" s="27" t="s">
        <v>97</v>
      </c>
      <c r="AA8" s="27">
        <v>2015</v>
      </c>
      <c r="AB8" s="27" t="s">
        <v>97</v>
      </c>
    </row>
    <row r="9" spans="1:28" ht="11" x14ac:dyDescent="0.2">
      <c r="A9" s="16" t="s">
        <v>66</v>
      </c>
      <c r="B9" s="17" t="s">
        <v>39</v>
      </c>
      <c r="C9" s="17" t="s">
        <v>87</v>
      </c>
      <c r="D9" s="17" t="s">
        <v>42</v>
      </c>
      <c r="E9" s="17" t="s">
        <v>43</v>
      </c>
      <c r="F9" s="17" t="s">
        <v>41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44</v>
      </c>
      <c r="P9" s="17" t="s">
        <v>40</v>
      </c>
      <c r="Q9" s="17" t="s">
        <v>107</v>
      </c>
      <c r="R9" s="17" t="s">
        <v>110</v>
      </c>
      <c r="S9" s="17" t="s">
        <v>111</v>
      </c>
      <c r="T9" s="17" t="s">
        <v>112</v>
      </c>
      <c r="U9" s="17" t="s">
        <v>113</v>
      </c>
      <c r="V9" s="17" t="s">
        <v>108</v>
      </c>
      <c r="W9" s="17" t="s">
        <v>109</v>
      </c>
      <c r="X9" s="17" t="s">
        <v>56</v>
      </c>
      <c r="Y9" s="17" t="s">
        <v>55</v>
      </c>
      <c r="Z9" s="17" t="s">
        <v>88</v>
      </c>
      <c r="AA9" s="17" t="s">
        <v>39</v>
      </c>
      <c r="AB9" s="17" t="s">
        <v>89</v>
      </c>
    </row>
    <row r="10" spans="1:28" ht="11" x14ac:dyDescent="0.2">
      <c r="A10" s="4" t="s">
        <v>67</v>
      </c>
      <c r="B10" s="5" t="s">
        <v>65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  <c r="K10" s="5" t="s">
        <v>65</v>
      </c>
      <c r="L10" s="5" t="s">
        <v>65</v>
      </c>
      <c r="M10" s="5" t="s">
        <v>65</v>
      </c>
      <c r="N10" s="5" t="s">
        <v>65</v>
      </c>
      <c r="O10" s="5" t="s">
        <v>65</v>
      </c>
      <c r="P10" s="5" t="s">
        <v>65</v>
      </c>
      <c r="Q10" s="5"/>
      <c r="R10" s="5"/>
      <c r="S10" s="5"/>
      <c r="T10" s="5"/>
      <c r="U10" s="5"/>
      <c r="V10" s="5"/>
      <c r="W10" s="5"/>
      <c r="X10" s="5" t="s">
        <v>65</v>
      </c>
      <c r="Y10" s="5" t="s">
        <v>65</v>
      </c>
      <c r="Z10" s="5" t="s">
        <v>65</v>
      </c>
      <c r="AA10" s="5" t="s">
        <v>65</v>
      </c>
      <c r="AB10" s="5" t="s">
        <v>65</v>
      </c>
    </row>
    <row r="11" spans="1:28" ht="11" x14ac:dyDescent="0.2">
      <c r="A11" s="22" t="s">
        <v>72</v>
      </c>
      <c r="B11" s="33">
        <v>2347437.8429999999</v>
      </c>
      <c r="C11" s="32">
        <v>165986.215</v>
      </c>
      <c r="D11" s="33">
        <v>0</v>
      </c>
      <c r="E11" s="33" t="s">
        <v>68</v>
      </c>
      <c r="F11" s="33">
        <v>124772.26700000001</v>
      </c>
      <c r="G11" s="33">
        <v>17354.07</v>
      </c>
      <c r="H11" s="33">
        <v>3810.7440000000001</v>
      </c>
      <c r="I11" s="33">
        <v>0</v>
      </c>
      <c r="J11" s="33">
        <v>0</v>
      </c>
      <c r="K11" s="33">
        <v>0</v>
      </c>
      <c r="L11" s="33">
        <v>31425.475999999999</v>
      </c>
      <c r="M11" s="33">
        <v>59921.184999999998</v>
      </c>
      <c r="N11" s="33">
        <v>0</v>
      </c>
      <c r="O11" s="33">
        <f>F11-SUM(G11:N11)</f>
        <v>12260.792000000016</v>
      </c>
      <c r="P11" s="33">
        <v>803822.4</v>
      </c>
      <c r="Q11" s="33">
        <v>2526</v>
      </c>
      <c r="R11" s="33">
        <v>0</v>
      </c>
      <c r="S11" s="33">
        <v>0</v>
      </c>
      <c r="T11" s="33">
        <v>0</v>
      </c>
      <c r="U11" s="37">
        <v>788.36099999999999</v>
      </c>
      <c r="V11" s="15">
        <v>90388</v>
      </c>
      <c r="W11" s="33">
        <v>58874</v>
      </c>
      <c r="X11" s="33">
        <v>173430</v>
      </c>
      <c r="Y11" s="33">
        <v>823770</v>
      </c>
      <c r="Z11" s="34">
        <v>103080.6</v>
      </c>
      <c r="AA11" s="33">
        <f>SUM(G11:Z11)+C11</f>
        <v>2347437.8429999999</v>
      </c>
      <c r="AB11" s="32">
        <f>AA11-B11</f>
        <v>0</v>
      </c>
    </row>
    <row r="12" spans="1:28" ht="11" x14ac:dyDescent="0.2">
      <c r="A12" s="23" t="s">
        <v>73</v>
      </c>
      <c r="B12" s="32">
        <v>323693.26799999998</v>
      </c>
      <c r="C12" s="33">
        <v>38292.796000000002</v>
      </c>
      <c r="D12" s="32">
        <v>0</v>
      </c>
      <c r="E12" s="32" t="s">
        <v>68</v>
      </c>
      <c r="F12" s="32">
        <v>3491.672</v>
      </c>
      <c r="G12" s="32">
        <v>0</v>
      </c>
      <c r="H12" s="32">
        <v>45.366</v>
      </c>
      <c r="I12" s="32">
        <v>0</v>
      </c>
      <c r="J12" s="32">
        <v>0</v>
      </c>
      <c r="K12" s="32">
        <v>0</v>
      </c>
      <c r="L12" s="32">
        <v>3382.306</v>
      </c>
      <c r="M12" s="32">
        <v>0</v>
      </c>
      <c r="N12" s="32">
        <v>0</v>
      </c>
      <c r="O12" s="33">
        <f>F12-SUM(G12:N12)</f>
        <v>64</v>
      </c>
      <c r="P12" s="32">
        <v>88242.3</v>
      </c>
      <c r="Q12" s="32">
        <v>1</v>
      </c>
      <c r="R12" s="32">
        <v>0</v>
      </c>
      <c r="S12" s="32">
        <v>0</v>
      </c>
      <c r="T12" s="32">
        <v>0</v>
      </c>
      <c r="U12" s="34">
        <v>0</v>
      </c>
      <c r="V12" s="34">
        <v>63</v>
      </c>
      <c r="W12" s="32">
        <v>0</v>
      </c>
      <c r="X12" s="32">
        <v>1520</v>
      </c>
      <c r="Y12" s="32">
        <v>93826.8</v>
      </c>
      <c r="Z12" s="15">
        <v>98255.7</v>
      </c>
      <c r="AA12" s="33">
        <f>SUM(G12:Z12)+C12</f>
        <v>323693.26800000004</v>
      </c>
      <c r="AB12" s="32">
        <f>AA12-B12</f>
        <v>0</v>
      </c>
    </row>
    <row r="13" spans="1:28" ht="11" x14ac:dyDescent="0.2">
      <c r="A13" s="23" t="s">
        <v>74</v>
      </c>
      <c r="B13" s="33">
        <v>617383.64199999999</v>
      </c>
      <c r="C13" s="32">
        <v>41000.930999999997</v>
      </c>
      <c r="D13" s="33">
        <v>0</v>
      </c>
      <c r="E13" s="33" t="s">
        <v>68</v>
      </c>
      <c r="F13" s="33">
        <v>68586.876999999993</v>
      </c>
      <c r="G13" s="33">
        <v>13671.620999999999</v>
      </c>
      <c r="H13" s="33">
        <v>0</v>
      </c>
      <c r="I13" s="33">
        <v>0</v>
      </c>
      <c r="J13" s="33">
        <v>0</v>
      </c>
      <c r="K13" s="33">
        <v>0</v>
      </c>
      <c r="L13" s="33">
        <v>813.46600000000001</v>
      </c>
      <c r="M13" s="33">
        <v>53525.79</v>
      </c>
      <c r="N13" s="33">
        <v>0</v>
      </c>
      <c r="O13" s="33">
        <f>F13-SUM(G13:N13)</f>
        <v>575.99999999998545</v>
      </c>
      <c r="P13" s="33">
        <v>204782.4</v>
      </c>
      <c r="Q13" s="33">
        <v>381</v>
      </c>
      <c r="R13" s="33">
        <v>0</v>
      </c>
      <c r="S13" s="33">
        <v>0</v>
      </c>
      <c r="T13" s="33">
        <v>0</v>
      </c>
      <c r="U13" s="37">
        <v>356.03399999999999</v>
      </c>
      <c r="V13" s="15">
        <v>1409</v>
      </c>
      <c r="W13" s="33">
        <v>8685</v>
      </c>
      <c r="X13" s="33">
        <v>97183</v>
      </c>
      <c r="Y13" s="33">
        <v>192474</v>
      </c>
      <c r="Z13" s="34">
        <v>2525.4</v>
      </c>
      <c r="AA13" s="33">
        <f>SUM(G13:Z13)+C13</f>
        <v>617383.64199999999</v>
      </c>
      <c r="AB13" s="32">
        <f>AA13-B13</f>
        <v>0</v>
      </c>
    </row>
    <row r="14" spans="1:28" ht="11" x14ac:dyDescent="0.2">
      <c r="A14" s="23" t="s">
        <v>75</v>
      </c>
      <c r="B14" s="32">
        <v>96839.25</v>
      </c>
      <c r="C14" s="33">
        <v>1343.058</v>
      </c>
      <c r="D14" s="32">
        <v>0</v>
      </c>
      <c r="E14" s="32" t="s">
        <v>68</v>
      </c>
      <c r="F14" s="32">
        <v>3138.9920000000002</v>
      </c>
      <c r="G14" s="32">
        <v>0</v>
      </c>
      <c r="H14" s="32">
        <v>90.731999999999999</v>
      </c>
      <c r="I14" s="32">
        <v>0</v>
      </c>
      <c r="J14" s="32">
        <v>0</v>
      </c>
      <c r="K14" s="32">
        <v>0</v>
      </c>
      <c r="L14" s="32">
        <v>642.21</v>
      </c>
      <c r="M14" s="32">
        <v>1222.05</v>
      </c>
      <c r="N14" s="32">
        <v>0</v>
      </c>
      <c r="O14" s="33">
        <f>F14-SUM(G14:N14)</f>
        <v>1184.0000000000002</v>
      </c>
      <c r="P14" s="32">
        <v>33843.599999999999</v>
      </c>
      <c r="Q14" s="32">
        <v>13</v>
      </c>
      <c r="R14" s="32">
        <v>0</v>
      </c>
      <c r="S14" s="32">
        <v>0</v>
      </c>
      <c r="T14" s="32">
        <v>0</v>
      </c>
      <c r="U14" s="34">
        <v>0</v>
      </c>
      <c r="V14" s="34">
        <v>0</v>
      </c>
      <c r="W14" s="32">
        <v>256</v>
      </c>
      <c r="X14" s="32">
        <v>1109</v>
      </c>
      <c r="Y14" s="32">
        <v>57135.6</v>
      </c>
      <c r="Z14" s="15">
        <v>0</v>
      </c>
      <c r="AA14" s="33">
        <f>SUM(G14:Z14)+C14</f>
        <v>96839.25</v>
      </c>
      <c r="AB14" s="32">
        <f>AA14-B14</f>
        <v>0</v>
      </c>
    </row>
    <row r="15" spans="1:28" ht="11" x14ac:dyDescent="0.2">
      <c r="A15" s="23" t="s">
        <v>76</v>
      </c>
      <c r="B15" s="33">
        <v>274429.65700000001</v>
      </c>
      <c r="C15" s="32">
        <v>57791.9</v>
      </c>
      <c r="D15" s="33">
        <v>0</v>
      </c>
      <c r="E15" s="33" t="s">
        <v>68</v>
      </c>
      <c r="F15" s="33">
        <v>17193.571</v>
      </c>
      <c r="G15" s="33">
        <v>0</v>
      </c>
      <c r="H15" s="33">
        <v>453.66</v>
      </c>
      <c r="I15" s="33">
        <v>0</v>
      </c>
      <c r="J15" s="33">
        <v>0</v>
      </c>
      <c r="K15" s="33">
        <v>0</v>
      </c>
      <c r="L15" s="33">
        <v>3339.4920000000002</v>
      </c>
      <c r="M15" s="33">
        <v>3462.4749999999999</v>
      </c>
      <c r="N15" s="33">
        <v>0</v>
      </c>
      <c r="O15" s="33">
        <f>F15-SUM(G15:N15)</f>
        <v>9937.9439999999995</v>
      </c>
      <c r="P15" s="33">
        <v>104013</v>
      </c>
      <c r="Q15" s="33">
        <v>22</v>
      </c>
      <c r="R15" s="33">
        <v>0</v>
      </c>
      <c r="S15" s="33">
        <v>0</v>
      </c>
      <c r="T15" s="33">
        <v>0</v>
      </c>
      <c r="U15" s="37">
        <v>152.58600000000001</v>
      </c>
      <c r="V15" s="15">
        <v>5787</v>
      </c>
      <c r="W15" s="33">
        <v>44429</v>
      </c>
      <c r="X15" s="33">
        <v>775</v>
      </c>
      <c r="Y15" s="33">
        <v>44265.599999999999</v>
      </c>
      <c r="Z15" s="34">
        <v>0</v>
      </c>
      <c r="AA15" s="33">
        <f>SUM(G15:Z15)+C15</f>
        <v>274429.65700000001</v>
      </c>
      <c r="AB15" s="32">
        <f>AA15-B15</f>
        <v>0</v>
      </c>
    </row>
    <row r="16" spans="1:28" ht="11" x14ac:dyDescent="0.2">
      <c r="A16" s="23" t="s">
        <v>77</v>
      </c>
      <c r="B16" s="32">
        <v>120490.32</v>
      </c>
      <c r="C16" s="33">
        <v>126.816</v>
      </c>
      <c r="D16" s="32">
        <v>0</v>
      </c>
      <c r="E16" s="32" t="s">
        <v>68</v>
      </c>
      <c r="F16" s="32">
        <v>1839.742</v>
      </c>
      <c r="G16" s="32">
        <v>0</v>
      </c>
      <c r="H16" s="32">
        <v>136.09800000000001</v>
      </c>
      <c r="I16" s="32">
        <v>0</v>
      </c>
      <c r="J16" s="32">
        <v>0</v>
      </c>
      <c r="K16" s="32">
        <v>0</v>
      </c>
      <c r="L16" s="32">
        <v>1626.932</v>
      </c>
      <c r="M16" s="32">
        <v>0</v>
      </c>
      <c r="N16" s="32">
        <v>0</v>
      </c>
      <c r="O16" s="33">
        <f>F16-SUM(G16:N16)</f>
        <v>76.711999999999989</v>
      </c>
      <c r="P16" s="32">
        <v>36487.800000000003</v>
      </c>
      <c r="Q16" s="32">
        <v>0</v>
      </c>
      <c r="R16" s="32">
        <v>0</v>
      </c>
      <c r="S16" s="32">
        <v>0</v>
      </c>
      <c r="T16" s="32">
        <v>0</v>
      </c>
      <c r="U16" s="39">
        <v>50.862000000000002</v>
      </c>
      <c r="V16" s="34">
        <v>225</v>
      </c>
      <c r="W16" s="32">
        <v>2</v>
      </c>
      <c r="X16" s="32">
        <v>13440</v>
      </c>
      <c r="Y16" s="32">
        <v>66654</v>
      </c>
      <c r="Z16" s="15">
        <v>1664.1</v>
      </c>
      <c r="AA16" s="33">
        <f>SUM(G16:Z16)+C16</f>
        <v>120490.32000000002</v>
      </c>
      <c r="AB16" s="32">
        <f>AA16-B16</f>
        <v>0</v>
      </c>
    </row>
    <row r="17" spans="1:28" ht="11" x14ac:dyDescent="0.2">
      <c r="A17" s="23" t="s">
        <v>78</v>
      </c>
      <c r="B17" s="33">
        <v>214809.09700000001</v>
      </c>
      <c r="C17" s="32">
        <v>336.67700000000002</v>
      </c>
      <c r="D17" s="33">
        <v>0</v>
      </c>
      <c r="E17" s="33" t="s">
        <v>68</v>
      </c>
      <c r="F17" s="33">
        <v>9877.6270000000004</v>
      </c>
      <c r="G17" s="33">
        <v>0</v>
      </c>
      <c r="H17" s="33">
        <v>1497.078</v>
      </c>
      <c r="I17" s="33">
        <v>0</v>
      </c>
      <c r="J17" s="33">
        <v>0</v>
      </c>
      <c r="K17" s="33">
        <v>0</v>
      </c>
      <c r="L17" s="33">
        <v>8263.1020000000008</v>
      </c>
      <c r="M17" s="33">
        <v>40.734999999999999</v>
      </c>
      <c r="N17" s="33">
        <v>0</v>
      </c>
      <c r="O17" s="33">
        <f>F17-SUM(G17:N17)</f>
        <v>76.711999999999534</v>
      </c>
      <c r="P17" s="33">
        <v>71144.100000000006</v>
      </c>
      <c r="Q17" s="33">
        <v>371</v>
      </c>
      <c r="R17" s="33">
        <v>0</v>
      </c>
      <c r="S17" s="33">
        <v>0</v>
      </c>
      <c r="T17" s="33">
        <v>0</v>
      </c>
      <c r="U17" s="37">
        <v>76.293000000000006</v>
      </c>
      <c r="V17" s="15">
        <v>2144</v>
      </c>
      <c r="W17" s="33">
        <v>1</v>
      </c>
      <c r="X17" s="33">
        <v>9929</v>
      </c>
      <c r="Y17" s="33">
        <v>120315.6</v>
      </c>
      <c r="Z17" s="34">
        <v>613.79999999999995</v>
      </c>
      <c r="AA17" s="33">
        <f>SUM(G17:Z17)+C17</f>
        <v>214809.09700000001</v>
      </c>
      <c r="AB17" s="32">
        <f>AA17-B17</f>
        <v>0</v>
      </c>
    </row>
    <row r="18" spans="1:28" ht="11" x14ac:dyDescent="0.2">
      <c r="A18" s="24" t="s">
        <v>79</v>
      </c>
      <c r="B18" s="32">
        <v>15335.648999999999</v>
      </c>
      <c r="C18" s="33">
        <v>2557.4859999999999</v>
      </c>
      <c r="D18" s="32">
        <v>0</v>
      </c>
      <c r="E18" s="32" t="s">
        <v>68</v>
      </c>
      <c r="F18" s="32">
        <v>1230.8630000000001</v>
      </c>
      <c r="G18" s="32">
        <v>0</v>
      </c>
      <c r="H18" s="32">
        <v>317.56200000000001</v>
      </c>
      <c r="I18" s="32">
        <v>0</v>
      </c>
      <c r="J18" s="32">
        <v>0</v>
      </c>
      <c r="K18" s="32">
        <v>0</v>
      </c>
      <c r="L18" s="32">
        <v>642.21</v>
      </c>
      <c r="M18" s="32">
        <v>40.734999999999999</v>
      </c>
      <c r="N18" s="32">
        <v>0</v>
      </c>
      <c r="O18" s="33">
        <f>F18-SUM(G18:N18)</f>
        <v>230.35599999999999</v>
      </c>
      <c r="P18" s="32">
        <v>4308.3</v>
      </c>
      <c r="Q18" s="32">
        <v>50</v>
      </c>
      <c r="R18" s="32">
        <v>0</v>
      </c>
      <c r="S18" s="32">
        <v>0</v>
      </c>
      <c r="T18" s="32">
        <v>0</v>
      </c>
      <c r="U18" s="34">
        <v>0</v>
      </c>
      <c r="V18" s="34">
        <v>809</v>
      </c>
      <c r="W18" s="32">
        <v>0</v>
      </c>
      <c r="X18" s="32">
        <v>116</v>
      </c>
      <c r="Y18" s="32">
        <v>6264</v>
      </c>
      <c r="Z18" s="15">
        <v>0</v>
      </c>
      <c r="AA18" s="33">
        <f>SUM(G18:Z18)+C18</f>
        <v>15335.649000000001</v>
      </c>
      <c r="AB18" s="32">
        <f>AA18-B18</f>
        <v>0</v>
      </c>
    </row>
    <row r="19" spans="1:28" ht="11" x14ac:dyDescent="0.2">
      <c r="A19" s="24" t="s">
        <v>80</v>
      </c>
      <c r="B19" s="33">
        <v>204843.899</v>
      </c>
      <c r="C19" s="32">
        <v>8783.3140000000003</v>
      </c>
      <c r="D19" s="33">
        <v>0</v>
      </c>
      <c r="E19" s="33" t="s">
        <v>68</v>
      </c>
      <c r="F19" s="33">
        <v>7750.8540000000003</v>
      </c>
      <c r="G19" s="33">
        <v>0</v>
      </c>
      <c r="H19" s="33">
        <v>226.83</v>
      </c>
      <c r="I19" s="33">
        <v>0</v>
      </c>
      <c r="J19" s="33">
        <v>0</v>
      </c>
      <c r="K19" s="33">
        <v>0</v>
      </c>
      <c r="L19" s="33">
        <v>6464.9139999999998</v>
      </c>
      <c r="M19" s="33">
        <v>1059.1099999999999</v>
      </c>
      <c r="N19" s="33">
        <v>0</v>
      </c>
      <c r="O19" s="33">
        <f>F19-SUM(G19:N19)</f>
        <v>0</v>
      </c>
      <c r="P19" s="33">
        <v>110628.9</v>
      </c>
      <c r="Q19" s="33">
        <v>695</v>
      </c>
      <c r="R19" s="33">
        <v>0</v>
      </c>
      <c r="S19" s="33">
        <v>0</v>
      </c>
      <c r="T19" s="33">
        <v>0</v>
      </c>
      <c r="U19" s="37">
        <v>25.431000000000001</v>
      </c>
      <c r="V19" s="15">
        <v>1637</v>
      </c>
      <c r="W19" s="33">
        <v>0</v>
      </c>
      <c r="X19" s="33">
        <v>9825</v>
      </c>
      <c r="Y19" s="33">
        <v>65498.400000000001</v>
      </c>
      <c r="Z19" s="34">
        <v>0</v>
      </c>
      <c r="AA19" s="33">
        <f>SUM(G19:Z19)+C19</f>
        <v>204843.899</v>
      </c>
      <c r="AB19" s="32">
        <f>AA19-B19</f>
        <v>0</v>
      </c>
    </row>
    <row r="20" spans="1:28" ht="11" x14ac:dyDescent="0.2">
      <c r="A20" s="24" t="s">
        <v>81</v>
      </c>
      <c r="B20" s="32">
        <v>237953.03599999999</v>
      </c>
      <c r="C20" s="33">
        <v>15391.97</v>
      </c>
      <c r="D20" s="32">
        <v>0</v>
      </c>
      <c r="E20" s="32" t="s">
        <v>68</v>
      </c>
      <c r="F20" s="32">
        <v>2155.8110000000001</v>
      </c>
      <c r="G20" s="32">
        <v>0</v>
      </c>
      <c r="H20" s="32">
        <v>680.49</v>
      </c>
      <c r="I20" s="32">
        <v>0</v>
      </c>
      <c r="J20" s="32">
        <v>0</v>
      </c>
      <c r="K20" s="32">
        <v>0</v>
      </c>
      <c r="L20" s="32">
        <v>1070.3499999999999</v>
      </c>
      <c r="M20" s="32">
        <v>366.61500000000001</v>
      </c>
      <c r="N20" s="32">
        <v>0</v>
      </c>
      <c r="O20" s="33">
        <f>F20-SUM(G20:N20)</f>
        <v>38.356000000000222</v>
      </c>
      <c r="P20" s="32">
        <v>86829.3</v>
      </c>
      <c r="Q20" s="32">
        <v>924</v>
      </c>
      <c r="R20" s="32">
        <v>0</v>
      </c>
      <c r="S20" s="32">
        <v>0</v>
      </c>
      <c r="T20" s="32">
        <v>0</v>
      </c>
      <c r="U20" s="39">
        <v>127.155</v>
      </c>
      <c r="V20" s="34">
        <v>22533</v>
      </c>
      <c r="W20" s="32">
        <v>5482</v>
      </c>
      <c r="X20" s="32">
        <v>27747</v>
      </c>
      <c r="Y20" s="32">
        <v>76762.8</v>
      </c>
      <c r="Z20" s="15">
        <v>0</v>
      </c>
      <c r="AA20" s="33">
        <f>SUM(G20:Z20)+C20</f>
        <v>237953.03599999999</v>
      </c>
      <c r="AB20" s="32">
        <f>AA20-B20</f>
        <v>0</v>
      </c>
    </row>
    <row r="21" spans="1:28" ht="11" x14ac:dyDescent="0.2">
      <c r="A21" s="23" t="s">
        <v>82</v>
      </c>
      <c r="B21" s="33">
        <v>74996.255000000005</v>
      </c>
      <c r="C21" s="32">
        <v>0</v>
      </c>
      <c r="D21" s="33">
        <v>0</v>
      </c>
      <c r="E21" s="33" t="s">
        <v>68</v>
      </c>
      <c r="F21" s="33">
        <v>557.05499999999995</v>
      </c>
      <c r="G21" s="33">
        <v>0</v>
      </c>
      <c r="H21" s="33">
        <v>45.366</v>
      </c>
      <c r="I21" s="33">
        <v>0</v>
      </c>
      <c r="J21" s="33">
        <v>0</v>
      </c>
      <c r="K21" s="33">
        <v>0</v>
      </c>
      <c r="L21" s="33">
        <v>470.95400000000001</v>
      </c>
      <c r="M21" s="33">
        <v>40.734999999999999</v>
      </c>
      <c r="N21" s="33">
        <v>0</v>
      </c>
      <c r="O21" s="33">
        <f>F21-SUM(G21:N21)</f>
        <v>0</v>
      </c>
      <c r="P21" s="33">
        <v>5130</v>
      </c>
      <c r="Q21" s="33">
        <v>11</v>
      </c>
      <c r="R21" s="33">
        <v>0</v>
      </c>
      <c r="S21" s="33">
        <v>0</v>
      </c>
      <c r="T21" s="33">
        <v>0</v>
      </c>
      <c r="U21" s="15">
        <v>0</v>
      </c>
      <c r="V21" s="15">
        <v>50270</v>
      </c>
      <c r="W21" s="33">
        <v>19</v>
      </c>
      <c r="X21" s="33">
        <v>2838</v>
      </c>
      <c r="Y21" s="33">
        <v>16171.2</v>
      </c>
      <c r="Z21" s="34">
        <v>0</v>
      </c>
      <c r="AA21" s="33">
        <f>SUM(G21:Z21)+C21</f>
        <v>74996.255000000005</v>
      </c>
      <c r="AB21" s="32">
        <f>AA21-B21</f>
        <v>0</v>
      </c>
    </row>
    <row r="22" spans="1:28" ht="11" x14ac:dyDescent="0.2">
      <c r="A22" s="24" t="s">
        <v>83</v>
      </c>
      <c r="B22" s="33">
        <v>21569.934000000001</v>
      </c>
      <c r="C22" s="32">
        <v>253.63200000000001</v>
      </c>
      <c r="D22" s="33">
        <v>0</v>
      </c>
      <c r="E22" s="33" t="s">
        <v>68</v>
      </c>
      <c r="F22" s="33">
        <v>940.30200000000002</v>
      </c>
      <c r="G22" s="33">
        <v>0</v>
      </c>
      <c r="H22" s="33">
        <v>45.366</v>
      </c>
      <c r="I22" s="33">
        <v>0</v>
      </c>
      <c r="J22" s="33">
        <v>0</v>
      </c>
      <c r="K22" s="33">
        <v>0</v>
      </c>
      <c r="L22" s="33">
        <v>813.46600000000001</v>
      </c>
      <c r="M22" s="33">
        <v>81.47</v>
      </c>
      <c r="N22" s="33">
        <v>0</v>
      </c>
      <c r="O22" s="33">
        <f>F22-SUM(G22:N22)</f>
        <v>0</v>
      </c>
      <c r="P22" s="33">
        <v>9849.6</v>
      </c>
      <c r="Q22" s="33">
        <v>0</v>
      </c>
      <c r="R22" s="33">
        <v>0</v>
      </c>
      <c r="S22" s="33">
        <v>0</v>
      </c>
      <c r="T22" s="33">
        <v>0</v>
      </c>
      <c r="U22" s="15">
        <v>0</v>
      </c>
      <c r="V22" s="15">
        <v>96</v>
      </c>
      <c r="W22" s="33">
        <v>0</v>
      </c>
      <c r="X22" s="33">
        <v>2298</v>
      </c>
      <c r="Y22" s="33">
        <v>8132.4</v>
      </c>
      <c r="Z22" s="34">
        <v>0</v>
      </c>
      <c r="AA22" s="33">
        <f>SUM(G22:Z22)+C22</f>
        <v>21569.934000000001</v>
      </c>
      <c r="AB22" s="32">
        <f>AA22-B22</f>
        <v>0</v>
      </c>
    </row>
    <row r="23" spans="1:28" ht="11" x14ac:dyDescent="0.2">
      <c r="A23" s="24" t="s">
        <v>84</v>
      </c>
      <c r="B23" s="32">
        <v>35077.5</v>
      </c>
      <c r="C23" s="33">
        <v>0</v>
      </c>
      <c r="D23" s="32">
        <v>0</v>
      </c>
      <c r="E23" s="32" t="s">
        <v>68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3">
        <f>F23-SUM(G23:N23)</f>
        <v>0</v>
      </c>
      <c r="P23" s="32">
        <v>20875.5</v>
      </c>
      <c r="Q23" s="32">
        <v>0</v>
      </c>
      <c r="R23" s="32">
        <v>0</v>
      </c>
      <c r="S23" s="32">
        <v>0</v>
      </c>
      <c r="T23" s="32">
        <v>0</v>
      </c>
      <c r="U23" s="34">
        <v>0</v>
      </c>
      <c r="V23" s="34">
        <v>0</v>
      </c>
      <c r="W23" s="32">
        <v>0</v>
      </c>
      <c r="X23" s="32">
        <v>0</v>
      </c>
      <c r="Y23" s="32">
        <v>14202</v>
      </c>
      <c r="Z23" s="15">
        <v>0</v>
      </c>
      <c r="AA23" s="33">
        <f>SUM(G23:Z23)+C23</f>
        <v>35077.5</v>
      </c>
      <c r="AB23" s="32">
        <f>AA23-B23</f>
        <v>0</v>
      </c>
    </row>
    <row r="24" spans="1:28" ht="11" x14ac:dyDescent="0.2">
      <c r="A24" s="23" t="s">
        <v>85</v>
      </c>
      <c r="B24" s="32">
        <v>110016.336</v>
      </c>
      <c r="C24" s="33">
        <v>107.63500000000001</v>
      </c>
      <c r="D24" s="32">
        <v>0</v>
      </c>
      <c r="E24" s="32" t="s">
        <v>68</v>
      </c>
      <c r="F24" s="32">
        <v>8008.9009999999998</v>
      </c>
      <c r="G24" s="32">
        <v>3682.4490000000001</v>
      </c>
      <c r="H24" s="32">
        <v>272.19600000000003</v>
      </c>
      <c r="I24" s="32">
        <v>0</v>
      </c>
      <c r="J24" s="32">
        <v>0</v>
      </c>
      <c r="K24" s="32">
        <v>0</v>
      </c>
      <c r="L24" s="32">
        <v>3896.0740000000001</v>
      </c>
      <c r="M24" s="32">
        <v>81.47</v>
      </c>
      <c r="N24" s="32">
        <v>0</v>
      </c>
      <c r="O24" s="33">
        <f>F24-SUM(G24:N24)</f>
        <v>76.711999999999534</v>
      </c>
      <c r="P24" s="32">
        <v>27687.599999999999</v>
      </c>
      <c r="Q24" s="32">
        <v>58</v>
      </c>
      <c r="R24" s="32">
        <v>0</v>
      </c>
      <c r="S24" s="32">
        <v>0</v>
      </c>
      <c r="T24" s="32">
        <v>0</v>
      </c>
      <c r="U24" s="34">
        <v>0</v>
      </c>
      <c r="V24" s="34">
        <v>5415</v>
      </c>
      <c r="W24" s="32">
        <v>0</v>
      </c>
      <c r="X24" s="32">
        <v>6650</v>
      </c>
      <c r="Y24" s="32">
        <v>62067.6</v>
      </c>
      <c r="Z24" s="15">
        <v>21.6</v>
      </c>
      <c r="AA24" s="33">
        <f>SUM(G24:Z24)+C24</f>
        <v>110016.336</v>
      </c>
      <c r="AB24" s="32">
        <f>AA24-B24</f>
        <v>0</v>
      </c>
    </row>
    <row r="25" spans="1:28" ht="11" x14ac:dyDescent="0.2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3"/>
      <c r="P25" s="31"/>
      <c r="Q25" s="31"/>
      <c r="R25" s="31">
        <v>0</v>
      </c>
      <c r="S25" s="31">
        <v>0</v>
      </c>
      <c r="T25" s="31">
        <v>0</v>
      </c>
      <c r="W25" s="31">
        <v>0</v>
      </c>
      <c r="Y25" s="31"/>
      <c r="AA25" s="33"/>
      <c r="AB25" s="32"/>
    </row>
    <row r="26" spans="1:28" ht="11.5" customHeight="1" x14ac:dyDescent="0.2">
      <c r="A26" s="23" t="s">
        <v>86</v>
      </c>
      <c r="B26" s="33">
        <v>60755.800999999999</v>
      </c>
      <c r="C26" s="32">
        <v>0</v>
      </c>
      <c r="D26" s="33">
        <v>0</v>
      </c>
      <c r="E26" s="33" t="s">
        <v>68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f>F26-SUM(G26:N26)</f>
        <v>0</v>
      </c>
      <c r="P26" s="33">
        <v>13296.6</v>
      </c>
      <c r="Q26" s="33">
        <v>22744</v>
      </c>
      <c r="R26" s="33">
        <v>0</v>
      </c>
      <c r="S26" s="33">
        <v>75.06</v>
      </c>
      <c r="T26" s="33">
        <v>0</v>
      </c>
      <c r="U26" s="37">
        <v>279.74099999999999</v>
      </c>
      <c r="V26" s="15">
        <v>4379</v>
      </c>
      <c r="W26" s="33">
        <v>0</v>
      </c>
      <c r="X26" s="33">
        <v>0</v>
      </c>
      <c r="Y26" s="33">
        <v>19940.400000000001</v>
      </c>
      <c r="Z26" s="34">
        <v>0</v>
      </c>
      <c r="AA26" s="33">
        <f>SUM(G26:Z26)+C26</f>
        <v>60714.800999999999</v>
      </c>
      <c r="AB26" s="32">
        <f>AA26-B26</f>
        <v>-41</v>
      </c>
    </row>
    <row r="27" spans="1:28" ht="11" x14ac:dyDescent="0.2">
      <c r="A27" s="1" t="s">
        <v>70</v>
      </c>
      <c r="Y27" s="7" t="s">
        <v>65</v>
      </c>
    </row>
    <row r="28" spans="1:28" ht="11" x14ac:dyDescent="0.2">
      <c r="A28" s="1" t="s">
        <v>68</v>
      </c>
    </row>
    <row r="29" spans="1:28" ht="11" x14ac:dyDescent="0.2">
      <c r="A29" s="1" t="s">
        <v>71</v>
      </c>
    </row>
    <row r="30" spans="1:28" ht="11" x14ac:dyDescent="0.2">
      <c r="A30" s="1" t="s">
        <v>69</v>
      </c>
    </row>
    <row r="44" spans="24:24" ht="11.5" customHeight="1" x14ac:dyDescent="0.2">
      <c r="X44" s="3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8A73-EC0B-8549-8E8D-0A84E8C9F89D}">
  <dimension ref="A1:AB30"/>
  <sheetViews>
    <sheetView tabSelected="1" zoomScaleNormal="100" workbookViewId="0">
      <pane xSplit="2" topLeftCell="P1" activePane="topRight" state="frozen"/>
      <selection activeCell="X1" sqref="X1:X1048576"/>
      <selection pane="topRight" activeCell="Q26" sqref="Q26:X26"/>
    </sheetView>
  </sheetViews>
  <sheetFormatPr baseColWidth="10" defaultColWidth="8.83203125" defaultRowHeight="11.5" customHeight="1" x14ac:dyDescent="0.2"/>
  <cols>
    <col min="1" max="1" width="28" style="26" customWidth="1"/>
    <col min="2" max="2" width="12.6640625" style="26" customWidth="1"/>
    <col min="3" max="3" width="14.33203125" style="26" customWidth="1"/>
    <col min="4" max="4" width="5" style="26" customWidth="1"/>
    <col min="5" max="5" width="11" style="26" customWidth="1"/>
    <col min="6" max="6" width="14.1640625" style="26" customWidth="1"/>
    <col min="7" max="7" width="10.83203125" style="26" customWidth="1"/>
    <col min="8" max="8" width="13.83203125" style="26" customWidth="1"/>
    <col min="9" max="9" width="10" style="26" customWidth="1"/>
    <col min="10" max="10" width="5" style="26" customWidth="1"/>
    <col min="11" max="11" width="21.83203125" style="26" customWidth="1"/>
    <col min="12" max="12" width="12.1640625" style="26" customWidth="1"/>
    <col min="13" max="13" width="12" style="26" customWidth="1"/>
    <col min="14" max="14" width="10.33203125" style="26" customWidth="1"/>
    <col min="15" max="15" width="19.83203125" style="26" customWidth="1"/>
    <col min="16" max="23" width="13.83203125" style="26" customWidth="1"/>
    <col min="24" max="24" width="14.6640625" style="26" customWidth="1"/>
    <col min="25" max="25" width="19.83203125" style="26" customWidth="1"/>
    <col min="26" max="26" width="13.1640625" style="26" customWidth="1"/>
    <col min="27" max="27" width="14" style="26" customWidth="1"/>
    <col min="28" max="28" width="12.33203125" style="26" customWidth="1"/>
    <col min="29" max="29" width="19.83203125" style="26" customWidth="1"/>
    <col min="30" max="16384" width="8.83203125" style="26"/>
  </cols>
  <sheetData>
    <row r="1" spans="1:28" ht="15" x14ac:dyDescent="0.2">
      <c r="A1" s="3" t="s">
        <v>106</v>
      </c>
      <c r="B1" s="26" t="s">
        <v>4</v>
      </c>
      <c r="C1" s="25" t="s">
        <v>90</v>
      </c>
      <c r="D1" s="25" t="s">
        <v>4</v>
      </c>
      <c r="E1" s="25" t="s">
        <v>4</v>
      </c>
      <c r="F1" s="25" t="s">
        <v>4</v>
      </c>
      <c r="G1" s="25" t="s">
        <v>4</v>
      </c>
      <c r="H1" s="25" t="s">
        <v>91</v>
      </c>
      <c r="I1" s="25" t="s">
        <v>92</v>
      </c>
      <c r="J1" s="25" t="s">
        <v>4</v>
      </c>
      <c r="K1" s="25" t="s">
        <v>4</v>
      </c>
      <c r="L1" s="25" t="s">
        <v>93</v>
      </c>
      <c r="M1" s="25" t="s">
        <v>94</v>
      </c>
      <c r="N1" s="25" t="s">
        <v>4</v>
      </c>
      <c r="O1" s="25" t="s">
        <v>4</v>
      </c>
      <c r="P1" s="25" t="s">
        <v>40</v>
      </c>
      <c r="Q1" s="25"/>
      <c r="R1" s="25"/>
      <c r="S1" s="25"/>
      <c r="T1" s="25"/>
      <c r="U1" s="25"/>
      <c r="V1" s="25"/>
      <c r="W1" s="25"/>
      <c r="X1" s="25" t="s">
        <v>95</v>
      </c>
      <c r="Y1" s="25" t="s">
        <v>55</v>
      </c>
      <c r="Z1" s="25" t="s">
        <v>96</v>
      </c>
      <c r="AA1" s="25" t="s">
        <v>39</v>
      </c>
    </row>
    <row r="2" spans="1:28" ht="11" x14ac:dyDescent="0.2">
      <c r="A2" s="3" t="s">
        <v>62</v>
      </c>
      <c r="B2" s="1" t="s">
        <v>105</v>
      </c>
    </row>
    <row r="3" spans="1:28" ht="11" x14ac:dyDescent="0.2">
      <c r="A3" s="3" t="s">
        <v>63</v>
      </c>
      <c r="B3" s="3" t="s">
        <v>6</v>
      </c>
    </row>
    <row r="5" spans="1:28" ht="11" x14ac:dyDescent="0.2">
      <c r="A5" s="1" t="s">
        <v>12</v>
      </c>
      <c r="B5" s="3" t="s">
        <v>15</v>
      </c>
    </row>
    <row r="6" spans="1:28" ht="11" x14ac:dyDescent="0.2">
      <c r="A6" s="1" t="s">
        <v>13</v>
      </c>
      <c r="B6" s="3" t="s">
        <v>16</v>
      </c>
      <c r="Q6" s="17" t="s">
        <v>107</v>
      </c>
      <c r="R6" s="17" t="s">
        <v>110</v>
      </c>
      <c r="S6" s="17" t="s">
        <v>111</v>
      </c>
      <c r="T6" s="17" t="s">
        <v>112</v>
      </c>
      <c r="U6" s="17" t="s">
        <v>113</v>
      </c>
      <c r="V6" s="17" t="s">
        <v>108</v>
      </c>
      <c r="W6" s="17" t="s">
        <v>109</v>
      </c>
    </row>
    <row r="7" spans="1:28" ht="11.5" customHeight="1" x14ac:dyDescent="0.2">
      <c r="G7" s="36"/>
      <c r="H7" s="36"/>
      <c r="W7" s="26" t="s">
        <v>114</v>
      </c>
    </row>
    <row r="8" spans="1:28" ht="11" x14ac:dyDescent="0.2">
      <c r="A8" s="42" t="s">
        <v>64</v>
      </c>
      <c r="B8" s="42" t="s">
        <v>64</v>
      </c>
      <c r="C8" s="27" t="s">
        <v>104</v>
      </c>
      <c r="D8" s="27" t="s">
        <v>65</v>
      </c>
      <c r="E8" s="27" t="s">
        <v>104</v>
      </c>
      <c r="F8" s="27" t="s">
        <v>65</v>
      </c>
      <c r="G8" s="27" t="s">
        <v>104</v>
      </c>
      <c r="H8" s="27" t="s">
        <v>65</v>
      </c>
      <c r="I8" s="27" t="s">
        <v>104</v>
      </c>
      <c r="J8" s="27" t="s">
        <v>65</v>
      </c>
      <c r="K8" s="27" t="s">
        <v>104</v>
      </c>
      <c r="L8" s="27" t="s">
        <v>65</v>
      </c>
      <c r="M8" s="27" t="s">
        <v>104</v>
      </c>
      <c r="N8" s="27" t="s">
        <v>65</v>
      </c>
      <c r="O8" s="27" t="s">
        <v>104</v>
      </c>
      <c r="P8" s="27" t="s">
        <v>65</v>
      </c>
      <c r="Q8" s="27"/>
      <c r="R8" s="27"/>
      <c r="S8" s="27"/>
      <c r="T8" s="27"/>
      <c r="U8" s="27"/>
      <c r="V8" s="27"/>
      <c r="W8" s="27"/>
      <c r="X8" s="27" t="s">
        <v>65</v>
      </c>
      <c r="Y8" s="27" t="s">
        <v>104</v>
      </c>
      <c r="Z8" s="27" t="s">
        <v>65</v>
      </c>
      <c r="AA8" s="27" t="s">
        <v>104</v>
      </c>
      <c r="AB8" s="27" t="s">
        <v>65</v>
      </c>
    </row>
    <row r="9" spans="1:28" ht="11" x14ac:dyDescent="0.2">
      <c r="A9" s="41" t="s">
        <v>66</v>
      </c>
      <c r="B9" s="17" t="s">
        <v>39</v>
      </c>
      <c r="C9" s="17" t="s">
        <v>87</v>
      </c>
      <c r="D9" s="17" t="s">
        <v>42</v>
      </c>
      <c r="E9" s="17" t="s">
        <v>43</v>
      </c>
      <c r="F9" s="17" t="s">
        <v>41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103</v>
      </c>
      <c r="P9" s="17" t="s">
        <v>40</v>
      </c>
      <c r="Q9" s="17" t="s">
        <v>107</v>
      </c>
      <c r="R9" s="17" t="s">
        <v>110</v>
      </c>
      <c r="S9" s="17" t="s">
        <v>111</v>
      </c>
      <c r="T9" s="17" t="s">
        <v>112</v>
      </c>
      <c r="U9" s="17" t="s">
        <v>113</v>
      </c>
      <c r="V9" s="17" t="s">
        <v>108</v>
      </c>
      <c r="W9" s="17" t="s">
        <v>109</v>
      </c>
      <c r="X9" s="17" t="s">
        <v>56</v>
      </c>
      <c r="Y9" s="17" t="s">
        <v>55</v>
      </c>
      <c r="Z9" s="17" t="s">
        <v>102</v>
      </c>
      <c r="AA9" s="17" t="s">
        <v>39</v>
      </c>
      <c r="AB9" s="40" t="s">
        <v>101</v>
      </c>
    </row>
    <row r="10" spans="1:28" ht="11" x14ac:dyDescent="0.2">
      <c r="A10" s="4" t="s">
        <v>67</v>
      </c>
      <c r="B10" s="5" t="s">
        <v>65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  <c r="K10" s="5" t="s">
        <v>65</v>
      </c>
      <c r="L10" s="5" t="s">
        <v>65</v>
      </c>
      <c r="M10" s="5" t="s">
        <v>65</v>
      </c>
      <c r="N10" s="5" t="s">
        <v>65</v>
      </c>
      <c r="O10" s="5" t="s">
        <v>65</v>
      </c>
      <c r="P10" s="5" t="s">
        <v>65</v>
      </c>
      <c r="Q10" s="5"/>
      <c r="R10" s="5"/>
      <c r="S10" s="5"/>
      <c r="T10" s="5"/>
      <c r="U10" s="5"/>
      <c r="V10" s="5"/>
      <c r="W10" s="5"/>
      <c r="X10" s="5" t="s">
        <v>65</v>
      </c>
      <c r="Y10" s="5" t="s">
        <v>65</v>
      </c>
      <c r="Z10" s="5" t="s">
        <v>65</v>
      </c>
      <c r="AA10" s="5" t="s">
        <v>65</v>
      </c>
    </row>
    <row r="11" spans="1:28" ht="11" x14ac:dyDescent="0.2">
      <c r="A11" s="22" t="s">
        <v>72</v>
      </c>
      <c r="B11" s="37">
        <v>2329926.804</v>
      </c>
      <c r="C11" s="39">
        <v>128697.84699999999</v>
      </c>
      <c r="D11" s="15">
        <v>0</v>
      </c>
      <c r="E11" s="7" t="s">
        <v>68</v>
      </c>
      <c r="F11" s="37">
        <v>137636.19099999999</v>
      </c>
      <c r="G11" s="37">
        <v>14511.948</v>
      </c>
      <c r="H11" s="15">
        <v>2799.81</v>
      </c>
      <c r="I11" s="37">
        <v>3086.5129999999999</v>
      </c>
      <c r="J11" s="15">
        <v>0</v>
      </c>
      <c r="K11" s="15">
        <v>0</v>
      </c>
      <c r="L11" s="37">
        <v>79286.168999999994</v>
      </c>
      <c r="M11" s="37">
        <v>25940.548999999999</v>
      </c>
      <c r="N11" s="15">
        <v>0</v>
      </c>
      <c r="O11" s="6">
        <f>F11-SUM(G11:N11)</f>
        <v>12011.20199999999</v>
      </c>
      <c r="P11" s="37">
        <v>815408.51300000004</v>
      </c>
      <c r="Q11" s="34">
        <v>3327</v>
      </c>
      <c r="R11" s="37">
        <v>132.70500000000001</v>
      </c>
      <c r="S11" s="37">
        <v>1966.7239999999999</v>
      </c>
      <c r="T11" s="37">
        <v>0</v>
      </c>
      <c r="U11" s="37">
        <v>646.22400000000005</v>
      </c>
      <c r="V11" s="37">
        <v>85623</v>
      </c>
      <c r="W11" s="37">
        <v>76057</v>
      </c>
      <c r="X11" s="15">
        <v>179213</v>
      </c>
      <c r="Y11" s="15">
        <v>803761.2</v>
      </c>
      <c r="Z11" s="34">
        <v>96992.4</v>
      </c>
      <c r="AA11" s="36">
        <f>SUM(G11:Z11)+C11</f>
        <v>2329461.804</v>
      </c>
      <c r="AB11" s="31">
        <f>-(B11-AA11)</f>
        <v>-465</v>
      </c>
    </row>
    <row r="12" spans="1:28" ht="11" x14ac:dyDescent="0.2">
      <c r="A12" s="23" t="s">
        <v>73</v>
      </c>
      <c r="B12" s="39">
        <v>298073.03499999997</v>
      </c>
      <c r="C12" s="37">
        <v>28433.278999999999</v>
      </c>
      <c r="D12" s="34">
        <v>0</v>
      </c>
      <c r="E12" s="6" t="s">
        <v>68</v>
      </c>
      <c r="F12" s="39">
        <v>600.34400000000005</v>
      </c>
      <c r="G12" s="34">
        <v>0</v>
      </c>
      <c r="H12" s="39">
        <v>43.073999999999998</v>
      </c>
      <c r="I12" s="34">
        <v>0</v>
      </c>
      <c r="J12" s="34">
        <v>0</v>
      </c>
      <c r="K12" s="34">
        <v>0</v>
      </c>
      <c r="L12" s="34">
        <v>429.27</v>
      </c>
      <c r="M12" s="34">
        <v>0</v>
      </c>
      <c r="N12" s="34">
        <v>0</v>
      </c>
      <c r="O12" s="6">
        <f>F12-SUM(G12:N12)</f>
        <v>128.00000000000006</v>
      </c>
      <c r="P12" s="39">
        <v>86104.111999999994</v>
      </c>
      <c r="Q12" s="15">
        <v>0</v>
      </c>
      <c r="R12" s="39">
        <v>0</v>
      </c>
      <c r="S12" s="39">
        <v>0</v>
      </c>
      <c r="T12" s="39">
        <v>0</v>
      </c>
      <c r="U12" s="39">
        <v>0</v>
      </c>
      <c r="V12" s="39">
        <v>4</v>
      </c>
      <c r="W12" s="39">
        <v>0</v>
      </c>
      <c r="X12" s="34">
        <v>1410</v>
      </c>
      <c r="Y12" s="34">
        <v>87739.199999999997</v>
      </c>
      <c r="Z12" s="15">
        <v>93782.1</v>
      </c>
      <c r="AA12" s="36">
        <f>SUM(G12:Z12)+C12</f>
        <v>298073.03499999997</v>
      </c>
      <c r="AB12" s="31">
        <f>-(B12-AA12)</f>
        <v>0</v>
      </c>
    </row>
    <row r="13" spans="1:28" ht="11" x14ac:dyDescent="0.2">
      <c r="A13" s="23" t="s">
        <v>74</v>
      </c>
      <c r="B13" s="37">
        <v>567567.06900000002</v>
      </c>
      <c r="C13" s="39">
        <v>14652.936</v>
      </c>
      <c r="D13" s="15">
        <v>0</v>
      </c>
      <c r="E13" s="7" t="s">
        <v>68</v>
      </c>
      <c r="F13" s="37">
        <v>35945.790999999997</v>
      </c>
      <c r="G13" s="15">
        <v>12737.76</v>
      </c>
      <c r="H13" s="15">
        <v>0</v>
      </c>
      <c r="I13" s="15">
        <v>0</v>
      </c>
      <c r="J13" s="15">
        <v>0</v>
      </c>
      <c r="K13" s="15">
        <v>0</v>
      </c>
      <c r="L13" s="37">
        <v>1588.299</v>
      </c>
      <c r="M13" s="37">
        <v>21139.732</v>
      </c>
      <c r="N13" s="15">
        <v>0</v>
      </c>
      <c r="O13" s="6">
        <f>F13-SUM(G13:N13)</f>
        <v>480</v>
      </c>
      <c r="P13" s="37">
        <v>209784.61600000001</v>
      </c>
      <c r="Q13" s="34">
        <v>682</v>
      </c>
      <c r="R13" s="37">
        <v>0</v>
      </c>
      <c r="S13" s="37">
        <v>0</v>
      </c>
      <c r="T13" s="37">
        <v>0</v>
      </c>
      <c r="U13" s="37">
        <v>26.925999999999998</v>
      </c>
      <c r="V13" s="37">
        <v>1113</v>
      </c>
      <c r="W13" s="37">
        <v>8748</v>
      </c>
      <c r="X13" s="15">
        <v>105172</v>
      </c>
      <c r="Y13" s="15">
        <v>189748.8</v>
      </c>
      <c r="Z13" s="34">
        <v>1692</v>
      </c>
      <c r="AA13" s="36">
        <f>SUM(G13:Z13)+C13</f>
        <v>567566.0689999999</v>
      </c>
      <c r="AB13" s="31">
        <f>-(B13-AA13)</f>
        <v>-1.0000000001164153</v>
      </c>
    </row>
    <row r="14" spans="1:28" ht="11" x14ac:dyDescent="0.2">
      <c r="A14" s="23" t="s">
        <v>75</v>
      </c>
      <c r="B14" s="39">
        <v>94496.457999999999</v>
      </c>
      <c r="C14" s="37">
        <v>1097.598</v>
      </c>
      <c r="D14" s="34">
        <v>0</v>
      </c>
      <c r="E14" s="6" t="s">
        <v>68</v>
      </c>
      <c r="F14" s="39">
        <v>1601.681</v>
      </c>
      <c r="G14" s="34">
        <v>0</v>
      </c>
      <c r="H14" s="39">
        <v>86.147999999999996</v>
      </c>
      <c r="I14" s="34">
        <v>0</v>
      </c>
      <c r="J14" s="34">
        <v>0</v>
      </c>
      <c r="K14" s="34">
        <v>0</v>
      </c>
      <c r="L14" s="39">
        <v>472.197</v>
      </c>
      <c r="M14" s="39">
        <v>685.83100000000002</v>
      </c>
      <c r="N14" s="34">
        <v>0</v>
      </c>
      <c r="O14" s="6">
        <f>F14-SUM(G14:N14)</f>
        <v>357.50500000000011</v>
      </c>
      <c r="P14" s="34">
        <v>35464.18</v>
      </c>
      <c r="Q14" s="15">
        <v>10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238</v>
      </c>
      <c r="X14" s="34">
        <v>1131</v>
      </c>
      <c r="Y14" s="34">
        <v>54954</v>
      </c>
      <c r="Z14" s="15">
        <v>0</v>
      </c>
      <c r="AA14" s="36">
        <f>SUM(G14:Z14)+C14</f>
        <v>94496.459000000003</v>
      </c>
      <c r="AB14" s="31">
        <f>-(B14-AA14)</f>
        <v>1.0000000038417056E-3</v>
      </c>
    </row>
    <row r="15" spans="1:28" ht="11" x14ac:dyDescent="0.2">
      <c r="A15" s="23" t="s">
        <v>76</v>
      </c>
      <c r="B15" s="37">
        <v>281834.08299999998</v>
      </c>
      <c r="C15" s="39">
        <v>53875.453000000001</v>
      </c>
      <c r="D15" s="15">
        <v>0</v>
      </c>
      <c r="E15" s="7" t="s">
        <v>68</v>
      </c>
      <c r="F15" s="37">
        <v>16428.066999999999</v>
      </c>
      <c r="G15" s="15">
        <v>0</v>
      </c>
      <c r="H15" s="37">
        <v>516.88800000000003</v>
      </c>
      <c r="I15" s="15">
        <v>0</v>
      </c>
      <c r="J15" s="15">
        <v>0</v>
      </c>
      <c r="K15" s="15">
        <v>0</v>
      </c>
      <c r="L15" s="37">
        <v>3176.598</v>
      </c>
      <c r="M15" s="37">
        <v>2339.8939999999998</v>
      </c>
      <c r="N15" s="15">
        <v>0</v>
      </c>
      <c r="O15" s="6">
        <f>F15-SUM(G15:N15)</f>
        <v>10394.687</v>
      </c>
      <c r="P15" s="15">
        <v>105073.03</v>
      </c>
      <c r="Q15" s="34">
        <v>12</v>
      </c>
      <c r="R15" s="15">
        <v>0</v>
      </c>
      <c r="S15" s="15">
        <v>0</v>
      </c>
      <c r="T15" s="15">
        <v>0</v>
      </c>
      <c r="U15" s="15">
        <v>242.334</v>
      </c>
      <c r="V15" s="15">
        <v>6651</v>
      </c>
      <c r="W15" s="15">
        <v>53692</v>
      </c>
      <c r="X15" s="15">
        <v>889</v>
      </c>
      <c r="Y15" s="15">
        <v>44971.199999999997</v>
      </c>
      <c r="Z15" s="34">
        <v>0</v>
      </c>
      <c r="AA15" s="36">
        <f>SUM(G15:Z15)+C15</f>
        <v>281834.08399999997</v>
      </c>
      <c r="AB15" s="31">
        <f>-(B15-AA15)</f>
        <v>9.9999998928979039E-4</v>
      </c>
    </row>
    <row r="16" spans="1:28" ht="11" x14ac:dyDescent="0.2">
      <c r="A16" s="23" t="s">
        <v>77</v>
      </c>
      <c r="B16" s="39">
        <v>120246.702</v>
      </c>
      <c r="C16" s="15">
        <v>7161.88</v>
      </c>
      <c r="D16" s="34">
        <v>0</v>
      </c>
      <c r="E16" s="6" t="s">
        <v>68</v>
      </c>
      <c r="F16" s="39">
        <v>1628.5350000000001</v>
      </c>
      <c r="G16" s="34">
        <v>0</v>
      </c>
      <c r="H16" s="34">
        <v>215.37</v>
      </c>
      <c r="I16" s="34">
        <v>0</v>
      </c>
      <c r="J16" s="34">
        <v>0</v>
      </c>
      <c r="K16" s="34">
        <v>0</v>
      </c>
      <c r="L16" s="39">
        <v>1373.664</v>
      </c>
      <c r="M16" s="34">
        <v>0</v>
      </c>
      <c r="N16" s="34">
        <v>0</v>
      </c>
      <c r="O16" s="6">
        <f>F16-SUM(G16:N16)</f>
        <v>39.500999999999976</v>
      </c>
      <c r="P16" s="39">
        <v>36605.161</v>
      </c>
      <c r="Q16" s="15">
        <v>119</v>
      </c>
      <c r="R16" s="39">
        <v>0</v>
      </c>
      <c r="S16" s="39">
        <v>0</v>
      </c>
      <c r="T16" s="39">
        <v>0</v>
      </c>
      <c r="U16" s="39">
        <v>26.925999999999998</v>
      </c>
      <c r="V16" s="39">
        <v>318</v>
      </c>
      <c r="W16" s="39">
        <v>0</v>
      </c>
      <c r="X16" s="34">
        <v>12126</v>
      </c>
      <c r="Y16" s="34">
        <v>61120.800000000003</v>
      </c>
      <c r="Z16" s="15">
        <v>1139.4000000000001</v>
      </c>
      <c r="AA16" s="36">
        <f>SUM(G16:Z16)+C16</f>
        <v>120245.702</v>
      </c>
      <c r="AB16" s="31">
        <f>-(B16-AA16)</f>
        <v>-1</v>
      </c>
    </row>
    <row r="17" spans="1:28" ht="11" x14ac:dyDescent="0.2">
      <c r="A17" s="23" t="s">
        <v>78</v>
      </c>
      <c r="B17" s="37">
        <v>214289.12599999999</v>
      </c>
      <c r="C17" s="39">
        <v>574.64200000000005</v>
      </c>
      <c r="D17" s="15">
        <v>0</v>
      </c>
      <c r="E17" s="7" t="s">
        <v>68</v>
      </c>
      <c r="F17" s="37">
        <v>8575.7720000000008</v>
      </c>
      <c r="G17" s="15">
        <v>0</v>
      </c>
      <c r="H17" s="37">
        <v>947.62800000000004</v>
      </c>
      <c r="I17" s="15">
        <v>0</v>
      </c>
      <c r="J17" s="15">
        <v>0</v>
      </c>
      <c r="K17" s="15">
        <v>0</v>
      </c>
      <c r="L17" s="37">
        <v>7469.2979999999998</v>
      </c>
      <c r="M17" s="37">
        <v>40.343000000000004</v>
      </c>
      <c r="N17" s="15">
        <v>0</v>
      </c>
      <c r="O17" s="6">
        <f>F17-SUM(G17:N17)</f>
        <v>118.50300000000061</v>
      </c>
      <c r="P17" s="37">
        <v>73810.733999999997</v>
      </c>
      <c r="Q17" s="34">
        <v>103</v>
      </c>
      <c r="R17" s="37">
        <v>0</v>
      </c>
      <c r="S17" s="37">
        <v>0</v>
      </c>
      <c r="T17" s="37">
        <v>0</v>
      </c>
      <c r="U17" s="37">
        <v>80.778000000000006</v>
      </c>
      <c r="V17" s="37">
        <v>1258</v>
      </c>
      <c r="W17" s="37">
        <v>781</v>
      </c>
      <c r="X17" s="15">
        <v>10178</v>
      </c>
      <c r="Y17" s="15">
        <v>118558.8</v>
      </c>
      <c r="Z17" s="34">
        <v>365.4</v>
      </c>
      <c r="AA17" s="36">
        <f>SUM(G17:Z17)+C17</f>
        <v>214286.12599999999</v>
      </c>
      <c r="AB17" s="31">
        <f>-(B17-AA17)</f>
        <v>-3</v>
      </c>
    </row>
    <row r="18" spans="1:28" ht="11" x14ac:dyDescent="0.2">
      <c r="A18" s="24" t="s">
        <v>79</v>
      </c>
      <c r="B18" s="39">
        <v>14600.868</v>
      </c>
      <c r="C18" s="15">
        <v>2624.08</v>
      </c>
      <c r="D18" s="34">
        <v>0</v>
      </c>
      <c r="E18" s="6" t="s">
        <v>68</v>
      </c>
      <c r="F18" s="39">
        <v>1194.825</v>
      </c>
      <c r="G18" s="34">
        <v>0</v>
      </c>
      <c r="H18" s="39">
        <v>129.22200000000001</v>
      </c>
      <c r="I18" s="34">
        <v>0</v>
      </c>
      <c r="J18" s="34">
        <v>0</v>
      </c>
      <c r="K18" s="34">
        <v>0</v>
      </c>
      <c r="L18" s="39">
        <v>729.75900000000001</v>
      </c>
      <c r="M18" s="39">
        <v>40.343000000000004</v>
      </c>
      <c r="N18" s="34">
        <v>0</v>
      </c>
      <c r="O18" s="6">
        <f>F18-SUM(G18:N18)</f>
        <v>295.50100000000009</v>
      </c>
      <c r="P18" s="39">
        <v>3917.636</v>
      </c>
      <c r="Q18" s="15">
        <v>73</v>
      </c>
      <c r="R18" s="39">
        <v>0</v>
      </c>
      <c r="S18" s="39">
        <v>0</v>
      </c>
      <c r="T18" s="39">
        <v>0</v>
      </c>
      <c r="U18" s="39">
        <v>26.925999999999998</v>
      </c>
      <c r="V18" s="39">
        <v>130</v>
      </c>
      <c r="W18" s="39">
        <v>0</v>
      </c>
      <c r="X18" s="34">
        <v>194</v>
      </c>
      <c r="Y18" s="34">
        <v>6440.4</v>
      </c>
      <c r="Z18" s="15">
        <v>0</v>
      </c>
      <c r="AA18" s="36">
        <f>SUM(G18:Z18)+C18</f>
        <v>14600.867</v>
      </c>
      <c r="AB18" s="31">
        <f>-(B18-AA18)</f>
        <v>-1.0000000002037268E-3</v>
      </c>
    </row>
    <row r="19" spans="1:28" ht="11" x14ac:dyDescent="0.2">
      <c r="A19" s="24" t="s">
        <v>80</v>
      </c>
      <c r="B19" s="37">
        <v>213476.288</v>
      </c>
      <c r="C19" s="39">
        <v>7846.0739999999996</v>
      </c>
      <c r="D19" s="15">
        <v>0</v>
      </c>
      <c r="E19" s="7" t="s">
        <v>68</v>
      </c>
      <c r="F19" s="37">
        <v>6834.6090000000004</v>
      </c>
      <c r="G19" s="15">
        <v>0</v>
      </c>
      <c r="H19" s="37">
        <v>258.44400000000002</v>
      </c>
      <c r="I19" s="15">
        <v>0</v>
      </c>
      <c r="J19" s="15">
        <v>0</v>
      </c>
      <c r="K19" s="15">
        <v>0</v>
      </c>
      <c r="L19" s="37">
        <v>5365.875</v>
      </c>
      <c r="M19" s="15">
        <v>1210.29</v>
      </c>
      <c r="N19" s="15">
        <v>0</v>
      </c>
      <c r="O19" s="6">
        <f>F19-SUM(G19:N19)</f>
        <v>0</v>
      </c>
      <c r="P19" s="37">
        <v>116593.553</v>
      </c>
      <c r="Q19" s="34">
        <v>844</v>
      </c>
      <c r="R19" s="37">
        <v>0</v>
      </c>
      <c r="S19" s="37">
        <v>0</v>
      </c>
      <c r="T19" s="37">
        <v>0</v>
      </c>
      <c r="U19" s="37">
        <v>53.851999999999997</v>
      </c>
      <c r="V19" s="37">
        <v>2111</v>
      </c>
      <c r="W19" s="37">
        <v>0</v>
      </c>
      <c r="X19" s="15">
        <v>11956</v>
      </c>
      <c r="Y19" s="15">
        <v>67237.2</v>
      </c>
      <c r="Z19" s="34">
        <v>0</v>
      </c>
      <c r="AA19" s="36">
        <f>SUM(G19:Z19)+C19</f>
        <v>213476.28799999997</v>
      </c>
      <c r="AB19" s="31">
        <f>-(B19-AA19)</f>
        <v>-2.9103830456733704E-11</v>
      </c>
    </row>
    <row r="20" spans="1:28" ht="11" x14ac:dyDescent="0.2">
      <c r="A20" s="24" t="s">
        <v>81</v>
      </c>
      <c r="B20" s="39">
        <v>223933.81700000001</v>
      </c>
      <c r="C20" s="15">
        <v>10776.85</v>
      </c>
      <c r="D20" s="34">
        <v>0</v>
      </c>
      <c r="E20" s="6" t="s">
        <v>68</v>
      </c>
      <c r="F20" s="39">
        <v>1645.181</v>
      </c>
      <c r="G20" s="34">
        <v>0</v>
      </c>
      <c r="H20" s="39">
        <v>86.147999999999996</v>
      </c>
      <c r="I20" s="34">
        <v>0</v>
      </c>
      <c r="J20" s="34">
        <v>0</v>
      </c>
      <c r="K20" s="34">
        <v>0</v>
      </c>
      <c r="L20" s="39">
        <v>1116.1020000000001</v>
      </c>
      <c r="M20" s="34">
        <v>403.43</v>
      </c>
      <c r="N20" s="34">
        <v>0</v>
      </c>
      <c r="O20" s="6">
        <f>F20-SUM(G20:N20)</f>
        <v>39.500999999999976</v>
      </c>
      <c r="P20" s="39">
        <v>78489.357000000004</v>
      </c>
      <c r="Q20" s="15">
        <v>1340</v>
      </c>
      <c r="R20" s="39">
        <v>0</v>
      </c>
      <c r="S20" s="39">
        <v>0</v>
      </c>
      <c r="T20" s="39">
        <v>0</v>
      </c>
      <c r="U20" s="39">
        <v>134.63</v>
      </c>
      <c r="V20" s="39">
        <v>21064</v>
      </c>
      <c r="W20" s="39">
        <v>12446</v>
      </c>
      <c r="X20" s="34">
        <v>26801</v>
      </c>
      <c r="Y20" s="34">
        <v>71236.800000000003</v>
      </c>
      <c r="Z20" s="15">
        <v>0</v>
      </c>
      <c r="AA20" s="36">
        <f>SUM(G20:Z20)+C20</f>
        <v>223933.818</v>
      </c>
      <c r="AB20" s="31">
        <f>-(B20-AA20)</f>
        <v>9.9999998928979039E-4</v>
      </c>
    </row>
    <row r="21" spans="1:28" ht="11" x14ac:dyDescent="0.2">
      <c r="A21" s="23" t="s">
        <v>82</v>
      </c>
      <c r="B21" s="37">
        <v>72305.264999999999</v>
      </c>
      <c r="C21" s="34">
        <v>0</v>
      </c>
      <c r="D21" s="15">
        <v>0</v>
      </c>
      <c r="E21" s="7" t="s">
        <v>68</v>
      </c>
      <c r="F21" s="37">
        <v>641.46799999999996</v>
      </c>
      <c r="G21" s="15">
        <v>0</v>
      </c>
      <c r="H21" s="37">
        <v>43.073999999999998</v>
      </c>
      <c r="I21" s="15">
        <v>0</v>
      </c>
      <c r="J21" s="15">
        <v>0</v>
      </c>
      <c r="K21" s="15">
        <v>0</v>
      </c>
      <c r="L21" s="37">
        <v>558.05100000000004</v>
      </c>
      <c r="M21" s="37">
        <v>40.343000000000004</v>
      </c>
      <c r="N21" s="15">
        <v>0</v>
      </c>
      <c r="O21" s="6">
        <f>F21-SUM(G21:N21)</f>
        <v>0</v>
      </c>
      <c r="P21" s="37">
        <v>4556.9449999999997</v>
      </c>
      <c r="Q21" s="34">
        <v>5</v>
      </c>
      <c r="R21" s="37">
        <v>0</v>
      </c>
      <c r="S21" s="37">
        <v>0</v>
      </c>
      <c r="T21" s="37">
        <v>0</v>
      </c>
      <c r="U21" s="37">
        <v>53.851999999999997</v>
      </c>
      <c r="V21" s="37">
        <v>48238</v>
      </c>
      <c r="W21" s="37">
        <v>149</v>
      </c>
      <c r="X21" s="15">
        <v>2227</v>
      </c>
      <c r="Y21" s="15">
        <v>16434</v>
      </c>
      <c r="Z21" s="34">
        <v>0</v>
      </c>
      <c r="AA21" s="36">
        <f>SUM(G21:Z21)+C21</f>
        <v>72305.264999999999</v>
      </c>
      <c r="AB21" s="31">
        <f>-(B21-AA21)</f>
        <v>0</v>
      </c>
    </row>
    <row r="22" spans="1:28" ht="11" x14ac:dyDescent="0.2">
      <c r="A22" s="24" t="s">
        <v>83</v>
      </c>
      <c r="B22" s="37">
        <v>17319.823</v>
      </c>
      <c r="C22" s="39">
        <v>180.55199999999999</v>
      </c>
      <c r="D22" s="15">
        <v>0</v>
      </c>
      <c r="E22" s="7" t="s">
        <v>68</v>
      </c>
      <c r="F22" s="37">
        <v>601.125</v>
      </c>
      <c r="G22" s="15">
        <v>0</v>
      </c>
      <c r="H22" s="37">
        <v>43.073999999999998</v>
      </c>
      <c r="I22" s="15">
        <v>0</v>
      </c>
      <c r="J22" s="15">
        <v>0</v>
      </c>
      <c r="K22" s="15">
        <v>0</v>
      </c>
      <c r="L22" s="37">
        <v>558.05100000000004</v>
      </c>
      <c r="M22" s="15">
        <v>0</v>
      </c>
      <c r="N22" s="15">
        <v>0</v>
      </c>
      <c r="O22" s="6">
        <f>F22-SUM(G22:N22)</f>
        <v>0</v>
      </c>
      <c r="P22" s="37">
        <v>8865.5460000000003</v>
      </c>
      <c r="Q22" s="34">
        <v>3</v>
      </c>
      <c r="R22" s="37">
        <v>0</v>
      </c>
      <c r="S22" s="37">
        <v>0</v>
      </c>
      <c r="T22" s="37">
        <v>0</v>
      </c>
      <c r="U22" s="37">
        <v>0</v>
      </c>
      <c r="V22" s="37">
        <v>120</v>
      </c>
      <c r="W22" s="37">
        <v>0</v>
      </c>
      <c r="X22" s="15">
        <v>544</v>
      </c>
      <c r="Y22" s="15">
        <v>7005.6</v>
      </c>
      <c r="Z22" s="15">
        <v>0</v>
      </c>
      <c r="AA22" s="36">
        <f>SUM(G22:Z22)+C22</f>
        <v>17319.823</v>
      </c>
      <c r="AB22" s="31">
        <f>-(B22-AA22)</f>
        <v>0</v>
      </c>
    </row>
    <row r="23" spans="1:28" ht="11" x14ac:dyDescent="0.2">
      <c r="A23" s="24" t="s">
        <v>84</v>
      </c>
      <c r="B23" s="39">
        <v>102209.42200000001</v>
      </c>
      <c r="C23" s="15">
        <v>0</v>
      </c>
      <c r="D23" s="34">
        <v>0</v>
      </c>
      <c r="E23" s="6" t="s">
        <v>68</v>
      </c>
      <c r="F23" s="39">
        <v>56315.993000000002</v>
      </c>
      <c r="G23" s="34">
        <v>0</v>
      </c>
      <c r="H23" s="34">
        <v>0</v>
      </c>
      <c r="I23" s="39">
        <v>3086.5129999999999</v>
      </c>
      <c r="J23" s="34">
        <v>0</v>
      </c>
      <c r="K23" s="34">
        <v>0</v>
      </c>
      <c r="L23" s="34">
        <v>53229.48</v>
      </c>
      <c r="M23" s="34">
        <v>0</v>
      </c>
      <c r="N23" s="34">
        <v>0</v>
      </c>
      <c r="O23" s="6">
        <f>F23-SUM(G23:N23)</f>
        <v>0</v>
      </c>
      <c r="P23" s="34">
        <v>26449.200000000001</v>
      </c>
      <c r="Q23" s="15">
        <v>0</v>
      </c>
      <c r="R23" s="34">
        <v>132.70500000000001</v>
      </c>
      <c r="S23" s="34">
        <v>1966.7239999999999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17344.8</v>
      </c>
      <c r="Z23" s="34">
        <v>0</v>
      </c>
      <c r="AA23" s="36">
        <f>SUM(G23:Z23)+C23</f>
        <v>102209.42200000001</v>
      </c>
      <c r="AB23" s="31">
        <f>-(B23-AA23)</f>
        <v>0</v>
      </c>
    </row>
    <row r="24" spans="1:28" ht="11" x14ac:dyDescent="0.2">
      <c r="A24" s="23" t="s">
        <v>85</v>
      </c>
      <c r="B24" s="39">
        <v>109114.848</v>
      </c>
      <c r="C24" s="37">
        <v>1474.5050000000001</v>
      </c>
      <c r="D24" s="34">
        <v>0</v>
      </c>
      <c r="E24" s="6" t="s">
        <v>68</v>
      </c>
      <c r="F24" s="34">
        <v>5622.8</v>
      </c>
      <c r="G24" s="39">
        <v>1774.1880000000001</v>
      </c>
      <c r="H24" s="34">
        <v>430.74</v>
      </c>
      <c r="I24" s="34">
        <v>0</v>
      </c>
      <c r="J24" s="34">
        <v>0</v>
      </c>
      <c r="K24" s="34">
        <v>0</v>
      </c>
      <c r="L24" s="39">
        <v>3219.5250000000001</v>
      </c>
      <c r="M24" s="39">
        <v>40.343000000000004</v>
      </c>
      <c r="N24" s="34">
        <v>0</v>
      </c>
      <c r="O24" s="6">
        <f>F24-SUM(G24:N24)</f>
        <v>158.00400000000081</v>
      </c>
      <c r="P24" s="39">
        <v>29694.444</v>
      </c>
      <c r="Q24" s="15">
        <v>136</v>
      </c>
      <c r="R24" s="39">
        <v>0</v>
      </c>
      <c r="S24" s="39">
        <v>0</v>
      </c>
      <c r="T24" s="39">
        <v>0</v>
      </c>
      <c r="U24" s="39">
        <v>0</v>
      </c>
      <c r="V24" s="39">
        <v>4616</v>
      </c>
      <c r="W24" s="39">
        <v>3</v>
      </c>
      <c r="X24" s="34">
        <v>6585</v>
      </c>
      <c r="Y24" s="34">
        <v>60969.599999999999</v>
      </c>
      <c r="Z24" s="15">
        <v>13.5</v>
      </c>
      <c r="AA24" s="36">
        <f>SUM(G24:Z24)+C24</f>
        <v>109114.849</v>
      </c>
      <c r="AB24" s="31">
        <f>-(B24-AA24)</f>
        <v>1.0000000038417056E-3</v>
      </c>
    </row>
    <row r="25" spans="1:28" ht="11" x14ac:dyDescent="0.2">
      <c r="A25" s="38"/>
      <c r="B25" s="37"/>
      <c r="C25" s="15"/>
      <c r="D25" s="15"/>
      <c r="E25" s="15"/>
      <c r="F25" s="15"/>
      <c r="G25" s="15"/>
      <c r="H25" s="37"/>
      <c r="I25" s="37"/>
      <c r="J25" s="15"/>
      <c r="K25" s="7"/>
      <c r="L25" s="7"/>
      <c r="M25" s="15"/>
      <c r="N25" s="7"/>
      <c r="O25" s="15"/>
      <c r="R25" s="26">
        <v>0</v>
      </c>
      <c r="S25" s="26">
        <v>0</v>
      </c>
      <c r="T25" s="26">
        <v>0</v>
      </c>
      <c r="W25" s="26">
        <v>0</v>
      </c>
      <c r="Z25" s="34"/>
      <c r="AA25" s="36"/>
      <c r="AB25" s="31"/>
    </row>
    <row r="26" spans="1:28" ht="11" x14ac:dyDescent="0.2">
      <c r="A26" s="23" t="s">
        <v>86</v>
      </c>
      <c r="B26" s="37">
        <v>149608.41699999999</v>
      </c>
      <c r="C26" s="34">
        <v>0</v>
      </c>
      <c r="D26" s="15">
        <v>0</v>
      </c>
      <c r="E26" s="7" t="s">
        <v>68</v>
      </c>
      <c r="F26" s="37">
        <v>88423.578999999998</v>
      </c>
      <c r="G26" s="15">
        <v>0</v>
      </c>
      <c r="H26" s="15">
        <v>8830.17</v>
      </c>
      <c r="I26" s="37">
        <v>2367.7359999999999</v>
      </c>
      <c r="J26" s="15">
        <v>0</v>
      </c>
      <c r="K26" s="15">
        <v>0</v>
      </c>
      <c r="L26" s="37">
        <v>77225.672999999995</v>
      </c>
      <c r="M26" s="15">
        <v>0</v>
      </c>
      <c r="N26" s="15">
        <v>0</v>
      </c>
      <c r="O26" s="6">
        <f>F26-SUM(G26:N26)</f>
        <v>0</v>
      </c>
      <c r="P26" s="15">
        <v>10788.3</v>
      </c>
      <c r="Q26" s="34">
        <v>23474</v>
      </c>
      <c r="R26" s="15">
        <v>106.164</v>
      </c>
      <c r="S26" s="15">
        <v>3859.232</v>
      </c>
      <c r="T26" s="15">
        <v>0</v>
      </c>
      <c r="U26" s="15">
        <v>457.74200000000002</v>
      </c>
      <c r="V26" s="15">
        <v>4242</v>
      </c>
      <c r="W26" s="15">
        <v>0</v>
      </c>
      <c r="X26" s="15">
        <v>0</v>
      </c>
      <c r="Y26" s="15">
        <v>18212.400000000001</v>
      </c>
      <c r="Z26" s="15">
        <v>0</v>
      </c>
      <c r="AA26" s="36">
        <f>SUM(G26:Z26)+C26</f>
        <v>149563.41699999999</v>
      </c>
      <c r="AB26" s="31">
        <f>-(B26-AA26)</f>
        <v>-45</v>
      </c>
    </row>
    <row r="27" spans="1:28" ht="11" x14ac:dyDescent="0.2">
      <c r="A27" s="1" t="s">
        <v>70</v>
      </c>
    </row>
    <row r="28" spans="1:28" ht="11" x14ac:dyDescent="0.2">
      <c r="A28" s="1" t="s">
        <v>68</v>
      </c>
      <c r="B28" s="3" t="s">
        <v>100</v>
      </c>
    </row>
    <row r="29" spans="1:28" ht="11" x14ac:dyDescent="0.2">
      <c r="A29" s="1" t="s">
        <v>71</v>
      </c>
      <c r="K29" s="35"/>
    </row>
    <row r="30" spans="1:28" ht="11" x14ac:dyDescent="0.2">
      <c r="A30" s="1"/>
      <c r="B30" s="3" t="s">
        <v>99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Structure</vt:lpstr>
      <vt:lpstr>2010</vt:lpstr>
      <vt:lpstr>2015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Jonathan Vincents Eriksen</cp:lastModifiedBy>
  <dcterms:created xsi:type="dcterms:W3CDTF">2022-03-17T09:07:54Z</dcterms:created>
  <dcterms:modified xsi:type="dcterms:W3CDTF">2022-03-18T10:48:46Z</dcterms:modified>
</cp:coreProperties>
</file>