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125" windowHeight="160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12" i="1"/>
  <c r="F13" i="1" l="1"/>
  <c r="F14" i="1"/>
  <c r="F15" i="1"/>
  <c r="F16" i="1"/>
  <c r="F17" i="1"/>
  <c r="F18" i="1"/>
  <c r="F19" i="1"/>
  <c r="F12" i="1"/>
  <c r="K8" i="1" l="1"/>
  <c r="K9" i="1"/>
  <c r="K10" i="1"/>
  <c r="K11" i="1"/>
  <c r="K13" i="1"/>
  <c r="K14" i="1"/>
  <c r="K15" i="1"/>
  <c r="K16" i="1"/>
  <c r="K17" i="1"/>
  <c r="K18" i="1"/>
  <c r="K19" i="1"/>
  <c r="K39" i="1"/>
  <c r="F39" i="1"/>
  <c r="G39" i="1" s="1"/>
  <c r="D39" i="1"/>
  <c r="K38" i="1"/>
  <c r="F38" i="1"/>
  <c r="G38" i="1" s="1"/>
  <c r="D38" i="1"/>
  <c r="B38" i="1"/>
  <c r="K37" i="1"/>
  <c r="F37" i="1"/>
  <c r="G37" i="1" s="1"/>
  <c r="D37" i="1"/>
  <c r="K36" i="1"/>
  <c r="F36" i="1"/>
  <c r="G36" i="1" s="1"/>
  <c r="D36" i="1"/>
  <c r="B36" i="1"/>
  <c r="K35" i="1"/>
  <c r="F35" i="1"/>
  <c r="G35" i="1" s="1"/>
  <c r="D35" i="1"/>
  <c r="K34" i="1"/>
  <c r="F34" i="1"/>
  <c r="G34" i="1" s="1"/>
  <c r="D34" i="1"/>
  <c r="B34" i="1"/>
  <c r="K33" i="1"/>
  <c r="F33" i="1"/>
  <c r="G33" i="1" s="1"/>
  <c r="D33" i="1"/>
  <c r="T32" i="1"/>
  <c r="K32" i="1" s="1"/>
  <c r="F32" i="1"/>
  <c r="G32" i="1" s="1"/>
  <c r="D32" i="1"/>
  <c r="B32" i="1"/>
  <c r="K31" i="1"/>
  <c r="G31" i="1"/>
  <c r="F31" i="1"/>
  <c r="D31" i="1"/>
  <c r="K30" i="1"/>
  <c r="G30" i="1"/>
  <c r="F30" i="1"/>
  <c r="D30" i="1"/>
  <c r="B30" i="1"/>
  <c r="K29" i="1"/>
  <c r="G29" i="1"/>
  <c r="F29" i="1"/>
  <c r="D29" i="1"/>
  <c r="K28" i="1"/>
  <c r="G28" i="1"/>
  <c r="F28" i="1"/>
  <c r="D28" i="1"/>
  <c r="B28" i="1"/>
  <c r="F11" i="1"/>
  <c r="F10" i="1"/>
  <c r="F9" i="1"/>
  <c r="F8" i="1"/>
  <c r="G8" i="1" l="1"/>
  <c r="G9" i="1"/>
  <c r="G10" i="1"/>
  <c r="G11" i="1"/>
  <c r="T12" i="1" l="1"/>
  <c r="K12" i="1" s="1"/>
  <c r="B10" i="1" l="1"/>
  <c r="B8" i="1"/>
  <c r="B18" i="1" l="1"/>
  <c r="B16" i="1"/>
  <c r="B14" i="1"/>
  <c r="B12" i="1"/>
</calcChain>
</file>

<file path=xl/sharedStrings.xml><?xml version="1.0" encoding="utf-8"?>
<sst xmlns="http://schemas.openxmlformats.org/spreadsheetml/2006/main" count="299" uniqueCount="58">
  <si>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</si>
  <si>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</si>
  <si>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</si>
  <si>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</si>
  <si>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</si>
  <si>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</si>
  <si>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</si>
  <si>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</si>
  <si>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</si>
  <si>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</si>
  <si>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UC_MAX_TPC_ELC</t>
  </si>
  <si>
    <t>TPC*</t>
  </si>
  <si>
    <t>TP*</t>
  </si>
  <si>
    <t>Maximum share of electric passenger cars</t>
  </si>
  <si>
    <t>TRAELC*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</si>
  <si>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</si>
  <si>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</si>
  <si>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</si>
  <si>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</si>
  <si>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</si>
  <si>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</si>
  <si>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</si>
  <si>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</si>
  <si>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</si>
  <si>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</si>
  <si>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</si>
  <si>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Car Maximum distributions</t>
  </si>
  <si>
    <t>Year</t>
  </si>
  <si>
    <t>LimType</t>
  </si>
  <si>
    <t>UC_FLO</t>
  </si>
  <si>
    <t>UC_RHSRTS</t>
  </si>
  <si>
    <t>UC_RHSRTS~0</t>
  </si>
  <si>
    <t>*</t>
  </si>
  <si>
    <t>UP</t>
  </si>
  <si>
    <t>UC_MAX_TFV_ELC</t>
  </si>
  <si>
    <t>UC_MAX_TFT_ELC</t>
  </si>
  <si>
    <t>UC_MAX_TPB_ELC</t>
  </si>
  <si>
    <t>UC_MAX_TPA_ELC</t>
  </si>
  <si>
    <t>UC_MAX_TFA_ELC</t>
  </si>
  <si>
    <t>DE1</t>
  </si>
  <si>
    <t>Negative tal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</si>
  <si>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</si>
  <si>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</si>
  <si>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</si>
  <si>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</si>
  <si>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</si>
  <si>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</si>
  <si>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</si>
  <si>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</si>
  <si>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</si>
  <si>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UC_T</t>
  </si>
  <si>
    <t>Maximum share of electric passenger airplanes International Short</t>
  </si>
  <si>
    <t>Maximum share of electric passenger airplanes National</t>
  </si>
  <si>
    <t>DEM</t>
  </si>
  <si>
    <t>UC_COMNET</t>
  </si>
  <si>
    <t>UC_T:UC_RHSRTS</t>
  </si>
  <si>
    <t>~UC_T</t>
  </si>
  <si>
    <t>UC_RHST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</si>
</sst>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5" borderId="0" xfId="2"/>
    <xf numFmtId="0" fontId="7" fillId="6" borderId="0" xfId="3"/>
  </cellXfs>
  <cellStyles count="4">
    <cellStyle name="God" xfId="3" builtinId="26"/>
    <cellStyle name="Normal" xfId="0" builtinId="0"/>
    <cellStyle name="Normale_Scen_UC_IND-StrucConst 2" xfId="1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B1" workbookViewId="0">
      <selection activeCell="G12" sqref="G12:G19"/>
    </sheetView>
  </sheetViews>
  <sheetFormatPr defaultColWidth="11.125" defaultRowHeight="15.75" x14ac:dyDescent="0.25"/>
  <sheetData>
    <row r="1" spans="1:20" x14ac:dyDescent="0.25">
      <c r="A1" t="s">
        <v>26</v>
      </c>
    </row>
    <row r="2" spans="1:20" x14ac:dyDescent="0.25">
      <c r="L2">
        <v>-1.01</v>
      </c>
      <c r="M2" t="s">
        <v>0</v>
      </c>
    </row>
    <row r="3" spans="1:20" x14ac:dyDescent="0.25">
      <c r="B3" s="1" t="s">
        <v>1</v>
      </c>
    </row>
    <row r="4" spans="1:20" x14ac:dyDescent="0.25">
      <c r="B4" s="1" t="s">
        <v>2</v>
      </c>
    </row>
    <row r="5" spans="1:20" x14ac:dyDescent="0.25">
      <c r="A5" s="11"/>
      <c r="B5" s="2"/>
    </row>
    <row r="6" spans="1:20" x14ac:dyDescent="0.25">
      <c r="A6" s="11"/>
      <c r="H6" s="7"/>
      <c r="I6" t="s">
        <v>56</v>
      </c>
      <c r="J6" s="7"/>
      <c r="M6" s="8"/>
    </row>
    <row r="7" spans="1:20" x14ac:dyDescent="0.25">
      <c r="A7" s="11"/>
      <c r="B7" s="3" t="s">
        <v>3</v>
      </c>
      <c r="C7" s="4" t="s">
        <v>8</v>
      </c>
      <c r="D7" s="4" t="s">
        <v>4</v>
      </c>
      <c r="E7" s="4" t="s">
        <v>9</v>
      </c>
      <c r="F7" s="4" t="s">
        <v>5</v>
      </c>
      <c r="G7" s="5" t="s">
        <v>6</v>
      </c>
      <c r="H7" s="5" t="s">
        <v>27</v>
      </c>
      <c r="I7" s="5" t="s">
        <v>28</v>
      </c>
      <c r="J7" s="5" t="s">
        <v>29</v>
      </c>
      <c r="K7" s="5" t="s">
        <v>57</v>
      </c>
      <c r="L7" s="5" t="s">
        <v>31</v>
      </c>
      <c r="M7" s="3" t="s">
        <v>7</v>
      </c>
      <c r="P7" s="5"/>
      <c r="Q7" t="s">
        <v>40</v>
      </c>
      <c r="R7" t="s">
        <v>41</v>
      </c>
      <c r="S7" t="s">
        <v>42</v>
      </c>
      <c r="T7" t="s">
        <v>53</v>
      </c>
    </row>
    <row r="8" spans="1:20" x14ac:dyDescent="0.25">
      <c r="A8" s="11"/>
      <c r="B8" t="str">
        <f>"UC_MAX_T"&amp;R8&amp;S8&amp;"_ELC"&amp;"_REGION_IS"</f>
        <v>UC_MAX_TPA_ELC_REGION_IS</v>
      </c>
      <c r="E8" t="s">
        <v>14</v>
      </c>
      <c r="F8" t="str">
        <f>"T"&amp;R8&amp;S8&amp;"IS"</f>
        <v>TPAIS</v>
      </c>
      <c r="G8" t="str">
        <f>"T"&amp;R8&amp;"*"</f>
        <v>TP*</v>
      </c>
      <c r="H8" s="8">
        <v>2020</v>
      </c>
      <c r="I8" t="s">
        <v>33</v>
      </c>
      <c r="J8">
        <v>1</v>
      </c>
      <c r="K8">
        <f t="shared" ref="K8:K19" si="0">Q8*T8</f>
        <v>0</v>
      </c>
      <c r="L8">
        <v>15</v>
      </c>
      <c r="M8" t="s">
        <v>51</v>
      </c>
      <c r="P8" s="7"/>
      <c r="Q8">
        <v>0</v>
      </c>
      <c r="R8" t="s">
        <v>43</v>
      </c>
      <c r="S8" t="s">
        <v>44</v>
      </c>
    </row>
    <row r="9" spans="1:20" x14ac:dyDescent="0.25">
      <c r="A9" s="11"/>
      <c r="E9" t="s">
        <v>14</v>
      </c>
      <c r="F9" t="str">
        <f>"T"&amp;R9&amp;S9&amp;"IS"</f>
        <v>TPAIS</v>
      </c>
      <c r="G9" t="str">
        <f>"T"&amp;R9&amp;"*"</f>
        <v>TP*</v>
      </c>
      <c r="H9" s="8">
        <v>2060</v>
      </c>
      <c r="I9" t="s">
        <v>33</v>
      </c>
      <c r="J9">
        <v>1</v>
      </c>
      <c r="K9">
        <f t="shared" si="0"/>
        <v>36000</v>
      </c>
      <c r="P9" s="7"/>
      <c r="Q9">
        <v>0.5</v>
      </c>
      <c r="R9" t="s">
        <v>43</v>
      </c>
      <c r="S9" t="s">
        <v>44</v>
      </c>
      <c r="T9">
        <v>72000</v>
      </c>
    </row>
    <row r="10" spans="1:20" x14ac:dyDescent="0.25">
      <c r="A10" s="11"/>
      <c r="B10" t="str">
        <f>"UC_MAX_T"&amp;R10&amp;S10&amp;"_ELC"&amp;"_REGION_N"</f>
        <v>UC_MAX_TPA_ELC_REGION_N</v>
      </c>
      <c r="E10" t="s">
        <v>14</v>
      </c>
      <c r="F10" t="str">
        <f>"T"&amp;R10&amp;S10&amp;"N"</f>
        <v>TPAN</v>
      </c>
      <c r="G10" t="str">
        <f>"T"&amp;R10&amp;"*"</f>
        <v>TP*</v>
      </c>
      <c r="H10" s="8">
        <v>2020</v>
      </c>
      <c r="I10" t="s">
        <v>33</v>
      </c>
      <c r="J10">
        <v>1</v>
      </c>
      <c r="K10">
        <f t="shared" si="0"/>
        <v>0</v>
      </c>
      <c r="L10">
        <v>15</v>
      </c>
      <c r="M10" t="s">
        <v>52</v>
      </c>
      <c r="P10" s="7"/>
      <c r="Q10">
        <v>0</v>
      </c>
      <c r="R10" t="s">
        <v>43</v>
      </c>
      <c r="S10" t="s">
        <v>44</v>
      </c>
    </row>
    <row r="11" spans="1:20" x14ac:dyDescent="0.25">
      <c r="A11" s="11"/>
      <c r="E11" t="s">
        <v>14</v>
      </c>
      <c r="F11" t="str">
        <f>"T"&amp;R11&amp;S11&amp;"N"</f>
        <v>TPAN</v>
      </c>
      <c r="G11" t="str">
        <f>"T"&amp;R11&amp;"*"</f>
        <v>TP*</v>
      </c>
      <c r="H11" s="8">
        <v>2060</v>
      </c>
      <c r="I11" t="s">
        <v>33</v>
      </c>
      <c r="J11">
        <v>1</v>
      </c>
      <c r="K11">
        <f t="shared" si="0"/>
        <v>22000</v>
      </c>
      <c r="P11" s="7"/>
      <c r="Q11">
        <v>0.5</v>
      </c>
      <c r="R11" t="s">
        <v>43</v>
      </c>
      <c r="S11" t="s">
        <v>44</v>
      </c>
      <c r="T11">
        <v>44000</v>
      </c>
    </row>
    <row r="12" spans="1:20" x14ac:dyDescent="0.25">
      <c r="A12" s="11"/>
      <c r="B12" t="str">
        <f>"UC_MAX_T"&amp;R12&amp;S12&amp;"_ELC"&amp;"_REGION"</f>
        <v>UC_MAX_TFV_ELC_REGION</v>
      </c>
      <c r="E12" t="s">
        <v>14</v>
      </c>
      <c r="F12" t="str">
        <f>"T"&amp;R12&amp;S12&amp;"*"</f>
        <v>TFV*</v>
      </c>
      <c r="G12" t="str">
        <f>"T"&amp;R12&amp;"*"</f>
        <v>TF*</v>
      </c>
      <c r="H12" s="8">
        <v>2020</v>
      </c>
      <c r="I12" t="s">
        <v>33</v>
      </c>
      <c r="J12">
        <v>1</v>
      </c>
      <c r="K12">
        <f t="shared" si="0"/>
        <v>900</v>
      </c>
      <c r="L12">
        <v>15</v>
      </c>
      <c r="M12" t="s">
        <v>17</v>
      </c>
      <c r="P12" s="7"/>
      <c r="Q12">
        <v>0.1</v>
      </c>
      <c r="R12" t="s">
        <v>45</v>
      </c>
      <c r="S12" t="s">
        <v>46</v>
      </c>
      <c r="T12">
        <f>9000</f>
        <v>9000</v>
      </c>
    </row>
    <row r="13" spans="1:20" x14ac:dyDescent="0.25">
      <c r="A13" s="11"/>
      <c r="E13" t="s">
        <v>14</v>
      </c>
      <c r="F13" t="str">
        <f t="shared" ref="F13:F19" si="1">"T"&amp;R13&amp;S13&amp;"*"</f>
        <v>TFV*</v>
      </c>
      <c r="G13" t="str">
        <f t="shared" ref="G13:G19" si="2">"T"&amp;R13&amp;"*"</f>
        <v>TF*</v>
      </c>
      <c r="H13" s="8">
        <v>2060</v>
      </c>
      <c r="I13" t="s">
        <v>33</v>
      </c>
      <c r="J13">
        <v>1</v>
      </c>
      <c r="K13">
        <f t="shared" si="0"/>
        <v>12330</v>
      </c>
      <c r="P13" s="7"/>
      <c r="Q13">
        <v>0.9</v>
      </c>
      <c r="R13" t="s">
        <v>45</v>
      </c>
      <c r="S13" t="s">
        <v>46</v>
      </c>
      <c r="T13">
        <v>13700</v>
      </c>
    </row>
    <row r="14" spans="1:20" x14ac:dyDescent="0.25">
      <c r="A14" s="11"/>
      <c r="B14" t="str">
        <f>"UC_MAX_T"&amp;R14&amp;S14&amp;"_ELC"&amp;"_REGION"</f>
        <v>UC_MAX_TFT_ELC_REGION</v>
      </c>
      <c r="E14" t="s">
        <v>14</v>
      </c>
      <c r="F14" t="str">
        <f t="shared" si="1"/>
        <v>TFT*</v>
      </c>
      <c r="G14" t="str">
        <f t="shared" si="2"/>
        <v>TF*</v>
      </c>
      <c r="H14" s="7">
        <v>2020</v>
      </c>
      <c r="I14" t="s">
        <v>33</v>
      </c>
      <c r="J14">
        <v>1</v>
      </c>
      <c r="K14">
        <f t="shared" si="0"/>
        <v>29576.600000000002</v>
      </c>
      <c r="L14">
        <v>15</v>
      </c>
      <c r="M14" t="s">
        <v>19</v>
      </c>
      <c r="Q14">
        <v>0.1</v>
      </c>
      <c r="R14" t="s">
        <v>45</v>
      </c>
      <c r="S14" t="s">
        <v>47</v>
      </c>
      <c r="T14">
        <v>295766</v>
      </c>
    </row>
    <row r="15" spans="1:20" x14ac:dyDescent="0.25">
      <c r="A15" s="11"/>
      <c r="E15" t="s">
        <v>14</v>
      </c>
      <c r="F15" t="str">
        <f t="shared" si="1"/>
        <v>TFT*</v>
      </c>
      <c r="G15" t="str">
        <f t="shared" si="2"/>
        <v>TF*</v>
      </c>
      <c r="H15" s="7">
        <v>2060</v>
      </c>
      <c r="I15" t="s">
        <v>33</v>
      </c>
      <c r="J15">
        <v>1</v>
      </c>
      <c r="K15">
        <f t="shared" si="0"/>
        <v>318957.09999999998</v>
      </c>
      <c r="M15" s="8"/>
      <c r="Q15">
        <v>0.7</v>
      </c>
      <c r="R15" t="s">
        <v>45</v>
      </c>
      <c r="S15" t="s">
        <v>47</v>
      </c>
      <c r="T15">
        <v>455653</v>
      </c>
    </row>
    <row r="16" spans="1:20" x14ac:dyDescent="0.25">
      <c r="A16" s="11"/>
      <c r="B16" t="str">
        <f>"UC_MAX_T"&amp;R16&amp;S16&amp;"_ELC"&amp;"_REGION"</f>
        <v>UC_MAX_TPB_ELC_REGION</v>
      </c>
      <c r="E16" t="s">
        <v>14</v>
      </c>
      <c r="F16" t="str">
        <f t="shared" si="1"/>
        <v>TPB*</v>
      </c>
      <c r="G16" t="str">
        <f t="shared" si="2"/>
        <v>TP*</v>
      </c>
      <c r="H16" s="8">
        <v>2020</v>
      </c>
      <c r="I16" t="s">
        <v>33</v>
      </c>
      <c r="J16">
        <v>1</v>
      </c>
      <c r="K16">
        <f t="shared" si="0"/>
        <v>6550.7000000000007</v>
      </c>
      <c r="L16">
        <v>15</v>
      </c>
      <c r="M16" t="s">
        <v>21</v>
      </c>
      <c r="Q16">
        <v>0.1</v>
      </c>
      <c r="R16" t="s">
        <v>43</v>
      </c>
      <c r="S16" t="s">
        <v>48</v>
      </c>
      <c r="T16">
        <v>65507</v>
      </c>
    </row>
    <row r="17" spans="1:20" x14ac:dyDescent="0.25">
      <c r="A17" s="11"/>
      <c r="E17" t="s">
        <v>14</v>
      </c>
      <c r="F17" t="str">
        <f t="shared" si="1"/>
        <v>TPB*</v>
      </c>
      <c r="G17" t="str">
        <f t="shared" si="2"/>
        <v>TP*</v>
      </c>
      <c r="H17" s="8">
        <v>2060</v>
      </c>
      <c r="I17" t="s">
        <v>33</v>
      </c>
      <c r="J17">
        <v>1</v>
      </c>
      <c r="K17">
        <f t="shared" si="0"/>
        <v>90916.2</v>
      </c>
      <c r="M17" s="8"/>
      <c r="Q17">
        <v>0.9</v>
      </c>
      <c r="R17" t="s">
        <v>43</v>
      </c>
      <c r="S17" t="s">
        <v>48</v>
      </c>
      <c r="T17">
        <v>101018</v>
      </c>
    </row>
    <row r="18" spans="1:20" x14ac:dyDescent="0.25">
      <c r="A18" s="11"/>
      <c r="B18" t="str">
        <f>"UC_MAX_T"&amp;R18&amp;S18&amp;"_ELC"&amp;"_REGION"</f>
        <v>UC_MAX_TPC_ELC_REGION</v>
      </c>
      <c r="E18" t="s">
        <v>14</v>
      </c>
      <c r="F18" t="str">
        <f t="shared" si="1"/>
        <v>TPC*</v>
      </c>
      <c r="G18" t="str">
        <f t="shared" si="2"/>
        <v>TP*</v>
      </c>
      <c r="H18" s="8">
        <v>2020</v>
      </c>
      <c r="I18" t="s">
        <v>33</v>
      </c>
      <c r="J18">
        <v>1</v>
      </c>
      <c r="K18">
        <f t="shared" si="0"/>
        <v>104729.5</v>
      </c>
      <c r="L18">
        <v>15</v>
      </c>
      <c r="M18" t="s">
        <v>13</v>
      </c>
      <c r="Q18">
        <v>0.1</v>
      </c>
      <c r="R18" t="s">
        <v>43</v>
      </c>
      <c r="S18" t="s">
        <v>49</v>
      </c>
      <c r="T18">
        <v>1047295</v>
      </c>
    </row>
    <row r="19" spans="1:20" x14ac:dyDescent="0.25">
      <c r="A19" s="11"/>
      <c r="E19" t="s">
        <v>14</v>
      </c>
      <c r="F19" t="str">
        <f t="shared" si="1"/>
        <v>TPC*</v>
      </c>
      <c r="G19" t="str">
        <f t="shared" si="2"/>
        <v>TP*</v>
      </c>
      <c r="H19" s="8">
        <v>2060</v>
      </c>
      <c r="I19" t="s">
        <v>33</v>
      </c>
      <c r="J19">
        <v>1</v>
      </c>
      <c r="K19">
        <f t="shared" si="0"/>
        <v>1534272.7999999998</v>
      </c>
      <c r="M19" s="8"/>
      <c r="Q19">
        <v>0.95</v>
      </c>
      <c r="R19" t="s">
        <v>43</v>
      </c>
      <c r="S19" t="s">
        <v>49</v>
      </c>
      <c r="T19">
        <v>1615024</v>
      </c>
    </row>
    <row r="21" spans="1:20" x14ac:dyDescent="0.25">
      <c r="A21" t="s">
        <v>26</v>
      </c>
    </row>
    <row r="23" spans="1:20" x14ac:dyDescent="0.25">
      <c r="B23" s="1" t="s">
        <v>1</v>
      </c>
    </row>
    <row r="24" spans="1:20" x14ac:dyDescent="0.25">
      <c r="B24" s="1" t="s">
        <v>2</v>
      </c>
    </row>
    <row r="25" spans="1:20" x14ac:dyDescent="0.25">
      <c r="A25" s="11"/>
      <c r="B25" s="2"/>
    </row>
    <row r="26" spans="1:20" x14ac:dyDescent="0.25">
      <c r="A26" s="11"/>
      <c r="H26" s="7"/>
      <c r="I26" t="s">
        <v>55</v>
      </c>
      <c r="J26" s="7"/>
      <c r="M26" s="8"/>
    </row>
    <row r="27" spans="1:20" x14ac:dyDescent="0.25">
      <c r="A27" s="11"/>
      <c r="B27" s="3" t="s">
        <v>3</v>
      </c>
      <c r="C27" s="4" t="s">
        <v>8</v>
      </c>
      <c r="D27" s="4" t="s">
        <v>4</v>
      </c>
      <c r="E27" s="4" t="s">
        <v>9</v>
      </c>
      <c r="F27" s="4" t="s">
        <v>5</v>
      </c>
      <c r="G27" s="5" t="s">
        <v>6</v>
      </c>
      <c r="H27" s="5" t="s">
        <v>27</v>
      </c>
      <c r="I27" s="5" t="s">
        <v>28</v>
      </c>
      <c r="J27" s="5" t="s">
        <v>54</v>
      </c>
      <c r="K27" s="5" t="s">
        <v>39</v>
      </c>
      <c r="L27" s="5" t="s">
        <v>31</v>
      </c>
      <c r="M27" s="3" t="s">
        <v>7</v>
      </c>
      <c r="P27" s="5"/>
      <c r="Q27" t="s">
        <v>40</v>
      </c>
      <c r="R27" t="s">
        <v>41</v>
      </c>
      <c r="S27" t="s">
        <v>42</v>
      </c>
      <c r="T27" t="s">
        <v>53</v>
      </c>
    </row>
    <row r="28" spans="1:20" x14ac:dyDescent="0.25">
      <c r="A28" s="11"/>
      <c r="B28" t="str">
        <f>"UC_MAX_T"&amp;R28&amp;S28&amp;"_ELC"&amp;"_REGION_IS"</f>
        <v>UC_MAX_TPA_ELC_REGION_IS</v>
      </c>
      <c r="D28" t="str">
        <f t="shared" ref="D28:D39" si="3">"T"&amp;R28&amp;S28&amp;"*"</f>
        <v>TPA*</v>
      </c>
      <c r="E28" t="s">
        <v>14</v>
      </c>
      <c r="F28" t="str">
        <f>"T"&amp;R28&amp;S28&amp;"IS"</f>
        <v>TPAIS</v>
      </c>
      <c r="G28" t="str">
        <f t="shared" ref="G28:G31" si="4">"T"&amp;R28&amp;"*"</f>
        <v>TP*</v>
      </c>
      <c r="H28" s="8">
        <v>2020</v>
      </c>
      <c r="I28" t="s">
        <v>33</v>
      </c>
      <c r="J28">
        <v>1</v>
      </c>
      <c r="K28">
        <f t="shared" ref="K28:K39" si="5">Q28*T28</f>
        <v>0</v>
      </c>
      <c r="L28">
        <v>5</v>
      </c>
      <c r="M28" t="s">
        <v>51</v>
      </c>
      <c r="P28" s="7"/>
      <c r="Q28">
        <v>0</v>
      </c>
      <c r="R28" t="s">
        <v>43</v>
      </c>
      <c r="S28" t="s">
        <v>44</v>
      </c>
    </row>
    <row r="29" spans="1:20" x14ac:dyDescent="0.25">
      <c r="A29" s="11"/>
      <c r="D29" t="str">
        <f t="shared" si="3"/>
        <v>TPA*</v>
      </c>
      <c r="E29" t="s">
        <v>14</v>
      </c>
      <c r="F29" t="str">
        <f>"T"&amp;R29&amp;S29&amp;"IS"</f>
        <v>TPAIS</v>
      </c>
      <c r="G29" t="str">
        <f t="shared" si="4"/>
        <v>TP*</v>
      </c>
      <c r="H29" s="8">
        <v>2060</v>
      </c>
      <c r="I29" t="s">
        <v>33</v>
      </c>
      <c r="J29">
        <v>1</v>
      </c>
      <c r="K29">
        <f t="shared" si="5"/>
        <v>36000</v>
      </c>
      <c r="P29" s="7"/>
      <c r="Q29">
        <v>0.5</v>
      </c>
      <c r="R29" t="s">
        <v>43</v>
      </c>
      <c r="S29" t="s">
        <v>44</v>
      </c>
      <c r="T29">
        <v>72000</v>
      </c>
    </row>
    <row r="30" spans="1:20" x14ac:dyDescent="0.25">
      <c r="A30" s="11"/>
      <c r="B30" t="str">
        <f>"UC_MAX_T"&amp;R30&amp;S30&amp;"_ELC"&amp;"_REGION_N"</f>
        <v>UC_MAX_TPA_ELC_REGION_N</v>
      </c>
      <c r="D30" t="str">
        <f t="shared" si="3"/>
        <v>TPA*</v>
      </c>
      <c r="E30" t="s">
        <v>14</v>
      </c>
      <c r="F30" t="str">
        <f>"T"&amp;R30&amp;S30&amp;"N"</f>
        <v>TPAN</v>
      </c>
      <c r="G30" t="str">
        <f t="shared" si="4"/>
        <v>TP*</v>
      </c>
      <c r="H30" s="8">
        <v>2020</v>
      </c>
      <c r="I30" t="s">
        <v>33</v>
      </c>
      <c r="J30">
        <v>1</v>
      </c>
      <c r="K30">
        <f t="shared" si="5"/>
        <v>0</v>
      </c>
      <c r="L30">
        <v>5</v>
      </c>
      <c r="M30" t="s">
        <v>52</v>
      </c>
      <c r="P30" s="7"/>
      <c r="Q30">
        <v>0</v>
      </c>
      <c r="R30" t="s">
        <v>43</v>
      </c>
      <c r="S30" t="s">
        <v>44</v>
      </c>
    </row>
    <row r="31" spans="1:20" x14ac:dyDescent="0.25">
      <c r="A31" s="11"/>
      <c r="D31" t="str">
        <f t="shared" si="3"/>
        <v>TPA*</v>
      </c>
      <c r="E31" t="s">
        <v>14</v>
      </c>
      <c r="F31" t="str">
        <f>"T"&amp;R31&amp;S31&amp;"N"</f>
        <v>TPAN</v>
      </c>
      <c r="G31" t="str">
        <f t="shared" si="4"/>
        <v>TP*</v>
      </c>
      <c r="H31" s="8">
        <v>2060</v>
      </c>
      <c r="I31" t="s">
        <v>33</v>
      </c>
      <c r="J31">
        <v>1</v>
      </c>
      <c r="K31">
        <f t="shared" si="5"/>
        <v>22000</v>
      </c>
      <c r="P31" s="7"/>
      <c r="Q31">
        <v>0.5</v>
      </c>
      <c r="R31" t="s">
        <v>43</v>
      </c>
      <c r="S31" t="s">
        <v>44</v>
      </c>
      <c r="T31">
        <v>44000</v>
      </c>
    </row>
    <row r="32" spans="1:20" x14ac:dyDescent="0.25">
      <c r="A32" s="11"/>
      <c r="B32" t="str">
        <f t="shared" ref="B32" si="6">"UC_MAX_T"&amp;R32&amp;S32&amp;"_ELC"&amp;"_REGION"</f>
        <v>UC_MAX_TFV_ELC_REGION</v>
      </c>
      <c r="D32" t="str">
        <f t="shared" si="3"/>
        <v>TFV*</v>
      </c>
      <c r="E32" t="s">
        <v>14</v>
      </c>
      <c r="F32" t="str">
        <f t="shared" ref="F32:F39" si="7">"T"&amp;R32&amp;"*"</f>
        <v>TF*</v>
      </c>
      <c r="G32" t="str">
        <f t="shared" ref="G32:G39" si="8">F32</f>
        <v>TF*</v>
      </c>
      <c r="H32" s="8">
        <v>2020</v>
      </c>
      <c r="I32" t="s">
        <v>33</v>
      </c>
      <c r="J32">
        <v>1</v>
      </c>
      <c r="K32">
        <f t="shared" si="5"/>
        <v>900</v>
      </c>
      <c r="L32">
        <v>5</v>
      </c>
      <c r="M32" t="s">
        <v>17</v>
      </c>
      <c r="P32" s="7"/>
      <c r="Q32">
        <v>0.1</v>
      </c>
      <c r="R32" t="s">
        <v>45</v>
      </c>
      <c r="S32" t="s">
        <v>46</v>
      </c>
      <c r="T32">
        <f>9000</f>
        <v>9000</v>
      </c>
    </row>
    <row r="33" spans="1:20" x14ac:dyDescent="0.25">
      <c r="A33" s="11"/>
      <c r="D33" t="str">
        <f t="shared" si="3"/>
        <v>TFV*</v>
      </c>
      <c r="E33" t="s">
        <v>14</v>
      </c>
      <c r="F33" t="str">
        <f t="shared" si="7"/>
        <v>TF*</v>
      </c>
      <c r="G33" t="str">
        <f t="shared" si="8"/>
        <v>TF*</v>
      </c>
      <c r="H33" s="8">
        <v>2060</v>
      </c>
      <c r="I33" t="s">
        <v>33</v>
      </c>
      <c r="J33">
        <v>1</v>
      </c>
      <c r="K33">
        <f t="shared" si="5"/>
        <v>12330</v>
      </c>
      <c r="P33" s="7"/>
      <c r="Q33">
        <v>0.9</v>
      </c>
      <c r="R33" t="s">
        <v>45</v>
      </c>
      <c r="S33" t="s">
        <v>46</v>
      </c>
      <c r="T33">
        <v>13700</v>
      </c>
    </row>
    <row r="34" spans="1:20" x14ac:dyDescent="0.25">
      <c r="A34" s="11"/>
      <c r="B34" t="str">
        <f t="shared" ref="B34" si="9">"UC_MAX_T"&amp;R34&amp;S34&amp;"_ELC"&amp;"_REGION"</f>
        <v>UC_MAX_TFT_ELC_REGION</v>
      </c>
      <c r="D34" t="str">
        <f t="shared" si="3"/>
        <v>TFT*</v>
      </c>
      <c r="E34" t="s">
        <v>14</v>
      </c>
      <c r="F34" t="str">
        <f t="shared" si="7"/>
        <v>TF*</v>
      </c>
      <c r="G34" t="str">
        <f t="shared" si="8"/>
        <v>TF*</v>
      </c>
      <c r="H34" s="7">
        <v>2020</v>
      </c>
      <c r="I34" t="s">
        <v>33</v>
      </c>
      <c r="J34">
        <v>1</v>
      </c>
      <c r="K34">
        <f t="shared" si="5"/>
        <v>29576.600000000002</v>
      </c>
      <c r="L34">
        <v>15</v>
      </c>
      <c r="M34" t="s">
        <v>19</v>
      </c>
      <c r="Q34">
        <v>0.1</v>
      </c>
      <c r="R34" t="s">
        <v>45</v>
      </c>
      <c r="S34" t="s">
        <v>47</v>
      </c>
      <c r="T34">
        <v>295766</v>
      </c>
    </row>
    <row r="35" spans="1:20" x14ac:dyDescent="0.25">
      <c r="A35" s="11"/>
      <c r="D35" t="str">
        <f t="shared" si="3"/>
        <v>TFT*</v>
      </c>
      <c r="E35" t="s">
        <v>14</v>
      </c>
      <c r="F35" t="str">
        <f t="shared" si="7"/>
        <v>TF*</v>
      </c>
      <c r="G35" t="str">
        <f t="shared" si="8"/>
        <v>TF*</v>
      </c>
      <c r="H35" s="7">
        <v>2060</v>
      </c>
      <c r="I35" t="s">
        <v>33</v>
      </c>
      <c r="J35">
        <v>1</v>
      </c>
      <c r="K35">
        <f t="shared" si="5"/>
        <v>318957.09999999998</v>
      </c>
      <c r="M35" s="8"/>
      <c r="Q35">
        <v>0.7</v>
      </c>
      <c r="R35" t="s">
        <v>45</v>
      </c>
      <c r="S35" t="s">
        <v>47</v>
      </c>
      <c r="T35">
        <v>455653</v>
      </c>
    </row>
    <row r="36" spans="1:20" x14ac:dyDescent="0.25">
      <c r="A36" s="11"/>
      <c r="B36" t="str">
        <f t="shared" ref="B36" si="10">"UC_MAX_T"&amp;R36&amp;S36&amp;"_ELC"&amp;"_REGION"</f>
        <v>UC_MAX_TPB_ELC_REGION</v>
      </c>
      <c r="D36" t="str">
        <f t="shared" si="3"/>
        <v>TPB*</v>
      </c>
      <c r="E36" t="s">
        <v>14</v>
      </c>
      <c r="F36" t="str">
        <f t="shared" si="7"/>
        <v>TP*</v>
      </c>
      <c r="G36" t="str">
        <f t="shared" si="8"/>
        <v>TP*</v>
      </c>
      <c r="H36" s="8">
        <v>2020</v>
      </c>
      <c r="I36" t="s">
        <v>33</v>
      </c>
      <c r="J36">
        <v>1</v>
      </c>
      <c r="K36">
        <f t="shared" si="5"/>
        <v>6550.7000000000007</v>
      </c>
      <c r="L36">
        <v>15</v>
      </c>
      <c r="M36" t="s">
        <v>21</v>
      </c>
      <c r="Q36">
        <v>0.1</v>
      </c>
      <c r="R36" t="s">
        <v>43</v>
      </c>
      <c r="S36" t="s">
        <v>48</v>
      </c>
      <c r="T36">
        <v>65507</v>
      </c>
    </row>
    <row r="37" spans="1:20" x14ac:dyDescent="0.25">
      <c r="A37" s="11"/>
      <c r="D37" t="str">
        <f t="shared" si="3"/>
        <v>TPB*</v>
      </c>
      <c r="E37" t="s">
        <v>14</v>
      </c>
      <c r="F37" t="str">
        <f t="shared" si="7"/>
        <v>TP*</v>
      </c>
      <c r="G37" t="str">
        <f t="shared" si="8"/>
        <v>TP*</v>
      </c>
      <c r="H37" s="8">
        <v>2060</v>
      </c>
      <c r="I37" t="s">
        <v>33</v>
      </c>
      <c r="J37">
        <v>1</v>
      </c>
      <c r="K37">
        <f t="shared" si="5"/>
        <v>90916.2</v>
      </c>
      <c r="M37" s="8"/>
      <c r="Q37">
        <v>0.9</v>
      </c>
      <c r="R37" t="s">
        <v>43</v>
      </c>
      <c r="S37" t="s">
        <v>48</v>
      </c>
      <c r="T37">
        <v>101018</v>
      </c>
    </row>
    <row r="38" spans="1:20" x14ac:dyDescent="0.25">
      <c r="A38" s="11"/>
      <c r="B38" t="str">
        <f t="shared" ref="B38" si="11">"UC_MAX_T"&amp;R38&amp;S38&amp;"_ELC"&amp;"_REGION"</f>
        <v>UC_MAX_TPC_ELC_REGION</v>
      </c>
      <c r="D38" t="str">
        <f t="shared" si="3"/>
        <v>TPC*</v>
      </c>
      <c r="E38" t="s">
        <v>14</v>
      </c>
      <c r="F38" t="str">
        <f t="shared" si="7"/>
        <v>TP*</v>
      </c>
      <c r="G38" t="str">
        <f t="shared" si="8"/>
        <v>TP*</v>
      </c>
      <c r="H38" s="8">
        <v>2020</v>
      </c>
      <c r="I38" t="s">
        <v>33</v>
      </c>
      <c r="J38">
        <v>1</v>
      </c>
      <c r="K38">
        <f t="shared" si="5"/>
        <v>104729.5</v>
      </c>
      <c r="L38">
        <v>15</v>
      </c>
      <c r="M38" t="s">
        <v>13</v>
      </c>
      <c r="Q38">
        <v>0.1</v>
      </c>
      <c r="R38" t="s">
        <v>43</v>
      </c>
      <c r="S38" t="s">
        <v>49</v>
      </c>
      <c r="T38">
        <v>1047295</v>
      </c>
    </row>
    <row r="39" spans="1:20" x14ac:dyDescent="0.25">
      <c r="A39" s="11"/>
      <c r="D39" t="str">
        <f t="shared" si="3"/>
        <v>TPC*</v>
      </c>
      <c r="E39" t="s">
        <v>14</v>
      </c>
      <c r="F39" t="str">
        <f t="shared" si="7"/>
        <v>TP*</v>
      </c>
      <c r="G39" t="str">
        <f t="shared" si="8"/>
        <v>TP*</v>
      </c>
      <c r="H39" s="8">
        <v>2060</v>
      </c>
      <c r="I39" t="s">
        <v>33</v>
      </c>
      <c r="J39">
        <v>1</v>
      </c>
      <c r="K39">
        <f t="shared" si="5"/>
        <v>1534272.7999999998</v>
      </c>
      <c r="M39" s="8"/>
      <c r="Q39">
        <v>0.95</v>
      </c>
      <c r="R39" t="s">
        <v>43</v>
      </c>
      <c r="S39" t="s">
        <v>49</v>
      </c>
      <c r="T39">
        <v>1615024</v>
      </c>
    </row>
    <row r="40" spans="1:20" x14ac:dyDescent="0.25">
      <c r="I40" s="8"/>
      <c r="N40" s="8"/>
      <c r="P40" s="7"/>
      <c r="Q40" s="7"/>
    </row>
    <row r="41" spans="1:20" x14ac:dyDescent="0.25">
      <c r="I41" s="8"/>
      <c r="N41" s="8"/>
      <c r="P41" s="7"/>
      <c r="Q41" s="7"/>
    </row>
    <row r="42" spans="1:20" x14ac:dyDescent="0.25">
      <c r="I42" s="8"/>
      <c r="N42" s="8"/>
      <c r="P42" s="7"/>
      <c r="Q42" s="7"/>
    </row>
    <row r="43" spans="1:20" x14ac:dyDescent="0.25">
      <c r="G43" s="7"/>
      <c r="H43" s="7"/>
      <c r="I43" s="8"/>
      <c r="N43" s="8"/>
      <c r="P43" s="7"/>
      <c r="Q43" s="7"/>
    </row>
    <row r="44" spans="1:20" x14ac:dyDescent="0.25">
      <c r="G44" s="7"/>
      <c r="H44" s="7"/>
      <c r="I44" s="8"/>
      <c r="N44" s="8"/>
      <c r="P44" s="7"/>
      <c r="Q44" s="7"/>
    </row>
    <row r="45" spans="1:20" x14ac:dyDescent="0.25">
      <c r="I45" s="8"/>
      <c r="N45" s="8"/>
      <c r="P45" s="7"/>
      <c r="Q45" s="7"/>
    </row>
    <row r="46" spans="1:20" x14ac:dyDescent="0.25">
      <c r="I46" s="8"/>
      <c r="N46" s="8"/>
      <c r="P46" s="7"/>
      <c r="Q46" s="7"/>
    </row>
    <row r="47" spans="1:20" x14ac:dyDescent="0.25">
      <c r="A47" s="9"/>
      <c r="I47" s="8"/>
      <c r="N47" s="8"/>
      <c r="P47" s="7"/>
      <c r="Q47" s="7"/>
    </row>
    <row r="48" spans="1:20" x14ac:dyDescent="0.25">
      <c r="A48" s="6"/>
      <c r="I48" s="8"/>
      <c r="N48" s="8"/>
      <c r="P48" s="7"/>
      <c r="Q48" s="7"/>
    </row>
    <row r="49" spans="2:17" x14ac:dyDescent="0.25">
      <c r="G49" s="7"/>
      <c r="H49" s="7"/>
      <c r="I49" s="8"/>
      <c r="N49" s="8"/>
      <c r="P49" s="7"/>
      <c r="Q49" s="7"/>
    </row>
    <row r="50" spans="2:17" x14ac:dyDescent="0.25">
      <c r="G50" s="7"/>
      <c r="H50" s="7"/>
      <c r="I50" s="8"/>
      <c r="N50" s="8"/>
      <c r="P50" s="7"/>
      <c r="Q50" s="7"/>
    </row>
    <row r="51" spans="2:17" x14ac:dyDescent="0.25">
      <c r="I51" s="8"/>
      <c r="N51" s="8"/>
      <c r="P51" s="7"/>
      <c r="Q51" s="7"/>
    </row>
    <row r="52" spans="2:17" x14ac:dyDescent="0.25">
      <c r="I52" s="8"/>
      <c r="N52" s="8"/>
      <c r="P52" s="7"/>
      <c r="Q52" s="7"/>
    </row>
    <row r="53" spans="2:17" x14ac:dyDescent="0.25">
      <c r="I53" s="10" t="s">
        <v>50</v>
      </c>
      <c r="N53" s="3"/>
      <c r="P53" s="7"/>
      <c r="Q53" s="7"/>
    </row>
    <row r="54" spans="2:17" x14ac:dyDescent="0.25">
      <c r="B54" s="3" t="s">
        <v>3</v>
      </c>
      <c r="C54" s="4" t="s">
        <v>8</v>
      </c>
      <c r="D54" s="4" t="s">
        <v>4</v>
      </c>
      <c r="E54" s="4" t="s">
        <v>9</v>
      </c>
      <c r="F54" s="4" t="s">
        <v>5</v>
      </c>
      <c r="G54" s="5" t="s">
        <v>6</v>
      </c>
      <c r="H54" s="5" t="s">
        <v>27</v>
      </c>
      <c r="I54" s="5" t="s">
        <v>28</v>
      </c>
      <c r="J54" s="5" t="s">
        <v>29</v>
      </c>
      <c r="K54" s="5" t="s">
        <v>30</v>
      </c>
      <c r="L54" s="3" t="s">
        <v>7</v>
      </c>
      <c r="P54" s="7"/>
      <c r="Q54" s="7"/>
    </row>
    <row r="55" spans="2:17" x14ac:dyDescent="0.25">
      <c r="B55" t="s">
        <v>10</v>
      </c>
      <c r="D55" t="s">
        <v>11</v>
      </c>
      <c r="E55" t="s">
        <v>32</v>
      </c>
      <c r="F55" t="s">
        <v>12</v>
      </c>
      <c r="G55" t="s">
        <v>12</v>
      </c>
      <c r="H55" s="8">
        <v>2020</v>
      </c>
      <c r="I55" t="s">
        <v>33</v>
      </c>
      <c r="J55">
        <v>1</v>
      </c>
      <c r="K55">
        <v>0</v>
      </c>
      <c r="L55" t="s">
        <v>13</v>
      </c>
      <c r="P55" s="7"/>
      <c r="Q55" s="7"/>
    </row>
    <row r="56" spans="2:17" x14ac:dyDescent="0.25">
      <c r="D56" t="s">
        <v>11</v>
      </c>
      <c r="E56" t="s">
        <v>14</v>
      </c>
      <c r="F56" t="s">
        <v>12</v>
      </c>
      <c r="G56" t="s">
        <v>12</v>
      </c>
      <c r="H56" s="8">
        <v>2020</v>
      </c>
      <c r="I56" t="s">
        <v>33</v>
      </c>
      <c r="J56">
        <v>0.1</v>
      </c>
      <c r="P56" s="7"/>
      <c r="Q56" s="7"/>
    </row>
    <row r="57" spans="2:17" x14ac:dyDescent="0.25">
      <c r="D57" t="s">
        <v>11</v>
      </c>
      <c r="E57" t="s">
        <v>32</v>
      </c>
      <c r="F57" t="s">
        <v>12</v>
      </c>
      <c r="G57" t="s">
        <v>12</v>
      </c>
      <c r="H57" s="8">
        <v>2060</v>
      </c>
      <c r="I57" t="s">
        <v>33</v>
      </c>
      <c r="J57">
        <v>1</v>
      </c>
      <c r="K57">
        <v>0</v>
      </c>
      <c r="L57" t="s">
        <v>13</v>
      </c>
    </row>
    <row r="58" spans="2:17" x14ac:dyDescent="0.25">
      <c r="D58" t="s">
        <v>11</v>
      </c>
      <c r="E58" t="s">
        <v>14</v>
      </c>
      <c r="F58" t="s">
        <v>12</v>
      </c>
      <c r="G58" t="s">
        <v>12</v>
      </c>
      <c r="H58" s="8">
        <v>2060</v>
      </c>
      <c r="I58" t="s">
        <v>33</v>
      </c>
      <c r="J58">
        <v>0.84</v>
      </c>
    </row>
    <row r="59" spans="2:17" x14ac:dyDescent="0.25">
      <c r="B59" t="s">
        <v>34</v>
      </c>
      <c r="D59" t="s">
        <v>15</v>
      </c>
      <c r="E59" t="s">
        <v>32</v>
      </c>
      <c r="F59" t="s">
        <v>16</v>
      </c>
      <c r="G59" t="s">
        <v>16</v>
      </c>
      <c r="H59" s="8">
        <v>2020</v>
      </c>
      <c r="I59" t="s">
        <v>33</v>
      </c>
      <c r="J59">
        <v>1</v>
      </c>
      <c r="K59">
        <v>0</v>
      </c>
      <c r="L59" t="s">
        <v>17</v>
      </c>
      <c r="M59" s="8"/>
    </row>
    <row r="60" spans="2:17" x14ac:dyDescent="0.25">
      <c r="D60" t="s">
        <v>15</v>
      </c>
      <c r="E60" t="s">
        <v>14</v>
      </c>
      <c r="F60" t="s">
        <v>16</v>
      </c>
      <c r="G60" t="s">
        <v>16</v>
      </c>
      <c r="H60" s="8">
        <v>2020</v>
      </c>
      <c r="I60" t="s">
        <v>33</v>
      </c>
      <c r="J60">
        <v>0.1</v>
      </c>
      <c r="M60" s="8"/>
    </row>
    <row r="61" spans="2:17" x14ac:dyDescent="0.25">
      <c r="D61" t="s">
        <v>15</v>
      </c>
      <c r="E61" t="s">
        <v>32</v>
      </c>
      <c r="F61" t="s">
        <v>16</v>
      </c>
      <c r="G61" t="s">
        <v>16</v>
      </c>
      <c r="H61" s="8">
        <v>2060</v>
      </c>
      <c r="I61" t="s">
        <v>33</v>
      </c>
      <c r="J61">
        <v>1</v>
      </c>
      <c r="K61">
        <v>0</v>
      </c>
      <c r="L61" t="s">
        <v>17</v>
      </c>
      <c r="M61" s="8"/>
    </row>
    <row r="62" spans="2:17" x14ac:dyDescent="0.25">
      <c r="D62" t="s">
        <v>15</v>
      </c>
      <c r="E62" t="s">
        <v>14</v>
      </c>
      <c r="F62" t="s">
        <v>16</v>
      </c>
      <c r="G62" t="s">
        <v>16</v>
      </c>
      <c r="H62" s="8">
        <v>2060</v>
      </c>
      <c r="I62" t="s">
        <v>33</v>
      </c>
      <c r="J62">
        <v>0.84</v>
      </c>
      <c r="M62" s="8"/>
    </row>
    <row r="63" spans="2:17" x14ac:dyDescent="0.25">
      <c r="B63" t="s">
        <v>35</v>
      </c>
      <c r="D63" t="s">
        <v>18</v>
      </c>
      <c r="E63" t="s">
        <v>32</v>
      </c>
      <c r="F63" t="s">
        <v>16</v>
      </c>
      <c r="G63" t="s">
        <v>16</v>
      </c>
      <c r="H63" s="8">
        <v>2020</v>
      </c>
      <c r="I63" t="s">
        <v>33</v>
      </c>
      <c r="J63">
        <v>1</v>
      </c>
      <c r="K63">
        <v>0</v>
      </c>
      <c r="L63" t="s">
        <v>19</v>
      </c>
      <c r="M63" s="8"/>
    </row>
    <row r="64" spans="2:17" x14ac:dyDescent="0.25">
      <c r="D64" t="s">
        <v>18</v>
      </c>
      <c r="E64" t="s">
        <v>14</v>
      </c>
      <c r="F64" t="s">
        <v>16</v>
      </c>
      <c r="G64" t="s">
        <v>16</v>
      </c>
      <c r="H64" s="8">
        <v>2020</v>
      </c>
      <c r="I64" t="s">
        <v>33</v>
      </c>
      <c r="J64">
        <v>0</v>
      </c>
      <c r="M64" s="8"/>
    </row>
    <row r="65" spans="2:13" x14ac:dyDescent="0.25">
      <c r="D65" t="s">
        <v>18</v>
      </c>
      <c r="E65" t="s">
        <v>32</v>
      </c>
      <c r="F65" t="s">
        <v>16</v>
      </c>
      <c r="G65" t="s">
        <v>16</v>
      </c>
      <c r="H65" s="8">
        <v>2060</v>
      </c>
      <c r="I65" t="s">
        <v>33</v>
      </c>
      <c r="J65">
        <v>1</v>
      </c>
      <c r="K65">
        <v>0</v>
      </c>
      <c r="L65" t="s">
        <v>19</v>
      </c>
      <c r="M65" s="8"/>
    </row>
    <row r="66" spans="2:13" x14ac:dyDescent="0.25">
      <c r="D66" t="s">
        <v>18</v>
      </c>
      <c r="E66" t="s">
        <v>14</v>
      </c>
      <c r="F66" t="s">
        <v>16</v>
      </c>
      <c r="G66" t="s">
        <v>16</v>
      </c>
      <c r="H66" s="8">
        <v>2060</v>
      </c>
      <c r="I66" t="s">
        <v>33</v>
      </c>
      <c r="J66">
        <v>0.5</v>
      </c>
      <c r="M66" s="8"/>
    </row>
    <row r="67" spans="2:13" x14ac:dyDescent="0.25">
      <c r="B67" t="s">
        <v>36</v>
      </c>
      <c r="D67" t="s">
        <v>20</v>
      </c>
      <c r="E67" t="s">
        <v>32</v>
      </c>
      <c r="F67" t="s">
        <v>12</v>
      </c>
      <c r="G67" t="s">
        <v>12</v>
      </c>
      <c r="H67" s="8">
        <v>2020</v>
      </c>
      <c r="I67" t="s">
        <v>33</v>
      </c>
      <c r="J67">
        <v>1</v>
      </c>
      <c r="K67">
        <v>0</v>
      </c>
      <c r="L67" t="s">
        <v>21</v>
      </c>
      <c r="M67" s="8"/>
    </row>
    <row r="68" spans="2:13" x14ac:dyDescent="0.25">
      <c r="D68" t="s">
        <v>20</v>
      </c>
      <c r="E68" t="s">
        <v>14</v>
      </c>
      <c r="F68" t="s">
        <v>12</v>
      </c>
      <c r="G68" t="s">
        <v>12</v>
      </c>
      <c r="H68" s="8">
        <v>2020</v>
      </c>
      <c r="I68" t="s">
        <v>33</v>
      </c>
      <c r="J68">
        <v>0.1</v>
      </c>
      <c r="M68" s="8"/>
    </row>
    <row r="69" spans="2:13" x14ac:dyDescent="0.25">
      <c r="D69" t="s">
        <v>20</v>
      </c>
      <c r="E69" t="s">
        <v>32</v>
      </c>
      <c r="F69" t="s">
        <v>12</v>
      </c>
      <c r="G69" t="s">
        <v>12</v>
      </c>
      <c r="H69" s="8">
        <v>2060</v>
      </c>
      <c r="I69" t="s">
        <v>33</v>
      </c>
      <c r="J69">
        <v>1</v>
      </c>
      <c r="K69">
        <v>0</v>
      </c>
      <c r="L69" t="s">
        <v>21</v>
      </c>
      <c r="M69" s="8"/>
    </row>
    <row r="70" spans="2:13" x14ac:dyDescent="0.25">
      <c r="D70" t="s">
        <v>20</v>
      </c>
      <c r="E70" t="s">
        <v>14</v>
      </c>
      <c r="F70" t="s">
        <v>12</v>
      </c>
      <c r="G70" t="s">
        <v>12</v>
      </c>
      <c r="H70" s="8">
        <v>2060</v>
      </c>
      <c r="I70" t="s">
        <v>33</v>
      </c>
      <c r="J70">
        <v>0.84</v>
      </c>
      <c r="M70" s="8"/>
    </row>
    <row r="71" spans="2:13" x14ac:dyDescent="0.25">
      <c r="B71" t="s">
        <v>37</v>
      </c>
      <c r="D71" t="s">
        <v>23</v>
      </c>
      <c r="E71" t="s">
        <v>32</v>
      </c>
      <c r="F71" t="s">
        <v>12</v>
      </c>
      <c r="G71" t="s">
        <v>12</v>
      </c>
      <c r="H71" s="8">
        <v>2020</v>
      </c>
      <c r="I71" t="s">
        <v>33</v>
      </c>
      <c r="J71">
        <v>1</v>
      </c>
      <c r="K71">
        <v>0</v>
      </c>
      <c r="L71" t="s">
        <v>22</v>
      </c>
      <c r="M71" s="8"/>
    </row>
    <row r="72" spans="2:13" x14ac:dyDescent="0.25">
      <c r="D72" t="s">
        <v>23</v>
      </c>
      <c r="E72" t="s">
        <v>14</v>
      </c>
      <c r="F72" t="s">
        <v>12</v>
      </c>
      <c r="G72" t="s">
        <v>12</v>
      </c>
      <c r="H72" s="8">
        <v>2020</v>
      </c>
      <c r="I72" t="s">
        <v>33</v>
      </c>
      <c r="J72">
        <v>0.5</v>
      </c>
      <c r="M72" s="8"/>
    </row>
    <row r="73" spans="2:13" x14ac:dyDescent="0.25">
      <c r="D73" t="s">
        <v>23</v>
      </c>
      <c r="E73" t="s">
        <v>32</v>
      </c>
      <c r="F73" t="s">
        <v>12</v>
      </c>
      <c r="G73" t="s">
        <v>12</v>
      </c>
      <c r="H73" s="8">
        <v>2060</v>
      </c>
      <c r="I73" t="s">
        <v>33</v>
      </c>
      <c r="J73">
        <v>1</v>
      </c>
      <c r="K73">
        <v>0</v>
      </c>
      <c r="L73" t="s">
        <v>22</v>
      </c>
      <c r="M73" s="8"/>
    </row>
    <row r="74" spans="2:13" x14ac:dyDescent="0.25">
      <c r="D74" t="s">
        <v>23</v>
      </c>
      <c r="E74" t="s">
        <v>14</v>
      </c>
      <c r="F74" t="s">
        <v>12</v>
      </c>
      <c r="G74" t="s">
        <v>12</v>
      </c>
      <c r="H74" s="8">
        <v>2060</v>
      </c>
      <c r="I74" t="s">
        <v>33</v>
      </c>
      <c r="J74">
        <v>0.5</v>
      </c>
      <c r="M74" s="8"/>
    </row>
    <row r="75" spans="2:13" x14ac:dyDescent="0.25">
      <c r="B75" t="s">
        <v>38</v>
      </c>
      <c r="D75" t="s">
        <v>24</v>
      </c>
      <c r="E75" t="s">
        <v>32</v>
      </c>
      <c r="F75" t="s">
        <v>16</v>
      </c>
      <c r="G75" t="s">
        <v>16</v>
      </c>
      <c r="H75" s="8">
        <v>2020</v>
      </c>
      <c r="I75" t="s">
        <v>33</v>
      </c>
      <c r="J75">
        <v>1</v>
      </c>
      <c r="K75">
        <v>0</v>
      </c>
      <c r="L75" t="s">
        <v>25</v>
      </c>
      <c r="M75" s="8"/>
    </row>
    <row r="76" spans="2:13" x14ac:dyDescent="0.25">
      <c r="D76" t="s">
        <v>24</v>
      </c>
      <c r="E76" t="s">
        <v>14</v>
      </c>
      <c r="F76" t="s">
        <v>16</v>
      </c>
      <c r="G76" t="s">
        <v>16</v>
      </c>
      <c r="H76" s="8">
        <v>2020</v>
      </c>
      <c r="I76" t="s">
        <v>33</v>
      </c>
      <c r="J76">
        <v>1E-3</v>
      </c>
      <c r="M76" s="8"/>
    </row>
    <row r="77" spans="2:13" x14ac:dyDescent="0.25">
      <c r="D77" t="s">
        <v>24</v>
      </c>
      <c r="E77" t="s">
        <v>32</v>
      </c>
      <c r="F77" t="s">
        <v>16</v>
      </c>
      <c r="G77" t="s">
        <v>16</v>
      </c>
      <c r="H77" s="8">
        <v>2060</v>
      </c>
      <c r="I77" t="s">
        <v>33</v>
      </c>
      <c r="J77">
        <v>1</v>
      </c>
      <c r="K77">
        <v>0</v>
      </c>
      <c r="L77" t="s">
        <v>25</v>
      </c>
      <c r="M77" s="8"/>
    </row>
    <row r="78" spans="2:13" x14ac:dyDescent="0.25">
      <c r="D78" t="s">
        <v>24</v>
      </c>
      <c r="E78" t="s">
        <v>14</v>
      </c>
      <c r="F78" t="s">
        <v>16</v>
      </c>
      <c r="G78" t="s">
        <v>16</v>
      </c>
      <c r="H78" s="8">
        <v>2060</v>
      </c>
      <c r="I78" t="s">
        <v>33</v>
      </c>
      <c r="J78">
        <v>1E-3</v>
      </c>
      <c r="M7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2022-08-23T09:33:57Z</dcterms:modified>
</cp:coreProperties>
</file>