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codeName="ThisWorkbook" defaultThemeVersion="124226"/>
  <mc:AlternateContent xmlns:mc="http://schemas.openxmlformats.org/markup-compatibility/2006">
    <mc:Choice Requires="x15">
      <x15ac:absPath xmlns:x15ac="http://schemas.microsoft.com/office/spreadsheetml/2010/11/ac" url="/Users/AdamV/Desktop/Bachelor/GitHub/Bachelor_Git/TIMES-DE/SuppXLS/Trades/"/>
    </mc:Choice>
  </mc:AlternateContent>
  <xr:revisionPtr revIDLastSave="0" documentId="13_ncr:1_{A1704DFB-5FE2-4544-97D7-5554021B1BA6}" xr6:coauthVersionLast="47" xr6:coauthVersionMax="47" xr10:uidLastSave="{00000000-0000-0000-0000-000000000000}"/>
  <bookViews>
    <workbookView xWindow="0" yWindow="460" windowWidth="23200" windowHeight="13280" xr2:uid="{00000000-000D-0000-FFFF-FFFF00000000}"/>
  </bookViews>
  <sheets>
    <sheet name="ELC_TRADE" sheetId="2" r:id="rId1"/>
    <sheet name="Data New Transmission" sheetId="3" r:id="rId2"/>
    <sheet name="Data Existing Transmission"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4" i="2" l="1"/>
  <c r="K61" i="2"/>
  <c r="K62" i="2" s="1"/>
  <c r="K57" i="2"/>
  <c r="K58" i="2" s="1"/>
  <c r="K59" i="2" s="1"/>
  <c r="K60" i="2" s="1"/>
  <c r="K54" i="2"/>
  <c r="K55" i="2" s="1"/>
  <c r="K50" i="2"/>
  <c r="K51" i="2" s="1"/>
  <c r="K52" i="2" s="1"/>
  <c r="K53" i="2" s="1"/>
  <c r="K47" i="2"/>
  <c r="K48" i="2" s="1"/>
  <c r="K43" i="2"/>
  <c r="K44" i="2" s="1"/>
  <c r="K45" i="2" s="1"/>
  <c r="K46" i="2" s="1"/>
  <c r="K40" i="2"/>
  <c r="K36" i="2"/>
  <c r="K37" i="2" s="1"/>
  <c r="K38" i="2" s="1"/>
  <c r="K39" i="2" s="1"/>
  <c r="J34" i="2"/>
  <c r="I34" i="2"/>
  <c r="J28" i="2"/>
  <c r="H28" i="2"/>
  <c r="I22" i="2"/>
  <c r="H22" i="2"/>
  <c r="J16" i="2"/>
  <c r="G16" i="2"/>
  <c r="G10" i="2"/>
  <c r="K30" i="2"/>
  <c r="K31" i="2" s="1"/>
  <c r="K32" i="2" s="1"/>
  <c r="K33" i="2" s="1"/>
  <c r="K24" i="2"/>
  <c r="K25" i="2" s="1"/>
  <c r="K26" i="2" s="1"/>
  <c r="K27" i="2" s="1"/>
  <c r="K28" i="2" s="1"/>
  <c r="I21" i="2"/>
  <c r="H21" i="2"/>
  <c r="K18" i="2"/>
  <c r="K19" i="2" s="1"/>
  <c r="K20" i="2" s="1"/>
  <c r="K21" i="2" s="1"/>
  <c r="K22" i="2" s="1"/>
  <c r="K6" i="2"/>
  <c r="K7" i="2" s="1"/>
  <c r="K8" i="2" s="1"/>
  <c r="K9" i="2" s="1"/>
  <c r="K10" i="2" s="1"/>
  <c r="K12" i="2"/>
  <c r="K13" i="2" s="1"/>
  <c r="K14" i="2" s="1"/>
  <c r="K15" i="2" s="1"/>
  <c r="K16" i="2" s="1"/>
  <c r="Z9" i="3"/>
  <c r="K41" i="2" l="1"/>
  <c r="W15" i="3"/>
  <c r="X15" i="3" s="1"/>
  <c r="H10" i="2" l="1"/>
  <c r="AB34" i="4"/>
  <c r="Y3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B3" authorId="0" shapeId="0" xr:uid="{00000000-0006-0000-0000-000001000000}">
      <text>
        <r>
          <rPr>
            <b/>
            <sz val="8"/>
            <color indexed="81"/>
            <rFont val="Tahoma"/>
            <family val="2"/>
          </rPr>
          <t>Insert Table</t>
        </r>
      </text>
    </comment>
    <comment ref="H3" authorId="1" shapeId="0" xr:uid="{29A67EE3-41B7-4DDB-B48A-850B5DE5423E}">
      <text>
        <r>
          <rPr>
            <sz val="8"/>
            <color indexed="81"/>
            <rFont val="Tahoma"/>
            <family val="2"/>
          </rPr>
          <t>Define the qualifiers based upon technology set + topology + name + descriptions, according to both include and exclude specifications.</t>
        </r>
      </text>
    </comment>
    <comment ref="I3" authorId="1" shapeId="0" xr:uid="{BCDEF17F-9BC4-494F-8612-27052E0883A3}">
      <text>
        <r>
          <rPr>
            <sz val="8"/>
            <color indexed="81"/>
            <rFont val="Tahoma"/>
            <family val="2"/>
          </rPr>
          <t>Define the qualifiers based upon technology set + topology + name + descriptions, according to both include and exclude specifications.</t>
        </r>
      </text>
    </comment>
    <comment ref="J3" authorId="1" shapeId="0" xr:uid="{00000000-0006-0000-0000-000002000000}">
      <text>
        <r>
          <rPr>
            <sz val="8"/>
            <color indexed="81"/>
            <rFont val="Tahoma"/>
            <family val="2"/>
          </rPr>
          <t>Define the qualifiers based upon technology set + topology + name + descriptions, according to both include and exclude specifications.</t>
        </r>
      </text>
    </comment>
  </commentList>
</comments>
</file>

<file path=xl/sharedStrings.xml><?xml version="1.0" encoding="utf-8"?>
<sst xmlns="http://schemas.openxmlformats.org/spreadsheetml/2006/main" count="141" uniqueCount="62">
  <si>
    <t>Year</t>
  </si>
  <si>
    <t>Pset_PN</t>
  </si>
  <si>
    <t>Attribute</t>
  </si>
  <si>
    <t>LimType</t>
  </si>
  <si>
    <t>~TFM_INS</t>
  </si>
  <si>
    <t>TimeSlice</t>
  </si>
  <si>
    <t>Trans - Insert</t>
  </si>
  <si>
    <t>EFF</t>
  </si>
  <si>
    <t>CAP2ACT</t>
  </si>
  <si>
    <t>AFA</t>
  </si>
  <si>
    <t>CAP_BND</t>
  </si>
  <si>
    <t>UP</t>
  </si>
  <si>
    <t>LIFE</t>
  </si>
  <si>
    <t>CURR</t>
  </si>
  <si>
    <t>Capacity</t>
  </si>
  <si>
    <t xml:space="preserve">From </t>
  </si>
  <si>
    <t>To</t>
  </si>
  <si>
    <t>Invest</t>
  </si>
  <si>
    <t>MW</t>
  </si>
  <si>
    <t>Meuros 2014/MW</t>
  </si>
  <si>
    <t>NO_M</t>
  </si>
  <si>
    <t>NO_MW</t>
  </si>
  <si>
    <t>NO_SE</t>
  </si>
  <si>
    <t>In 2030</t>
  </si>
  <si>
    <t>Picture from: TIMES-NO documentaiton (Pernille) pp. 4. the picture is probably referring to the situation in 2012.</t>
  </si>
  <si>
    <t>Picture from: "Nordic Market report 2013" by NordReg, pp. 20. It is placed in the folder called "My Data"</t>
  </si>
  <si>
    <t>NO3</t>
  </si>
  <si>
    <t>NO5</t>
  </si>
  <si>
    <t>Picture Extracted from the "Data" excel workbook which embodied the Flex4RES database for their base year (2012). The picture is contained in the sheet called "35".</t>
  </si>
  <si>
    <t>NO1</t>
  </si>
  <si>
    <t>From NETP 2016 Ch. 3 pp. 166</t>
  </si>
  <si>
    <t>South</t>
  </si>
  <si>
    <t>NO1, NO2 and NO5</t>
  </si>
  <si>
    <t>North</t>
  </si>
  <si>
    <t>NO3 and NO4</t>
  </si>
  <si>
    <t>Flex4RES Database 2012</t>
  </si>
  <si>
    <t>Existing Lines</t>
  </si>
  <si>
    <t>Agora Study - "Increased Integration of the Nordic and German Electricity Systems" pp. 154</t>
  </si>
  <si>
    <t>NO2</t>
  </si>
  <si>
    <t>NO1:</t>
  </si>
  <si>
    <t>NO2:</t>
  </si>
  <si>
    <t>INVCOST</t>
  </si>
  <si>
    <t>Cost allocation</t>
  </si>
  <si>
    <t>Additional MW</t>
  </si>
  <si>
    <t>2030-2050</t>
  </si>
  <si>
    <t>MEUR14</t>
  </si>
  <si>
    <t>curr: Meur per MW</t>
  </si>
  <si>
    <t>DE1</t>
  </si>
  <si>
    <t>DE2</t>
  </si>
  <si>
    <t>DE3</t>
  </si>
  <si>
    <t>TB_ELCC_DE2_DE3_01</t>
  </si>
  <si>
    <t>DE4</t>
  </si>
  <si>
    <t>DE5</t>
  </si>
  <si>
    <t>TB_ELCC_DE2_DE5_01</t>
  </si>
  <si>
    <t>TB_ELCC_DE3_DE4_01</t>
  </si>
  <si>
    <t>TB_ELCC_DE3_DE5_01</t>
  </si>
  <si>
    <t>TB_ELCC_DE4_DE5_01</t>
  </si>
  <si>
    <t>TB_ELCC_DE1_DE2_01</t>
  </si>
  <si>
    <t>TB_ELCC_DE1_DE3_01</t>
  </si>
  <si>
    <t>TB_ELCC_DE1_DE4_01</t>
  </si>
  <si>
    <t>TB_ELCC_DE1_DE5_01</t>
  </si>
  <si>
    <t>FX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</si>
</sst>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7">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8"/>
      <color indexed="81"/>
      <name val="Tahoma"/>
      <family val="2"/>
    </font>
    <font>
      <sz val="11"/>
      <color indexed="17"/>
      <name val="Calibri"/>
      <family val="2"/>
    </font>
    <font>
      <sz val="10"/>
      <name val="Helv"/>
    </font>
    <font>
      <sz val="10"/>
      <color rgb="FF9C0006"/>
      <name val="Calibri"/>
      <family val="2"/>
    </font>
    <font>
      <sz val="10"/>
      <color theme="1"/>
      <name val="Calibri"/>
      <family val="2"/>
    </font>
    <font>
      <sz val="15"/>
      <color theme="1"/>
      <name val="Calibri"/>
      <family val="2"/>
      <scheme val="minor"/>
    </font>
    <font>
      <b/>
      <sz val="11"/>
      <color theme="1"/>
      <name val="Calibri"/>
      <family val="2"/>
      <scheme val="minor"/>
    </font>
    <font>
      <b/>
      <sz val="10"/>
      <name val="Calibri"/>
      <family val="2"/>
    </font>
    <font>
      <sz val="10"/>
      <name val="Calibri"/>
      <family val="2"/>
    </font>
    <font>
      <sz val="11"/>
      <name val="Calibri"/>
      <family val="2"/>
      <scheme val="minor"/>
    </font>
    <font>
      <sz val="8"/>
      <name val="Calibri"/>
      <family val="2"/>
      <scheme val="minor"/>
    </font>
  </fonts>
  <fills count="8">
    <fill>
      <patternFill patternType="none"/>
    </fill>
    <fill>
      <patternFill patternType="gray125"/>
    </fill>
    <fill>
      <patternFill patternType="solid">
        <fgColor indexed="42"/>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rgb="FFFFFF00"/>
        <bgColor indexed="64"/>
      </patternFill>
    </fill>
    <fill>
      <patternFill patternType="solid">
        <fgColor theme="0"/>
        <bgColor indexed="64"/>
      </patternFill>
    </fill>
  </fills>
  <borders count="3">
    <border>
      <left/>
      <right/>
      <top/>
      <bottom/>
      <diagonal/>
    </border>
    <border>
      <left/>
      <right/>
      <top style="thin">
        <color indexed="64"/>
      </top>
      <bottom style="medium">
        <color indexed="64"/>
      </bottom>
      <diagonal/>
    </border>
    <border>
      <left/>
      <right/>
      <top/>
      <bottom style="thin">
        <color indexed="64"/>
      </bottom>
      <diagonal/>
    </border>
  </borders>
  <cellStyleXfs count="11">
    <xf numFmtId="0" fontId="0" fillId="0" borderId="0"/>
    <xf numFmtId="0" fontId="9" fillId="5" borderId="0" applyNumberFormat="0" applyBorder="0" applyAlignment="0" applyProtection="0"/>
    <xf numFmtId="0" fontId="8" fillId="0" borderId="0"/>
    <xf numFmtId="0" fontId="8" fillId="0" borderId="0"/>
    <xf numFmtId="0" fontId="3" fillId="0" borderId="0"/>
    <xf numFmtId="0" fontId="8" fillId="0" borderId="0"/>
    <xf numFmtId="0" fontId="10" fillId="0" borderId="0"/>
    <xf numFmtId="0" fontId="1" fillId="0" borderId="0"/>
    <xf numFmtId="0" fontId="8" fillId="0" borderId="0"/>
    <xf numFmtId="9" fontId="3" fillId="0" borderId="0" applyFont="0" applyFill="0" applyBorder="0" applyAlignment="0" applyProtection="0"/>
    <xf numFmtId="0" fontId="7" fillId="2" borderId="0" applyNumberFormat="0" applyBorder="0" applyAlignment="0" applyProtection="0"/>
  </cellStyleXfs>
  <cellXfs count="23">
    <xf numFmtId="0" fontId="0" fillId="0" borderId="0" xfId="0"/>
    <xf numFmtId="0" fontId="4" fillId="0" borderId="0" xfId="0" applyFont="1"/>
    <xf numFmtId="0" fontId="2" fillId="0" borderId="0" xfId="0" applyFont="1" applyAlignment="1">
      <alignment horizontal="left"/>
    </xf>
    <xf numFmtId="0" fontId="2" fillId="0" borderId="0" xfId="0" applyFont="1" applyAlignment="1">
      <alignment horizontal="center"/>
    </xf>
    <xf numFmtId="0" fontId="2" fillId="3" borderId="1" xfId="0" applyFont="1" applyFill="1" applyBorder="1"/>
    <xf numFmtId="0" fontId="2" fillId="4" borderId="1" xfId="0" applyFont="1" applyFill="1" applyBorder="1"/>
    <xf numFmtId="0" fontId="3" fillId="3" borderId="1" xfId="0" applyFont="1" applyFill="1" applyBorder="1"/>
    <xf numFmtId="0" fontId="3" fillId="6" borderId="1" xfId="0" applyFont="1" applyFill="1" applyBorder="1"/>
    <xf numFmtId="164" fontId="0" fillId="0" borderId="0" xfId="0" applyNumberFormat="1"/>
    <xf numFmtId="1" fontId="0" fillId="0" borderId="0" xfId="0" applyNumberFormat="1"/>
    <xf numFmtId="0" fontId="0" fillId="0" borderId="0" xfId="0" applyBorder="1"/>
    <xf numFmtId="0" fontId="11" fillId="0" borderId="0" xfId="0" applyFont="1"/>
    <xf numFmtId="0" fontId="0" fillId="0" borderId="0" xfId="0" applyAlignment="1">
      <alignment vertical="center"/>
    </xf>
    <xf numFmtId="0" fontId="13" fillId="0" borderId="0" xfId="0" applyFont="1" applyFill="1"/>
    <xf numFmtId="0" fontId="12" fillId="0" borderId="0" xfId="0" applyFont="1"/>
    <xf numFmtId="0" fontId="2" fillId="0" borderId="0" xfId="0" applyFont="1"/>
    <xf numFmtId="0" fontId="3" fillId="0" borderId="0" xfId="0" applyFont="1" applyAlignment="1"/>
    <xf numFmtId="0" fontId="14" fillId="0" borderId="0" xfId="0" applyFont="1" applyFill="1"/>
    <xf numFmtId="0" fontId="0" fillId="0" borderId="2" xfId="0" applyBorder="1"/>
    <xf numFmtId="0" fontId="0" fillId="0" borderId="2" xfId="0" applyFill="1" applyBorder="1"/>
    <xf numFmtId="0" fontId="15" fillId="0" borderId="2" xfId="0" applyFont="1" applyFill="1" applyBorder="1"/>
    <xf numFmtId="0" fontId="0" fillId="7" borderId="0" xfId="0" applyFill="1" applyAlignment="1">
      <alignment horizontal="right"/>
    </xf>
    <xf numFmtId="0" fontId="0" fillId="0" borderId="0" xfId="0" applyAlignment="1">
      <alignment horizontal="center" vertical="center" wrapText="1"/>
    </xf>
  </cellXfs>
  <cellStyles count="11">
    <cellStyle name="Bad 2" xfId="1" xr:uid="{00000000-0005-0000-0000-000000000000}"/>
    <cellStyle name="Comma0 - Type3" xfId="2" xr:uid="{00000000-0005-0000-0000-000001000000}"/>
    <cellStyle name="Fixed2 - Type2" xfId="3" xr:uid="{00000000-0005-0000-0000-000002000000}"/>
    <cellStyle name="Normal" xfId="0" builtinId="0"/>
    <cellStyle name="Normal 10" xfId="4" xr:uid="{00000000-0005-0000-0000-000004000000}"/>
    <cellStyle name="Normal 2" xfId="5" xr:uid="{00000000-0005-0000-0000-000005000000}"/>
    <cellStyle name="Normal 3" xfId="6" xr:uid="{00000000-0005-0000-0000-000006000000}"/>
    <cellStyle name="Normale_Scen_UC_IND-StrucConst" xfId="7" xr:uid="{00000000-0005-0000-0000-000007000000}"/>
    <cellStyle name="Percen - Type1" xfId="8" xr:uid="{00000000-0005-0000-0000-000008000000}"/>
    <cellStyle name="Percent 2" xfId="9" xr:uid="{00000000-0005-0000-0000-000009000000}"/>
    <cellStyle name="Valore valido" xfId="10"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14</xdr:col>
      <xdr:colOff>101601</xdr:colOff>
      <xdr:row>0</xdr:row>
      <xdr:rowOff>76200</xdr:rowOff>
    </xdr:from>
    <xdr:to>
      <xdr:col>20</xdr:col>
      <xdr:colOff>169335</xdr:colOff>
      <xdr:row>11</xdr:row>
      <xdr:rowOff>83820</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66581" y="76200"/>
          <a:ext cx="4113954" cy="2026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56217</xdr:colOff>
      <xdr:row>21</xdr:row>
      <xdr:rowOff>7969</xdr:rowOff>
    </xdr:from>
    <xdr:to>
      <xdr:col>28</xdr:col>
      <xdr:colOff>202268</xdr:colOff>
      <xdr:row>37</xdr:row>
      <xdr:rowOff>561</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857817" y="3844863"/>
          <a:ext cx="5040780" cy="28612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Spring 2016: Update 12th of April 2017</a:t>
          </a:r>
        </a:p>
        <a:p>
          <a:endParaRPr lang="da-DK" sz="1100"/>
        </a:p>
        <a:p>
          <a:r>
            <a:rPr lang="da-DK" sz="1100"/>
            <a:t>In</a:t>
          </a:r>
          <a:r>
            <a:rPr lang="da-DK" sz="1100" baseline="0"/>
            <a:t> TIMES-NO documentation (Pernille) there is no data concerning the expansion of transmission lines within the Norwegian power regions. But such information are included in the NETP 2016 report. You can find information related to this topic in the pictures here presented.</a:t>
          </a:r>
        </a:p>
        <a:p>
          <a:endParaRPr lang="da-DK" sz="1100" baseline="0"/>
        </a:p>
        <a:p>
          <a:r>
            <a:rPr lang="da-DK" sz="1100" baseline="0"/>
            <a:t>The first picture here on the left include existing and planned capacities in 2030. While the other include the expansion of the interconnectors from 2030 until 2050.</a:t>
          </a:r>
        </a:p>
        <a:p>
          <a:r>
            <a:rPr lang="da-DK" sz="1100" baseline="0"/>
            <a:t>Since in the base year we already defined around 2000 MW of capacity between NOR1 and NOR2 (which corresponds to the values shown in the NETP 2016 in 2030) and there is no further expansion included in the CNS (neither the baseline nor the flexible alternative) for those regions, I did not include further changes in the installed capacity until 2050. </a:t>
          </a:r>
        </a:p>
      </xdr:txBody>
    </xdr:sp>
    <xdr:clientData/>
  </xdr:twoCellAnchor>
  <xdr:twoCellAnchor editAs="oneCell">
    <xdr:from>
      <xdr:col>10</xdr:col>
      <xdr:colOff>67732</xdr:colOff>
      <xdr:row>0</xdr:row>
      <xdr:rowOff>169334</xdr:rowOff>
    </xdr:from>
    <xdr:to>
      <xdr:col>20</xdr:col>
      <xdr:colOff>66970</xdr:colOff>
      <xdr:row>48</xdr:row>
      <xdr:rowOff>75087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6163732" y="169334"/>
          <a:ext cx="6095238" cy="8914286"/>
        </a:xfrm>
        <a:prstGeom prst="rect">
          <a:avLst/>
        </a:prstGeom>
      </xdr:spPr>
    </xdr:pic>
    <xdr:clientData/>
  </xdr:twoCellAnchor>
  <xdr:twoCellAnchor editAs="oneCell">
    <xdr:from>
      <xdr:col>10</xdr:col>
      <xdr:colOff>338667</xdr:colOff>
      <xdr:row>50</xdr:row>
      <xdr:rowOff>177801</xdr:rowOff>
    </xdr:from>
    <xdr:to>
      <xdr:col>20</xdr:col>
      <xdr:colOff>328381</xdr:colOff>
      <xdr:row>74</xdr:row>
      <xdr:rowOff>88353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6434667" y="9558868"/>
          <a:ext cx="6085714" cy="4380952"/>
        </a:xfrm>
        <a:prstGeom prst="rect">
          <a:avLst/>
        </a:prstGeom>
      </xdr:spPr>
    </xdr:pic>
    <xdr:clientData/>
  </xdr:twoCellAnchor>
  <xdr:twoCellAnchor editAs="oneCell">
    <xdr:from>
      <xdr:col>0</xdr:col>
      <xdr:colOff>130176</xdr:colOff>
      <xdr:row>1</xdr:row>
      <xdr:rowOff>74084</xdr:rowOff>
    </xdr:from>
    <xdr:to>
      <xdr:col>9</xdr:col>
      <xdr:colOff>510443</xdr:colOff>
      <xdr:row>48</xdr:row>
      <xdr:rowOff>119551</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30176" y="321734"/>
          <a:ext cx="5866667" cy="8551292"/>
        </a:xfrm>
        <a:prstGeom prst="rect">
          <a:avLst/>
        </a:prstGeom>
      </xdr:spPr>
    </xdr:pic>
    <xdr:clientData/>
  </xdr:twoCellAnchor>
  <xdr:twoCellAnchor editAs="oneCell">
    <xdr:from>
      <xdr:col>0</xdr:col>
      <xdr:colOff>143933</xdr:colOff>
      <xdr:row>49</xdr:row>
      <xdr:rowOff>8467</xdr:rowOff>
    </xdr:from>
    <xdr:to>
      <xdr:col>9</xdr:col>
      <xdr:colOff>524200</xdr:colOff>
      <xdr:row>96</xdr:row>
      <xdr:rowOff>63458</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stretch>
          <a:fillRect/>
        </a:stretch>
      </xdr:blipFill>
      <xdr:spPr>
        <a:xfrm>
          <a:off x="143933" y="9203267"/>
          <a:ext cx="5866667" cy="88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516731</xdr:colOff>
      <xdr:row>3</xdr:row>
      <xdr:rowOff>176213</xdr:rowOff>
    </xdr:from>
    <xdr:to>
      <xdr:col>10</xdr:col>
      <xdr:colOff>71172</xdr:colOff>
      <xdr:row>31</xdr:row>
      <xdr:rowOff>157163</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731" y="719138"/>
          <a:ext cx="5650441" cy="504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69056</xdr:colOff>
      <xdr:row>3</xdr:row>
      <xdr:rowOff>80963</xdr:rowOff>
    </xdr:from>
    <xdr:to>
      <xdr:col>20</xdr:col>
      <xdr:colOff>125890</xdr:colOff>
      <xdr:row>32</xdr:row>
      <xdr:rowOff>169389</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84256" y="623888"/>
          <a:ext cx="4933634" cy="533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133350</xdr:colOff>
      <xdr:row>3</xdr:row>
      <xdr:rowOff>15875</xdr:rowOff>
    </xdr:from>
    <xdr:to>
      <xdr:col>31</xdr:col>
      <xdr:colOff>292100</xdr:colOff>
      <xdr:row>24</xdr:row>
      <xdr:rowOff>152400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2934950" y="574675"/>
          <a:ext cx="6254750" cy="404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12th</a:t>
          </a:r>
          <a:r>
            <a:rPr lang="da-DK" sz="1100" b="1" baseline="0"/>
            <a:t> April 2017</a:t>
          </a:r>
          <a:r>
            <a:rPr lang="da-DK" sz="1100" b="1"/>
            <a:t>:</a:t>
          </a:r>
        </a:p>
        <a:p>
          <a:endParaRPr lang="da-DK" sz="1100"/>
        </a:p>
        <a:p>
          <a:r>
            <a:rPr lang="da-DK" sz="1100" baseline="0"/>
            <a:t>Considering the two pictures on the left taken from TIMES-NO documentation (Pernille) and the NordReg report, it seams that the existing power lines between NOR1 and NOR2 are roughlybetween 500 and 700 MW. I said roughly because the values are estimated looking at the pictures and there is no more information about those numbers in the documentations. Moreover, the year the pictures are referring to is not totally clear, I assume they refer to 2012. </a:t>
          </a:r>
        </a:p>
        <a:p>
          <a:endParaRPr lang="da-DK" sz="1100" baseline="0"/>
        </a:p>
        <a:p>
          <a:r>
            <a:rPr lang="da-DK" sz="1100" baseline="0"/>
            <a:t>Moreover, also the Agora project (picture on the right) presents similar values for the year 2013.</a:t>
          </a:r>
        </a:p>
        <a:p>
          <a:endParaRPr lang="da-DK" sz="1100" baseline="0"/>
        </a:p>
        <a:p>
          <a:r>
            <a:rPr lang="da-DK" sz="1100" baseline="0"/>
            <a:t>Looking at the Flex4RES database </a:t>
          </a:r>
          <a:r>
            <a:rPr lang="da-DK" sz="1100" baseline="0">
              <a:solidFill>
                <a:schemeClr val="dk1"/>
              </a:solidFill>
              <a:effectLst/>
              <a:latin typeface="+mn-lt"/>
              <a:ea typeface="+mn-ea"/>
              <a:cs typeface="+mn-cs"/>
            </a:rPr>
            <a:t>(picture below)</a:t>
          </a:r>
          <a:r>
            <a:rPr lang="da-DK" sz="1100" baseline="0"/>
            <a:t> the transmission capacity assumed between NO3 and NO5 is 1000 MW and the one assumed between NO3 and NO1 is 1150 or 1200 depending by the direction. These data refer to 2012. These numbers seem a bit overestimated compared to the other three sources mentioned above this is also underline by the fact that in the NETP 2016 the overall capacity in 2030 between the same regions is roughly 2000 MW and no further expanion is included in the following years. </a:t>
          </a:r>
        </a:p>
        <a:p>
          <a:endParaRPr lang="da-DK" sz="1100" baseline="0"/>
        </a:p>
        <a:p>
          <a:r>
            <a:rPr lang="da-DK" sz="1100" baseline="0"/>
            <a:t>In light of this, I assumed 500 MW of interconnectors in the base year (source: Agora Study - "Increased Integration of the Nordic and German Electricity Systems" pp. 154) and then I implement the expansion predicted by the NETP 2016 report (pp. 166) as fixed value in 2030. So basically I used the CAP_BND parameter with the interpolation rule number 5: interpolation and forward extrapolation, so basically the model will increase the capacity linearly over the year from 2010 to 2030, starting with 500 Mw up to 2000 MW. After 2030 there is no plan in expanding this link, as it can be noted in the sheet "Data New Transmission" so then the model just extrapolated the last value until the end of the time horizon.</a:t>
          </a:r>
        </a:p>
      </xdr:txBody>
    </xdr:sp>
    <xdr:clientData/>
  </xdr:twoCellAnchor>
  <xdr:twoCellAnchor editAs="oneCell">
    <xdr:from>
      <xdr:col>0</xdr:col>
      <xdr:colOff>428625</xdr:colOff>
      <xdr:row>39</xdr:row>
      <xdr:rowOff>9525</xdr:rowOff>
    </xdr:from>
    <xdr:to>
      <xdr:col>26</xdr:col>
      <xdr:colOff>236168</xdr:colOff>
      <xdr:row>79</xdr:row>
      <xdr:rowOff>37192</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428625" y="7067550"/>
          <a:ext cx="15657143" cy="7266667"/>
        </a:xfrm>
        <a:prstGeom prst="rect">
          <a:avLst/>
        </a:prstGeom>
        <a:ln w="76200">
          <a:solidFill>
            <a:sysClr val="windowText" lastClr="000000"/>
          </a:solidFill>
        </a:ln>
      </xdr:spPr>
    </xdr:pic>
    <xdr:clientData/>
  </xdr:twoCellAnchor>
  <xdr:twoCellAnchor editAs="oneCell">
    <xdr:from>
      <xdr:col>32</xdr:col>
      <xdr:colOff>601980</xdr:colOff>
      <xdr:row>5</xdr:row>
      <xdr:rowOff>58420</xdr:rowOff>
    </xdr:from>
    <xdr:to>
      <xdr:col>41</xdr:col>
      <xdr:colOff>20342</xdr:colOff>
      <xdr:row>44</xdr:row>
      <xdr:rowOff>2290</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a:stretch>
          <a:fillRect/>
        </a:stretch>
      </xdr:blipFill>
      <xdr:spPr>
        <a:xfrm>
          <a:off x="20109180" y="947420"/>
          <a:ext cx="4904762" cy="6878070"/>
        </a:xfrm>
        <a:prstGeom prst="rect">
          <a:avLst/>
        </a:prstGeom>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N62"/>
  <sheetViews>
    <sheetView tabSelected="1" topLeftCell="A27" zoomScale="80" zoomScaleNormal="80" workbookViewId="0">
      <selection activeCell="N43" sqref="N43"/>
    </sheetView>
  </sheetViews>
  <sheetFormatPr baseColWidth="10" defaultColWidth="8.83203125" defaultRowHeight="15"/>
  <cols>
    <col min="2" max="2" width="10.1640625" bestFit="1" customWidth="1"/>
    <col min="3" max="3" width="8.83203125" bestFit="1" customWidth="1"/>
    <col min="4" max="4" width="9.5" bestFit="1" customWidth="1"/>
    <col min="5" max="5" width="8" customWidth="1"/>
    <col min="6" max="6" width="9.6640625" bestFit="1" customWidth="1"/>
    <col min="7" max="7" width="8.6640625" bestFit="1" customWidth="1"/>
    <col min="8" max="10" width="12.6640625" customWidth="1"/>
    <col min="11" max="11" width="23.33203125" customWidth="1"/>
    <col min="12" max="12" width="19.5" customWidth="1"/>
    <col min="13" max="13" width="8.5" bestFit="1" customWidth="1"/>
    <col min="14" max="14" width="8.6640625" bestFit="1" customWidth="1"/>
    <col min="15" max="15" width="8.5" bestFit="1" customWidth="1"/>
    <col min="16" max="16" width="15" bestFit="1" customWidth="1"/>
  </cols>
  <sheetData>
    <row r="1" spans="1:14">
      <c r="A1" t="s">
        <v>6</v>
      </c>
    </row>
    <row r="3" spans="1:14">
      <c r="B3" s="1" t="s">
        <v>4</v>
      </c>
      <c r="H3" s="2"/>
      <c r="I3" s="2"/>
      <c r="J3" s="2"/>
      <c r="K3" s="3"/>
      <c r="L3" s="3"/>
    </row>
    <row r="4" spans="1:14" ht="16" thickBot="1">
      <c r="B4" s="4" t="s">
        <v>5</v>
      </c>
      <c r="C4" s="4" t="s">
        <v>3</v>
      </c>
      <c r="D4" s="4" t="s">
        <v>2</v>
      </c>
      <c r="E4" s="4" t="s">
        <v>0</v>
      </c>
      <c r="F4" s="5" t="s">
        <v>47</v>
      </c>
      <c r="G4" s="5" t="s">
        <v>48</v>
      </c>
      <c r="H4" s="5" t="s">
        <v>49</v>
      </c>
      <c r="I4" s="5" t="s">
        <v>51</v>
      </c>
      <c r="J4" s="5" t="s">
        <v>52</v>
      </c>
      <c r="K4" s="6" t="s">
        <v>1</v>
      </c>
      <c r="L4" s="7" t="s">
        <v>13</v>
      </c>
    </row>
    <row r="5" spans="1:14">
      <c r="D5" t="s">
        <v>7</v>
      </c>
      <c r="E5">
        <v>2016</v>
      </c>
      <c r="G5">
        <v>0.97</v>
      </c>
      <c r="H5">
        <v>0.97</v>
      </c>
      <c r="K5" s="10" t="s">
        <v>50</v>
      </c>
    </row>
    <row r="6" spans="1:14">
      <c r="D6" t="s">
        <v>9</v>
      </c>
      <c r="G6">
        <v>0.92</v>
      </c>
      <c r="H6">
        <v>0.92</v>
      </c>
      <c r="K6" s="10" t="str">
        <f>K5</f>
        <v>TB_ELCC_DE2_DE3_01</v>
      </c>
    </row>
    <row r="7" spans="1:14">
      <c r="D7" t="s">
        <v>12</v>
      </c>
      <c r="G7">
        <v>50</v>
      </c>
      <c r="H7">
        <v>50</v>
      </c>
      <c r="K7" s="10" t="str">
        <f>K6</f>
        <v>TB_ELCC_DE2_DE3_01</v>
      </c>
    </row>
    <row r="8" spans="1:14">
      <c r="D8" t="s">
        <v>8</v>
      </c>
      <c r="G8" s="8">
        <v>3.1536000000000002E-2</v>
      </c>
      <c r="H8" s="8">
        <v>3.1536000000000002E-2</v>
      </c>
      <c r="I8" s="8"/>
      <c r="J8" s="8"/>
      <c r="K8" s="10" t="str">
        <f t="shared" ref="K8:K9" si="0">K7</f>
        <v>TB_ELCC_DE2_DE3_01</v>
      </c>
    </row>
    <row r="9" spans="1:14">
      <c r="B9" s="10"/>
      <c r="C9" s="10" t="s">
        <v>61</v>
      </c>
      <c r="D9" s="10" t="s">
        <v>10</v>
      </c>
      <c r="E9" s="10">
        <v>2016</v>
      </c>
      <c r="G9" s="10">
        <v>8634</v>
      </c>
      <c r="H9" s="10">
        <v>8634</v>
      </c>
      <c r="I9" s="10"/>
      <c r="J9" s="10"/>
      <c r="K9" s="10" t="str">
        <f t="shared" si="0"/>
        <v>TB_ELCC_DE2_DE3_01</v>
      </c>
      <c r="L9" s="10"/>
    </row>
    <row r="10" spans="1:14">
      <c r="B10" s="18"/>
      <c r="C10" s="19"/>
      <c r="D10" s="19" t="s">
        <v>41</v>
      </c>
      <c r="E10" s="18"/>
      <c r="F10" s="18"/>
      <c r="G10" s="20">
        <f>'Data New Transmission'!$X$15</f>
        <v>0.26750000000000002</v>
      </c>
      <c r="H10" s="20">
        <f>'Data New Transmission'!W15</f>
        <v>0.26750000000000002</v>
      </c>
      <c r="I10" s="20"/>
      <c r="J10" s="20"/>
      <c r="K10" s="18" t="str">
        <f>K9</f>
        <v>TB_ELCC_DE2_DE3_01</v>
      </c>
      <c r="L10" s="18" t="s">
        <v>45</v>
      </c>
      <c r="N10" t="s">
        <v>46</v>
      </c>
    </row>
    <row r="11" spans="1:14">
      <c r="D11" t="s">
        <v>7</v>
      </c>
      <c r="E11">
        <v>2016</v>
      </c>
      <c r="G11">
        <v>0.97</v>
      </c>
      <c r="J11">
        <v>0.97</v>
      </c>
      <c r="K11" s="10" t="s">
        <v>53</v>
      </c>
    </row>
    <row r="12" spans="1:14">
      <c r="D12" t="s">
        <v>9</v>
      </c>
      <c r="G12">
        <v>0.92</v>
      </c>
      <c r="J12">
        <v>0.92</v>
      </c>
      <c r="K12" s="10" t="str">
        <f>K11</f>
        <v>TB_ELCC_DE2_DE5_01</v>
      </c>
    </row>
    <row r="13" spans="1:14">
      <c r="D13" t="s">
        <v>12</v>
      </c>
      <c r="G13">
        <v>50</v>
      </c>
      <c r="J13">
        <v>50</v>
      </c>
      <c r="K13" s="10" t="str">
        <f>K12</f>
        <v>TB_ELCC_DE2_DE5_01</v>
      </c>
    </row>
    <row r="14" spans="1:14">
      <c r="D14" t="s">
        <v>8</v>
      </c>
      <c r="G14" s="8">
        <v>3.1536000000000002E-2</v>
      </c>
      <c r="J14" s="8">
        <v>3.1536000000000002E-2</v>
      </c>
      <c r="K14" s="10" t="str">
        <f t="shared" ref="K14" si="1">K13</f>
        <v>TB_ELCC_DE2_DE5_01</v>
      </c>
    </row>
    <row r="15" spans="1:14">
      <c r="C15" s="10" t="s">
        <v>61</v>
      </c>
      <c r="D15" s="10" t="s">
        <v>10</v>
      </c>
      <c r="E15" s="10">
        <v>2016</v>
      </c>
      <c r="G15" s="10">
        <v>3010</v>
      </c>
      <c r="J15" s="10">
        <v>3010</v>
      </c>
      <c r="K15" s="10" t="str">
        <f>K14</f>
        <v>TB_ELCC_DE2_DE5_01</v>
      </c>
    </row>
    <row r="16" spans="1:14">
      <c r="B16" s="18"/>
      <c r="C16" s="19"/>
      <c r="D16" s="19" t="s">
        <v>41</v>
      </c>
      <c r="E16" s="18"/>
      <c r="F16" s="18"/>
      <c r="G16" s="20">
        <f>'Data New Transmission'!$X$15</f>
        <v>0.26750000000000002</v>
      </c>
      <c r="H16" s="18"/>
      <c r="I16" s="18"/>
      <c r="J16" s="20">
        <f>'Data New Transmission'!$X$15</f>
        <v>0.26750000000000002</v>
      </c>
      <c r="K16" s="18" t="str">
        <f>K15</f>
        <v>TB_ELCC_DE2_DE5_01</v>
      </c>
      <c r="L16" s="18" t="s">
        <v>45</v>
      </c>
    </row>
    <row r="17" spans="3:12">
      <c r="D17" t="s">
        <v>7</v>
      </c>
      <c r="E17">
        <v>2016</v>
      </c>
      <c r="H17">
        <v>0.97</v>
      </c>
      <c r="I17">
        <v>0.97</v>
      </c>
      <c r="K17" s="10" t="s">
        <v>54</v>
      </c>
    </row>
    <row r="18" spans="3:12">
      <c r="D18" t="s">
        <v>9</v>
      </c>
      <c r="H18">
        <v>0.92</v>
      </c>
      <c r="I18">
        <v>0.92</v>
      </c>
      <c r="K18" s="10" t="str">
        <f>K17</f>
        <v>TB_ELCC_DE3_DE4_01</v>
      </c>
    </row>
    <row r="19" spans="3:12">
      <c r="D19" t="s">
        <v>12</v>
      </c>
      <c r="H19">
        <v>50</v>
      </c>
      <c r="I19">
        <v>50</v>
      </c>
      <c r="K19" s="10" t="str">
        <f>K18</f>
        <v>TB_ELCC_DE3_DE4_01</v>
      </c>
    </row>
    <row r="20" spans="3:12">
      <c r="D20" t="s">
        <v>8</v>
      </c>
      <c r="H20" s="8">
        <v>3.1536000000000002E-2</v>
      </c>
      <c r="I20" s="8">
        <v>3.1536000000000002E-2</v>
      </c>
      <c r="J20" s="8"/>
      <c r="K20" s="10" t="str">
        <f t="shared" ref="K20" si="2">K19</f>
        <v>TB_ELCC_DE3_DE4_01</v>
      </c>
    </row>
    <row r="21" spans="3:12">
      <c r="C21" s="10" t="s">
        <v>61</v>
      </c>
      <c r="D21" s="10" t="s">
        <v>10</v>
      </c>
      <c r="E21" s="10">
        <v>2016</v>
      </c>
      <c r="H21" s="21">
        <f>14416</f>
        <v>14416</v>
      </c>
      <c r="I21" s="21">
        <f>14416</f>
        <v>14416</v>
      </c>
      <c r="J21" s="10"/>
      <c r="K21" s="10" t="str">
        <f>K20</f>
        <v>TB_ELCC_DE3_DE4_01</v>
      </c>
    </row>
    <row r="22" spans="3:12">
      <c r="C22" s="19"/>
      <c r="D22" s="19" t="s">
        <v>41</v>
      </c>
      <c r="E22" s="18"/>
      <c r="F22" s="18"/>
      <c r="G22" s="18"/>
      <c r="H22" s="20">
        <f>'Data New Transmission'!$X$15</f>
        <v>0.26750000000000002</v>
      </c>
      <c r="I22" s="20">
        <f>'Data New Transmission'!$X$15</f>
        <v>0.26750000000000002</v>
      </c>
      <c r="J22" s="20"/>
      <c r="K22" s="18" t="str">
        <f>K21</f>
        <v>TB_ELCC_DE3_DE4_01</v>
      </c>
      <c r="L22" s="18" t="s">
        <v>45</v>
      </c>
    </row>
    <row r="23" spans="3:12">
      <c r="D23" t="s">
        <v>7</v>
      </c>
      <c r="E23">
        <v>2016</v>
      </c>
      <c r="H23">
        <v>0.97</v>
      </c>
      <c r="J23">
        <v>0.97</v>
      </c>
      <c r="K23" s="10" t="s">
        <v>55</v>
      </c>
    </row>
    <row r="24" spans="3:12">
      <c r="D24" t="s">
        <v>9</v>
      </c>
      <c r="H24">
        <v>0.92</v>
      </c>
      <c r="J24">
        <v>0.92</v>
      </c>
      <c r="K24" s="10" t="str">
        <f>K23</f>
        <v>TB_ELCC_DE3_DE5_01</v>
      </c>
    </row>
    <row r="25" spans="3:12">
      <c r="D25" t="s">
        <v>12</v>
      </c>
      <c r="H25">
        <v>50</v>
      </c>
      <c r="J25">
        <v>50</v>
      </c>
      <c r="K25" s="10" t="str">
        <f>K24</f>
        <v>TB_ELCC_DE3_DE5_01</v>
      </c>
    </row>
    <row r="26" spans="3:12">
      <c r="D26" t="s">
        <v>8</v>
      </c>
      <c r="H26" s="8">
        <v>3.1536000000000002E-2</v>
      </c>
      <c r="J26" s="8">
        <v>3.1536000000000002E-2</v>
      </c>
      <c r="K26" s="10" t="str">
        <f t="shared" ref="K26" si="3">K25</f>
        <v>TB_ELCC_DE3_DE5_01</v>
      </c>
    </row>
    <row r="27" spans="3:12">
      <c r="C27" s="10" t="s">
        <v>61</v>
      </c>
      <c r="D27" s="10" t="s">
        <v>10</v>
      </c>
      <c r="E27" s="10">
        <v>2016</v>
      </c>
      <c r="H27" s="21">
        <v>6020</v>
      </c>
      <c r="I27" s="21"/>
      <c r="J27" s="21">
        <v>6020</v>
      </c>
      <c r="K27" s="10" t="str">
        <f>K26</f>
        <v>TB_ELCC_DE3_DE5_01</v>
      </c>
    </row>
    <row r="28" spans="3:12">
      <c r="C28" s="19"/>
      <c r="D28" s="19" t="s">
        <v>41</v>
      </c>
      <c r="E28" s="18"/>
      <c r="F28" s="18"/>
      <c r="G28" s="18"/>
      <c r="H28" s="20">
        <f>'Data New Transmission'!$X$15</f>
        <v>0.26750000000000002</v>
      </c>
      <c r="I28" s="18"/>
      <c r="J28" s="20">
        <f>'Data New Transmission'!$X$15</f>
        <v>0.26750000000000002</v>
      </c>
      <c r="K28" s="18" t="str">
        <f>K27</f>
        <v>TB_ELCC_DE3_DE5_01</v>
      </c>
      <c r="L28" s="18" t="s">
        <v>45</v>
      </c>
    </row>
    <row r="29" spans="3:12">
      <c r="D29" t="s">
        <v>7</v>
      </c>
      <c r="E29">
        <v>2016</v>
      </c>
      <c r="I29">
        <v>0.97</v>
      </c>
      <c r="J29">
        <v>0.97</v>
      </c>
      <c r="K29" s="10" t="s">
        <v>56</v>
      </c>
    </row>
    <row r="30" spans="3:12">
      <c r="D30" t="s">
        <v>9</v>
      </c>
      <c r="I30">
        <v>0.92</v>
      </c>
      <c r="J30">
        <v>0.92</v>
      </c>
      <c r="K30" s="10" t="str">
        <f>K29</f>
        <v>TB_ELCC_DE4_DE5_01</v>
      </c>
    </row>
    <row r="31" spans="3:12">
      <c r="D31" t="s">
        <v>12</v>
      </c>
      <c r="I31">
        <v>50</v>
      </c>
      <c r="J31">
        <v>50</v>
      </c>
      <c r="K31" s="10" t="str">
        <f>K30</f>
        <v>TB_ELCC_DE4_DE5_01</v>
      </c>
    </row>
    <row r="32" spans="3:12">
      <c r="D32" t="s">
        <v>8</v>
      </c>
      <c r="I32" s="8">
        <v>3.1536000000000002E-2</v>
      </c>
      <c r="J32" s="8">
        <v>3.1536000000000002E-2</v>
      </c>
      <c r="K32" s="10" t="str">
        <f t="shared" ref="K32" si="4">K31</f>
        <v>TB_ELCC_DE4_DE5_01</v>
      </c>
    </row>
    <row r="33" spans="3:12">
      <c r="C33" s="10" t="s">
        <v>61</v>
      </c>
      <c r="D33" s="10" t="s">
        <v>10</v>
      </c>
      <c r="E33" s="10">
        <v>2016</v>
      </c>
      <c r="I33" s="21">
        <v>3010</v>
      </c>
      <c r="J33" s="21">
        <v>3010</v>
      </c>
      <c r="K33" s="10" t="str">
        <f>K32</f>
        <v>TB_ELCC_DE4_DE5_01</v>
      </c>
    </row>
    <row r="34" spans="3:12">
      <c r="C34" s="19"/>
      <c r="D34" s="19" t="s">
        <v>41</v>
      </c>
      <c r="E34" s="18"/>
      <c r="F34" s="18"/>
      <c r="G34" s="18"/>
      <c r="I34" s="20">
        <f>'Data New Transmission'!$X$15</f>
        <v>0.26750000000000002</v>
      </c>
      <c r="J34" s="20">
        <f>'Data New Transmission'!$X$15</f>
        <v>0.26750000000000002</v>
      </c>
      <c r="K34" s="18" t="str">
        <f>K33</f>
        <v>TB_ELCC_DE4_DE5_01</v>
      </c>
      <c r="L34" s="18" t="s">
        <v>45</v>
      </c>
    </row>
    <row r="35" spans="3:12">
      <c r="D35" t="s">
        <v>7</v>
      </c>
      <c r="E35">
        <v>2016</v>
      </c>
      <c r="F35">
        <v>1</v>
      </c>
      <c r="G35">
        <v>1</v>
      </c>
      <c r="K35" s="10" t="s">
        <v>57</v>
      </c>
    </row>
    <row r="36" spans="3:12">
      <c r="D36" t="s">
        <v>9</v>
      </c>
      <c r="F36">
        <v>1</v>
      </c>
      <c r="G36">
        <v>1</v>
      </c>
      <c r="K36" s="10" t="str">
        <f>K35</f>
        <v>TB_ELCC_DE1_DE2_01</v>
      </c>
    </row>
    <row r="37" spans="3:12">
      <c r="D37" t="s">
        <v>12</v>
      </c>
      <c r="F37">
        <v>100</v>
      </c>
      <c r="G37">
        <v>100</v>
      </c>
      <c r="K37" s="10" t="str">
        <f>K36</f>
        <v>TB_ELCC_DE1_DE2_01</v>
      </c>
    </row>
    <row r="38" spans="3:12">
      <c r="D38" t="s">
        <v>8</v>
      </c>
      <c r="F38" s="8">
        <v>3.1536000000000002E-2</v>
      </c>
      <c r="G38" s="8">
        <v>3.1536000000000002E-2</v>
      </c>
      <c r="I38" s="8"/>
      <c r="J38" s="8"/>
      <c r="K38" s="10" t="str">
        <f t="shared" ref="K38:K41" si="5">K37</f>
        <v>TB_ELCC_DE1_DE2_01</v>
      </c>
    </row>
    <row r="39" spans="3:12">
      <c r="C39" s="10" t="s">
        <v>11</v>
      </c>
      <c r="D39" s="10" t="s">
        <v>10</v>
      </c>
      <c r="E39" s="10">
        <v>2016</v>
      </c>
      <c r="F39" s="10">
        <v>10000000</v>
      </c>
      <c r="G39" s="10">
        <v>10000000</v>
      </c>
      <c r="I39" s="10"/>
      <c r="J39" s="10"/>
      <c r="K39" s="10" t="str">
        <f t="shared" si="5"/>
        <v>TB_ELCC_DE1_DE2_01</v>
      </c>
      <c r="L39" s="10"/>
    </row>
    <row r="40" spans="3:12">
      <c r="C40" t="s">
        <v>11</v>
      </c>
      <c r="D40" t="s">
        <v>10</v>
      </c>
      <c r="E40">
        <v>0</v>
      </c>
      <c r="F40" s="9">
        <v>5</v>
      </c>
      <c r="G40" s="9">
        <v>5</v>
      </c>
      <c r="I40" s="9"/>
      <c r="J40" s="9"/>
      <c r="K40" s="10" t="str">
        <f>K35</f>
        <v>TB_ELCC_DE1_DE2_01</v>
      </c>
      <c r="L40" s="10"/>
    </row>
    <row r="41" spans="3:12">
      <c r="C41" s="19"/>
      <c r="D41" s="19" t="s">
        <v>41</v>
      </c>
      <c r="E41" s="18"/>
      <c r="F41" s="20">
        <v>0</v>
      </c>
      <c r="G41" s="20">
        <v>0</v>
      </c>
      <c r="I41" s="20"/>
      <c r="J41" s="20"/>
      <c r="K41" s="18" t="str">
        <f t="shared" si="5"/>
        <v>TB_ELCC_DE1_DE2_01</v>
      </c>
      <c r="L41" s="18" t="s">
        <v>45</v>
      </c>
    </row>
    <row r="42" spans="3:12">
      <c r="D42" t="s">
        <v>7</v>
      </c>
      <c r="E42">
        <v>2016</v>
      </c>
      <c r="F42">
        <v>1</v>
      </c>
      <c r="H42">
        <v>1</v>
      </c>
      <c r="K42" s="10" t="s">
        <v>58</v>
      </c>
    </row>
    <row r="43" spans="3:12">
      <c r="D43" t="s">
        <v>9</v>
      </c>
      <c r="F43">
        <v>1</v>
      </c>
      <c r="H43">
        <v>1</v>
      </c>
      <c r="K43" s="10" t="str">
        <f>K42</f>
        <v>TB_ELCC_DE1_DE3_01</v>
      </c>
    </row>
    <row r="44" spans="3:12">
      <c r="D44" t="s">
        <v>12</v>
      </c>
      <c r="F44">
        <v>100</v>
      </c>
      <c r="H44">
        <v>100</v>
      </c>
      <c r="K44" s="10" t="str">
        <f>K43</f>
        <v>TB_ELCC_DE1_DE3_01</v>
      </c>
    </row>
    <row r="45" spans="3:12">
      <c r="D45" t="s">
        <v>8</v>
      </c>
      <c r="F45" s="8">
        <v>3.1536000000000002E-2</v>
      </c>
      <c r="H45" s="8">
        <v>3.1536000000000002E-2</v>
      </c>
      <c r="I45" s="8"/>
      <c r="J45" s="8"/>
      <c r="K45" s="10" t="str">
        <f t="shared" ref="K45:K48" si="6">K44</f>
        <v>TB_ELCC_DE1_DE3_01</v>
      </c>
    </row>
    <row r="46" spans="3:12">
      <c r="C46" s="10" t="s">
        <v>11</v>
      </c>
      <c r="D46" s="10" t="s">
        <v>10</v>
      </c>
      <c r="E46" s="10">
        <v>2016</v>
      </c>
      <c r="F46" s="10">
        <v>10000000</v>
      </c>
      <c r="H46" s="10">
        <v>10000000</v>
      </c>
      <c r="I46" s="10"/>
      <c r="J46" s="10"/>
      <c r="K46" s="10" t="str">
        <f t="shared" si="6"/>
        <v>TB_ELCC_DE1_DE3_01</v>
      </c>
      <c r="L46" s="10"/>
    </row>
    <row r="47" spans="3:12">
      <c r="C47" t="s">
        <v>11</v>
      </c>
      <c r="D47" t="s">
        <v>10</v>
      </c>
      <c r="E47">
        <v>0</v>
      </c>
      <c r="F47" s="9">
        <v>5</v>
      </c>
      <c r="H47" s="9">
        <v>5</v>
      </c>
      <c r="I47" s="9"/>
      <c r="J47" s="9"/>
      <c r="K47" s="10" t="str">
        <f>K42</f>
        <v>TB_ELCC_DE1_DE3_01</v>
      </c>
      <c r="L47" s="10"/>
    </row>
    <row r="48" spans="3:12">
      <c r="C48" s="19"/>
      <c r="D48" s="19" t="s">
        <v>41</v>
      </c>
      <c r="E48" s="18"/>
      <c r="F48" s="20">
        <v>0</v>
      </c>
      <c r="H48" s="20">
        <v>0</v>
      </c>
      <c r="I48" s="20"/>
      <c r="J48" s="20"/>
      <c r="K48" s="18" t="str">
        <f t="shared" si="6"/>
        <v>TB_ELCC_DE1_DE3_01</v>
      </c>
      <c r="L48" s="18" t="s">
        <v>45</v>
      </c>
    </row>
    <row r="49" spans="3:12">
      <c r="D49" t="s">
        <v>7</v>
      </c>
      <c r="E49">
        <v>2016</v>
      </c>
      <c r="F49">
        <v>1</v>
      </c>
      <c r="I49">
        <v>1</v>
      </c>
      <c r="K49" s="10" t="s">
        <v>59</v>
      </c>
    </row>
    <row r="50" spans="3:12">
      <c r="D50" t="s">
        <v>9</v>
      </c>
      <c r="F50">
        <v>1</v>
      </c>
      <c r="I50">
        <v>1</v>
      </c>
      <c r="K50" s="10" t="str">
        <f>K49</f>
        <v>TB_ELCC_DE1_DE4_01</v>
      </c>
    </row>
    <row r="51" spans="3:12">
      <c r="D51" t="s">
        <v>12</v>
      </c>
      <c r="F51">
        <v>100</v>
      </c>
      <c r="I51">
        <v>100</v>
      </c>
      <c r="K51" s="10" t="str">
        <f>K50</f>
        <v>TB_ELCC_DE1_DE4_01</v>
      </c>
    </row>
    <row r="52" spans="3:12">
      <c r="D52" t="s">
        <v>8</v>
      </c>
      <c r="F52" s="8">
        <v>3.1536000000000002E-2</v>
      </c>
      <c r="I52" s="8">
        <v>3.1536000000000002E-2</v>
      </c>
      <c r="J52" s="8"/>
      <c r="K52" s="10" t="str">
        <f t="shared" ref="K52:K55" si="7">K51</f>
        <v>TB_ELCC_DE1_DE4_01</v>
      </c>
    </row>
    <row r="53" spans="3:12">
      <c r="C53" s="10" t="s">
        <v>11</v>
      </c>
      <c r="D53" s="10" t="s">
        <v>10</v>
      </c>
      <c r="E53" s="10">
        <v>2016</v>
      </c>
      <c r="F53" s="10">
        <v>10000000</v>
      </c>
      <c r="I53" s="10">
        <v>10000000</v>
      </c>
      <c r="J53" s="10"/>
      <c r="K53" s="10" t="str">
        <f t="shared" si="7"/>
        <v>TB_ELCC_DE1_DE4_01</v>
      </c>
      <c r="L53" s="10"/>
    </row>
    <row r="54" spans="3:12">
      <c r="C54" t="s">
        <v>11</v>
      </c>
      <c r="D54" t="s">
        <v>10</v>
      </c>
      <c r="E54">
        <v>0</v>
      </c>
      <c r="F54" s="9">
        <v>5</v>
      </c>
      <c r="I54" s="9">
        <v>5</v>
      </c>
      <c r="J54" s="9"/>
      <c r="K54" s="10" t="str">
        <f>K49</f>
        <v>TB_ELCC_DE1_DE4_01</v>
      </c>
      <c r="L54" s="10"/>
    </row>
    <row r="55" spans="3:12">
      <c r="C55" s="19"/>
      <c r="D55" s="19" t="s">
        <v>41</v>
      </c>
      <c r="E55" s="18"/>
      <c r="F55" s="20">
        <v>0</v>
      </c>
      <c r="I55" s="20">
        <v>0</v>
      </c>
      <c r="J55" s="20"/>
      <c r="K55" s="18" t="str">
        <f t="shared" si="7"/>
        <v>TB_ELCC_DE1_DE4_01</v>
      </c>
      <c r="L55" s="18" t="s">
        <v>45</v>
      </c>
    </row>
    <row r="56" spans="3:12">
      <c r="D56" t="s">
        <v>7</v>
      </c>
      <c r="E56">
        <v>2016</v>
      </c>
      <c r="F56">
        <v>1</v>
      </c>
      <c r="J56">
        <v>1</v>
      </c>
      <c r="K56" s="10" t="s">
        <v>60</v>
      </c>
    </row>
    <row r="57" spans="3:12">
      <c r="D57" t="s">
        <v>9</v>
      </c>
      <c r="F57">
        <v>1</v>
      </c>
      <c r="J57">
        <v>1</v>
      </c>
      <c r="K57" s="10" t="str">
        <f>K56</f>
        <v>TB_ELCC_DE1_DE5_01</v>
      </c>
    </row>
    <row r="58" spans="3:12">
      <c r="D58" t="s">
        <v>12</v>
      </c>
      <c r="F58">
        <v>100</v>
      </c>
      <c r="J58">
        <v>100</v>
      </c>
      <c r="K58" s="10" t="str">
        <f>K57</f>
        <v>TB_ELCC_DE1_DE5_01</v>
      </c>
    </row>
    <row r="59" spans="3:12">
      <c r="D59" t="s">
        <v>8</v>
      </c>
      <c r="F59" s="8">
        <v>3.1536000000000002E-2</v>
      </c>
      <c r="J59" s="8">
        <v>3.1536000000000002E-2</v>
      </c>
      <c r="K59" s="10" t="str">
        <f t="shared" ref="K59:K62" si="8">K58</f>
        <v>TB_ELCC_DE1_DE5_01</v>
      </c>
    </row>
    <row r="60" spans="3:12">
      <c r="C60" s="10" t="s">
        <v>11</v>
      </c>
      <c r="D60" s="10" t="s">
        <v>10</v>
      </c>
      <c r="E60" s="10">
        <v>2016</v>
      </c>
      <c r="F60" s="10">
        <v>10000000</v>
      </c>
      <c r="J60" s="10">
        <v>10000000</v>
      </c>
      <c r="K60" s="10" t="str">
        <f t="shared" si="8"/>
        <v>TB_ELCC_DE1_DE5_01</v>
      </c>
      <c r="L60" s="10"/>
    </row>
    <row r="61" spans="3:12">
      <c r="C61" t="s">
        <v>11</v>
      </c>
      <c r="D61" t="s">
        <v>10</v>
      </c>
      <c r="E61">
        <v>0</v>
      </c>
      <c r="F61" s="9">
        <v>5</v>
      </c>
      <c r="J61" s="9">
        <v>5</v>
      </c>
      <c r="K61" s="10" t="str">
        <f>K56</f>
        <v>TB_ELCC_DE1_DE5_01</v>
      </c>
      <c r="L61" s="10"/>
    </row>
    <row r="62" spans="3:12">
      <c r="C62" s="19"/>
      <c r="D62" s="19" t="s">
        <v>41</v>
      </c>
      <c r="E62" s="18"/>
      <c r="F62" s="20">
        <v>0</v>
      </c>
      <c r="J62" s="20">
        <v>0</v>
      </c>
      <c r="K62" s="18" t="str">
        <f t="shared" si="8"/>
        <v>TB_ELCC_DE1_DE5_01</v>
      </c>
      <c r="L62" s="18" t="s">
        <v>45</v>
      </c>
    </row>
  </sheetData>
  <phoneticPr fontId="16" type="noConversion"/>
  <pageMargins left="0.7" right="0.7" top="0.75" bottom="0.75" header="0.3" footer="0.3"/>
  <pageSetup paperSize="9" orientation="portrait" horizontalDpi="4294967293"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1:AA28"/>
  <sheetViews>
    <sheetView topLeftCell="D1" zoomScale="70" zoomScaleNormal="70" workbookViewId="0">
      <selection activeCell="W15" sqref="W15"/>
    </sheetView>
  </sheetViews>
  <sheetFormatPr baseColWidth="10" defaultColWidth="8.83203125" defaultRowHeight="15"/>
  <cols>
    <col min="24" max="24" width="10.6640625" customWidth="1"/>
    <col min="25" max="25" width="13.6640625" bestFit="1" customWidth="1"/>
    <col min="26" max="26" width="17.5" customWidth="1"/>
    <col min="27" max="27" width="16.5" customWidth="1"/>
  </cols>
  <sheetData>
    <row r="1" spans="2:27" ht="20">
      <c r="B1" s="11" t="s">
        <v>30</v>
      </c>
    </row>
    <row r="2" spans="2:27">
      <c r="X2" t="s">
        <v>23</v>
      </c>
      <c r="Y2" t="s">
        <v>44</v>
      </c>
    </row>
    <row r="3" spans="2:27">
      <c r="X3" t="s">
        <v>14</v>
      </c>
      <c r="Z3" t="s">
        <v>17</v>
      </c>
    </row>
    <row r="4" spans="2:27">
      <c r="X4" t="s">
        <v>18</v>
      </c>
      <c r="Y4" t="s">
        <v>43</v>
      </c>
      <c r="Z4" t="s">
        <v>19</v>
      </c>
    </row>
    <row r="5" spans="2:27">
      <c r="V5" t="s">
        <v>15</v>
      </c>
      <c r="W5" t="s">
        <v>16</v>
      </c>
    </row>
    <row r="6" spans="2:27">
      <c r="V6" t="s">
        <v>20</v>
      </c>
      <c r="W6" t="s">
        <v>21</v>
      </c>
      <c r="X6">
        <v>1500</v>
      </c>
      <c r="Z6">
        <v>0.52</v>
      </c>
    </row>
    <row r="7" spans="2:27">
      <c r="V7" t="s">
        <v>20</v>
      </c>
      <c r="W7" t="s">
        <v>22</v>
      </c>
      <c r="X7">
        <v>500</v>
      </c>
      <c r="Z7">
        <v>0.57999999999999996</v>
      </c>
    </row>
    <row r="9" spans="2:27">
      <c r="V9" t="s">
        <v>38</v>
      </c>
      <c r="W9" t="s">
        <v>29</v>
      </c>
      <c r="X9">
        <v>2000</v>
      </c>
      <c r="Y9">
        <v>0</v>
      </c>
      <c r="Z9">
        <f>(X6*Z6+X7*Z7)/2000</f>
        <v>0.53500000000000003</v>
      </c>
    </row>
    <row r="12" spans="2:27">
      <c r="W12" t="s">
        <v>42</v>
      </c>
    </row>
    <row r="13" spans="2:27">
      <c r="W13" t="s">
        <v>29</v>
      </c>
      <c r="X13" t="s">
        <v>38</v>
      </c>
    </row>
    <row r="14" spans="2:27">
      <c r="W14" t="s">
        <v>19</v>
      </c>
    </row>
    <row r="15" spans="2:27">
      <c r="V15" s="12"/>
      <c r="W15" s="12">
        <f>Z9/2</f>
        <v>0.26750000000000002</v>
      </c>
      <c r="X15" s="12">
        <f>W15</f>
        <v>0.26750000000000002</v>
      </c>
      <c r="Y15" s="12"/>
      <c r="Z15" s="12"/>
      <c r="AA15" s="12"/>
    </row>
    <row r="16" spans="2:27">
      <c r="V16" s="12"/>
      <c r="W16" s="12"/>
      <c r="X16" s="12"/>
      <c r="Y16" s="12"/>
      <c r="Z16" s="12"/>
      <c r="AA16" s="12"/>
    </row>
    <row r="17" spans="22:27">
      <c r="V17" s="12"/>
      <c r="W17" s="12"/>
      <c r="X17" s="12"/>
      <c r="Y17" s="12"/>
      <c r="Z17" s="12"/>
      <c r="AA17" s="12"/>
    </row>
    <row r="18" spans="22:27">
      <c r="V18" s="12"/>
      <c r="W18" s="12"/>
      <c r="X18" s="12"/>
      <c r="Y18" s="12"/>
      <c r="Z18" s="12"/>
      <c r="AA18" s="12"/>
    </row>
    <row r="19" spans="22:27">
      <c r="V19" s="12"/>
      <c r="W19" s="12"/>
      <c r="X19" s="12"/>
      <c r="Y19" s="12"/>
      <c r="Z19" s="12"/>
      <c r="AA19" s="12"/>
    </row>
    <row r="20" spans="22:27">
      <c r="V20" s="12"/>
      <c r="W20" s="12"/>
      <c r="X20" s="12"/>
      <c r="Y20" s="12"/>
      <c r="Z20" s="12"/>
      <c r="AA20" s="12"/>
    </row>
    <row r="21" spans="22:27">
      <c r="V21" s="12"/>
      <c r="W21" s="12"/>
      <c r="X21" s="12"/>
      <c r="Y21" s="12"/>
      <c r="Z21" s="12"/>
      <c r="AA21" s="12"/>
    </row>
    <row r="22" spans="22:27">
      <c r="V22" s="12"/>
      <c r="W22" s="12"/>
      <c r="X22" s="12"/>
      <c r="Y22" s="12"/>
      <c r="Z22" s="12"/>
      <c r="AA22" s="12"/>
    </row>
    <row r="23" spans="22:27">
      <c r="V23" s="12"/>
      <c r="W23" s="12"/>
      <c r="X23" s="12"/>
      <c r="Y23" s="12"/>
      <c r="Z23" s="12"/>
      <c r="AA23" s="12"/>
    </row>
    <row r="24" spans="22:27">
      <c r="V24" s="12"/>
      <c r="W24" s="12"/>
      <c r="X24" s="12"/>
      <c r="Y24" s="12"/>
      <c r="Z24" s="12"/>
      <c r="AA24" s="12"/>
    </row>
    <row r="25" spans="22:27">
      <c r="V25" s="12"/>
      <c r="W25" s="12"/>
      <c r="X25" s="12"/>
      <c r="Y25" s="12"/>
      <c r="Z25" s="12"/>
      <c r="AA25" s="12"/>
    </row>
    <row r="26" spans="22:27">
      <c r="V26" s="12"/>
      <c r="W26" s="12"/>
      <c r="X26" s="12"/>
      <c r="Y26" s="12"/>
      <c r="Z26" s="12"/>
      <c r="AA26" s="12"/>
    </row>
    <row r="27" spans="22:27">
      <c r="V27" s="12"/>
      <c r="W27" s="12"/>
      <c r="X27" s="12"/>
      <c r="Y27" s="12"/>
      <c r="Z27" s="12"/>
      <c r="AA27" s="12"/>
    </row>
    <row r="28" spans="22:27">
      <c r="V28" s="12"/>
      <c r="W28" s="12"/>
      <c r="X28" s="12"/>
      <c r="Y28" s="12"/>
      <c r="Z28" s="12"/>
      <c r="AA28" s="12"/>
    </row>
  </sheetData>
  <pageMargins left="0.7" right="0.7" top="0.75" bottom="0.75" header="0.3" footer="0.3"/>
  <pageSetup paperSize="9" orientation="portrait"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2:AH38"/>
  <sheetViews>
    <sheetView zoomScale="70" zoomScaleNormal="70" workbookViewId="0">
      <selection activeCell="Z11" sqref="Z11"/>
    </sheetView>
  </sheetViews>
  <sheetFormatPr baseColWidth="10" defaultColWidth="8.83203125" defaultRowHeight="15"/>
  <sheetData>
    <row r="2" spans="2:34">
      <c r="B2" s="22" t="s">
        <v>24</v>
      </c>
      <c r="C2" s="22"/>
      <c r="D2" s="22"/>
      <c r="E2" s="22"/>
      <c r="F2" s="22"/>
      <c r="G2" s="22"/>
      <c r="H2" s="22"/>
      <c r="I2" s="22"/>
      <c r="J2" s="22"/>
      <c r="M2" s="22" t="s">
        <v>25</v>
      </c>
      <c r="N2" s="22"/>
      <c r="O2" s="22"/>
      <c r="P2" s="22"/>
      <c r="Q2" s="22"/>
      <c r="R2" s="22"/>
      <c r="S2" s="22"/>
      <c r="T2" s="22"/>
      <c r="U2" s="22"/>
    </row>
    <row r="3" spans="2:34">
      <c r="B3" s="22"/>
      <c r="C3" s="22"/>
      <c r="D3" s="22"/>
      <c r="E3" s="22"/>
      <c r="F3" s="22"/>
      <c r="G3" s="22"/>
      <c r="H3" s="22"/>
      <c r="I3" s="22"/>
      <c r="J3" s="22"/>
      <c r="M3" s="22"/>
      <c r="N3" s="22"/>
      <c r="O3" s="22"/>
      <c r="P3" s="22"/>
      <c r="Q3" s="22"/>
      <c r="R3" s="22"/>
      <c r="S3" s="22"/>
      <c r="T3" s="22"/>
      <c r="U3" s="22"/>
      <c r="AH3" s="15" t="s">
        <v>36</v>
      </c>
    </row>
    <row r="4" spans="2:34">
      <c r="AH4" s="16" t="s">
        <v>37</v>
      </c>
    </row>
    <row r="5" spans="2:34">
      <c r="V5" s="12"/>
      <c r="W5" s="12"/>
      <c r="X5" s="12"/>
      <c r="Y5" s="12"/>
    </row>
    <row r="6" spans="2:34">
      <c r="V6" s="12"/>
      <c r="W6" s="12"/>
      <c r="X6" s="12"/>
      <c r="Y6" s="12"/>
    </row>
    <row r="7" spans="2:34">
      <c r="V7" s="12"/>
      <c r="W7" s="12"/>
      <c r="X7" s="12"/>
      <c r="Y7" s="12"/>
    </row>
    <row r="8" spans="2:34">
      <c r="V8" s="12"/>
      <c r="W8" s="12"/>
      <c r="X8" s="12"/>
      <c r="Y8" s="12"/>
    </row>
    <row r="9" spans="2:34">
      <c r="V9" s="12"/>
      <c r="W9" s="12"/>
      <c r="X9" s="12"/>
      <c r="Y9" s="12"/>
    </row>
    <row r="10" spans="2:34">
      <c r="V10" s="12"/>
      <c r="W10" s="12"/>
      <c r="X10" s="12"/>
      <c r="Y10" s="12"/>
    </row>
    <row r="11" spans="2:34">
      <c r="V11" s="12"/>
      <c r="W11" s="12"/>
      <c r="X11" s="12"/>
      <c r="Y11" s="12"/>
    </row>
    <row r="12" spans="2:34">
      <c r="V12" s="12"/>
      <c r="W12" s="12"/>
      <c r="X12" s="12"/>
      <c r="Y12" s="12"/>
    </row>
    <row r="13" spans="2:34">
      <c r="V13" s="12"/>
      <c r="W13" s="12"/>
      <c r="X13" s="12"/>
      <c r="Y13" s="12"/>
    </row>
    <row r="14" spans="2:34">
      <c r="V14" s="12"/>
      <c r="W14" s="12"/>
      <c r="X14" s="12"/>
      <c r="Y14" s="12"/>
    </row>
    <row r="15" spans="2:34">
      <c r="V15" s="12"/>
      <c r="W15" s="12"/>
      <c r="X15" s="12"/>
      <c r="Y15" s="12"/>
    </row>
    <row r="16" spans="2:34">
      <c r="V16" s="12"/>
      <c r="W16" s="12"/>
      <c r="X16" s="12"/>
      <c r="Y16" s="12"/>
    </row>
    <row r="17" spans="22:27">
      <c r="V17" s="12"/>
      <c r="W17" s="12"/>
      <c r="X17" s="12"/>
      <c r="Y17" s="12"/>
    </row>
    <row r="18" spans="22:27">
      <c r="V18" s="12"/>
      <c r="W18" s="12"/>
      <c r="X18" s="12"/>
      <c r="Y18" s="12"/>
    </row>
    <row r="19" spans="22:27">
      <c r="V19" s="12"/>
      <c r="W19" s="12"/>
      <c r="X19" s="12"/>
      <c r="Y19" s="12"/>
    </row>
    <row r="20" spans="22:27">
      <c r="V20" s="12"/>
      <c r="W20" s="12"/>
      <c r="X20" s="12"/>
      <c r="Y20" s="12"/>
    </row>
    <row r="21" spans="22:27">
      <c r="V21" s="12"/>
      <c r="W21" s="12"/>
      <c r="X21" s="12"/>
      <c r="Y21" s="12"/>
    </row>
    <row r="28" spans="22:27">
      <c r="X28" s="13" t="s">
        <v>39</v>
      </c>
      <c r="Y28" s="17" t="s">
        <v>31</v>
      </c>
      <c r="Z28" s="17" t="s">
        <v>32</v>
      </c>
      <c r="AA28" s="17"/>
    </row>
    <row r="29" spans="22:27">
      <c r="X29" s="13" t="s">
        <v>40</v>
      </c>
      <c r="Y29" s="17" t="s">
        <v>33</v>
      </c>
      <c r="Z29" s="17" t="s">
        <v>34</v>
      </c>
      <c r="AA29" s="17"/>
    </row>
    <row r="32" spans="22:27">
      <c r="X32" s="14" t="s">
        <v>35</v>
      </c>
    </row>
    <row r="33" spans="2:28">
      <c r="Y33" t="s">
        <v>26</v>
      </c>
      <c r="Z33" t="s">
        <v>27</v>
      </c>
      <c r="AA33" t="s">
        <v>29</v>
      </c>
    </row>
    <row r="34" spans="2:28">
      <c r="X34" t="s">
        <v>26</v>
      </c>
      <c r="Z34">
        <v>1000</v>
      </c>
      <c r="AA34">
        <v>1200</v>
      </c>
      <c r="AB34">
        <f>SUM(Z34:AA34)</f>
        <v>2200</v>
      </c>
    </row>
    <row r="35" spans="2:28">
      <c r="X35" t="s">
        <v>27</v>
      </c>
      <c r="Y35">
        <v>1000</v>
      </c>
    </row>
    <row r="36" spans="2:28">
      <c r="X36" t="s">
        <v>29</v>
      </c>
      <c r="Y36">
        <v>1150</v>
      </c>
    </row>
    <row r="37" spans="2:28">
      <c r="Y37">
        <f>SUM(Y35:Y36)</f>
        <v>2150</v>
      </c>
    </row>
    <row r="38" spans="2:28">
      <c r="B38" t="s">
        <v>28</v>
      </c>
    </row>
  </sheetData>
  <mergeCells count="2">
    <mergeCell ref="B2:J3"/>
    <mergeCell ref="M2:U3"/>
  </mergeCells>
  <pageMargins left="0.7" right="0.7" top="0.75" bottom="0.75" header="0.3" footer="0.3"/>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70BEA8-3E7E-48B6-A709-99E80E2955E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FCFB0AB-85DB-4F0E-94C0-B4D60677B4B3}">
  <ds:schemaRefs>
    <ds:schemaRef ds:uri="http://schemas.microsoft.com/sharepoint/v3/contenttype/forms"/>
  </ds:schemaRefs>
</ds:datastoreItem>
</file>

<file path=customXml/itemProps3.xml><?xml version="1.0" encoding="utf-8"?>
<ds:datastoreItem xmlns:ds="http://schemas.openxmlformats.org/officeDocument/2006/customXml" ds:itemID="{B8E92680-A115-41CF-8E05-8F9967A15F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3</vt:i4>
      </vt:variant>
    </vt:vector>
  </HeadingPairs>
  <TitlesOfParts>
    <vt:vector size="3" baseType="lpstr">
      <vt:lpstr>ELC_TRADE</vt:lpstr>
      <vt:lpstr>Data New Transmission</vt:lpstr>
      <vt:lpstr>Data Existing Transmission</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Microsoft Office User</cp:lastModifiedBy>
  <dcterms:created xsi:type="dcterms:W3CDTF">2009-05-27T15:40:55Z</dcterms:created>
  <dcterms:modified xsi:type="dcterms:W3CDTF">2022-04-07T10:40:55Z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639380991458892</vt:r8>
  </property>
  <property fmtid="{D5CDD505-2E9C-101B-9397-08002B2CF9AE}" pid="3" name="ContentTypeId">
    <vt:lpwstr>0x010100391E4ED4D6B5344984C5B5CBC1A28781</vt:lpwstr>
  </property>
</Properties>
</file>