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0" windowWidth="23250" windowHeight="13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B12" i="1"/>
  <c r="G13" i="1"/>
  <c r="F13" i="1"/>
  <c r="G12" i="1"/>
  <c r="F12" i="1"/>
  <c r="D11" i="1"/>
  <c r="D10" i="1"/>
  <c r="F11" i="1"/>
  <c r="G11" i="1" s="1"/>
  <c r="F10" i="1"/>
  <c r="G10" i="1" s="1"/>
  <c r="B10" i="1"/>
  <c r="B8" i="1"/>
  <c r="D9" i="1"/>
  <c r="D8" i="1"/>
  <c r="F21" i="1" l="1"/>
  <c r="G21" i="1" s="1"/>
  <c r="D21" i="1"/>
  <c r="F20" i="1"/>
  <c r="G20" i="1" s="1"/>
  <c r="D20" i="1"/>
  <c r="B20" i="1"/>
  <c r="F19" i="1"/>
  <c r="G19" i="1" s="1"/>
  <c r="D19" i="1"/>
  <c r="F18" i="1"/>
  <c r="G18" i="1" s="1"/>
  <c r="D18" i="1"/>
  <c r="B18" i="1"/>
  <c r="F17" i="1"/>
  <c r="G17" i="1" s="1"/>
  <c r="D17" i="1"/>
  <c r="F16" i="1"/>
  <c r="G16" i="1" s="1"/>
  <c r="D16" i="1"/>
  <c r="B16" i="1"/>
  <c r="F15" i="1"/>
  <c r="G15" i="1" s="1"/>
  <c r="D15" i="1"/>
  <c r="F14" i="1"/>
  <c r="G14" i="1" s="1"/>
  <c r="D14" i="1"/>
  <c r="B14" i="1"/>
  <c r="F9" i="1"/>
  <c r="G9" i="1" s="1"/>
  <c r="F8" i="1"/>
  <c r="G8" i="1" s="1"/>
  <c r="G52" i="1" l="1"/>
  <c r="F51" i="1"/>
  <c r="F52" i="1" s="1"/>
  <c r="E51" i="1"/>
  <c r="E52" i="1" s="1"/>
  <c r="G50" i="1"/>
  <c r="F50" i="1"/>
  <c r="E50" i="1"/>
  <c r="G48" i="1"/>
  <c r="F48" i="1"/>
  <c r="E48" i="1"/>
  <c r="G46" i="1"/>
  <c r="F46" i="1"/>
  <c r="G43" i="1"/>
  <c r="G44" i="1" s="1"/>
  <c r="F43" i="1"/>
  <c r="F44" i="1" s="1"/>
  <c r="E43" i="1"/>
  <c r="E45" i="1" s="1"/>
  <c r="E46" i="1" s="1"/>
  <c r="G42" i="1"/>
  <c r="F42" i="1"/>
  <c r="E42" i="1"/>
  <c r="E44" i="1" l="1"/>
</calcChain>
</file>

<file path=xl/sharedStrings.xml><?xml version="1.0" encoding="utf-8"?>
<sst xmlns="http://schemas.openxmlformats.org/spreadsheetml/2006/main" count="239" uniqueCount="59">
  <si>
    <t>Calibration factor</t>
  </si>
  <si>
    <t>~UC_Sets: R_E: AllRegions</t>
  </si>
  <si>
    <t>~UC_Sets: T_E:</t>
  </si>
  <si>
    <t>UC_N</t>
  </si>
  <si>
    <t>Pset_PN</t>
  </si>
  <si>
    <t>Pset_CO</t>
  </si>
  <si>
    <t>Cset_CN</t>
  </si>
  <si>
    <t>UC_Desc</t>
  </si>
  <si>
    <t>Pset_Set</t>
  </si>
  <si>
    <t>Pset_CI</t>
  </si>
  <si>
    <t>UC_FLO~2025</t>
  </si>
  <si>
    <t>UC_FLO~2030</t>
  </si>
  <si>
    <t>UC_MAX_TPC_ELC</t>
  </si>
  <si>
    <t>TPC*</t>
  </si>
  <si>
    <t>TP*</t>
  </si>
  <si>
    <t>Maximum share of electric passenger cars</t>
  </si>
  <si>
    <t>TRAELC*</t>
  </si>
  <si>
    <t>UC_FLO~2050</t>
  </si>
  <si>
    <t>TFV*</t>
  </si>
  <si>
    <t>TF*</t>
  </si>
  <si>
    <t>Maximum share of electric freight vans</t>
  </si>
  <si>
    <t>TFT*</t>
  </si>
  <si>
    <t>Maximum share of electric freight trucks</t>
  </si>
  <si>
    <t>TPB*</t>
  </si>
  <si>
    <t>Maximum share of electric passenger buses</t>
  </si>
  <si>
    <t>Maximum share of electric passenger airplanes</t>
  </si>
  <si>
    <t>TPA*</t>
  </si>
  <si>
    <t>TFA*</t>
  </si>
  <si>
    <t>Maximum share of electric freight airplanes</t>
  </si>
  <si>
    <t>UC_FLO~2060</t>
  </si>
  <si>
    <t>Car Maximum distributions</t>
  </si>
  <si>
    <t>Year</t>
  </si>
  <si>
    <t>LimType</t>
  </si>
  <si>
    <t>UC_FLO</t>
  </si>
  <si>
    <t>UC_RHSRTS</t>
  </si>
  <si>
    <t>UC_RHSRTS~0</t>
  </si>
  <si>
    <t>*</t>
  </si>
  <si>
    <t>UP</t>
  </si>
  <si>
    <t>UC_MAX_TFV_ELC</t>
  </si>
  <si>
    <t>UC_MAX_TFT_ELC</t>
  </si>
  <si>
    <t>UC_MAX_TPB_ELC</t>
  </si>
  <si>
    <t>UC_MAX_TPA_ELC</t>
  </si>
  <si>
    <t>UC_MAX_TFA_ELC</t>
  </si>
  <si>
    <t>~UC_T: UC_COMPRD</t>
  </si>
  <si>
    <t>DE1</t>
  </si>
  <si>
    <t>Negative tal</t>
  </si>
  <si>
    <t>P/F</t>
  </si>
  <si>
    <t>Type</t>
  </si>
  <si>
    <t>P</t>
  </si>
  <si>
    <t>A</t>
  </si>
  <si>
    <t>F</t>
  </si>
  <si>
    <t>V</t>
  </si>
  <si>
    <t>T</t>
  </si>
  <si>
    <t>B</t>
  </si>
  <si>
    <t>C</t>
  </si>
  <si>
    <t>UC_T</t>
  </si>
  <si>
    <t>Maximum share of electric passenger airplanes International Long</t>
  </si>
  <si>
    <t>Maximum share of electric passenger airplanes International Short</t>
  </si>
  <si>
    <t>Maximum share of electric passenger airplanes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</si>
</sst>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5" borderId="0" applyNumberFormat="0" applyBorder="0" applyAlignment="0" applyProtection="0"/>
  </cellStyleXfs>
  <cellXfs count="11">
    <xf numFmtId="0" fontId="0" fillId="0" borderId="0" xfId="0"/>
    <xf numFmtId="0" fontId="2" fillId="0" borderId="0" xfId="1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2" fontId="0" fillId="0" borderId="0" xfId="0" applyNumberFormat="1"/>
    <xf numFmtId="1" fontId="0" fillId="0" borderId="0" xfId="0" applyNumberFormat="1"/>
    <xf numFmtId="0" fontId="5" fillId="0" borderId="0" xfId="0" applyFont="1"/>
    <xf numFmtId="0" fontId="6" fillId="5" borderId="0" xfId="2"/>
  </cellXfs>
  <cellStyles count="3">
    <cellStyle name="Normal" xfId="0" builtinId="0"/>
    <cellStyle name="Normale_Scen_UC_IND-StrucConst 2" xfId="1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tabSelected="1" workbookViewId="0">
      <selection activeCell="K22" sqref="K22"/>
    </sheetView>
  </sheetViews>
  <sheetFormatPr defaultColWidth="11.25" defaultRowHeight="15.75" x14ac:dyDescent="0.25"/>
  <sheetData>
    <row r="1" spans="1:20" x14ac:dyDescent="0.25">
      <c r="A1" t="s">
        <v>30</v>
      </c>
    </row>
    <row r="2" spans="1:20" x14ac:dyDescent="0.25">
      <c r="M2">
        <v>-1.01</v>
      </c>
      <c r="N2" t="s">
        <v>0</v>
      </c>
    </row>
    <row r="3" spans="1:20" x14ac:dyDescent="0.25">
      <c r="B3" s="1" t="s">
        <v>1</v>
      </c>
    </row>
    <row r="4" spans="1:20" x14ac:dyDescent="0.25">
      <c r="B4" s="1" t="s">
        <v>2</v>
      </c>
    </row>
    <row r="5" spans="1:20" x14ac:dyDescent="0.25">
      <c r="B5" s="2"/>
    </row>
    <row r="6" spans="1:20" x14ac:dyDescent="0.25">
      <c r="H6" s="7"/>
      <c r="I6" t="s">
        <v>43</v>
      </c>
      <c r="J6" s="7"/>
      <c r="N6" s="8"/>
    </row>
    <row r="7" spans="1:20" x14ac:dyDescent="0.25">
      <c r="B7" s="3" t="s">
        <v>3</v>
      </c>
      <c r="C7" s="4" t="s">
        <v>8</v>
      </c>
      <c r="D7" s="4" t="s">
        <v>4</v>
      </c>
      <c r="E7" s="4" t="s">
        <v>9</v>
      </c>
      <c r="F7" s="4" t="s">
        <v>5</v>
      </c>
      <c r="G7" s="5" t="s">
        <v>6</v>
      </c>
      <c r="H7" s="5" t="s">
        <v>31</v>
      </c>
      <c r="I7" s="5" t="s">
        <v>32</v>
      </c>
      <c r="J7" s="5" t="s">
        <v>33</v>
      </c>
      <c r="K7" s="5" t="s">
        <v>44</v>
      </c>
      <c r="L7" s="5" t="s">
        <v>34</v>
      </c>
      <c r="M7" s="5" t="s">
        <v>35</v>
      </c>
      <c r="N7" s="3" t="s">
        <v>7</v>
      </c>
      <c r="Q7" s="5"/>
      <c r="R7" t="s">
        <v>45</v>
      </c>
      <c r="S7" t="s">
        <v>46</v>
      </c>
      <c r="T7" t="s">
        <v>47</v>
      </c>
    </row>
    <row r="8" spans="1:20" x14ac:dyDescent="0.25">
      <c r="B8" t="str">
        <f>"UC_MAX_T"&amp;S8&amp;T8&amp;"_ELC"&amp;"_REGION_IL"</f>
        <v>UC_MAX_TPA_ELC_REGION_IL</v>
      </c>
      <c r="D8" t="str">
        <f>"T"&amp;S8&amp;T8&amp;"IL"</f>
        <v>TPAIL</v>
      </c>
      <c r="E8" t="s">
        <v>16</v>
      </c>
      <c r="F8" t="str">
        <f>"T"&amp;S8&amp;"*"</f>
        <v>TP*</v>
      </c>
      <c r="G8" t="str">
        <f>F8</f>
        <v>TP*</v>
      </c>
      <c r="H8" s="8">
        <v>2020</v>
      </c>
      <c r="I8" t="s">
        <v>37</v>
      </c>
      <c r="J8">
        <v>1</v>
      </c>
      <c r="K8">
        <v>0</v>
      </c>
      <c r="L8">
        <v>0</v>
      </c>
      <c r="M8">
        <v>15</v>
      </c>
      <c r="N8" t="s">
        <v>56</v>
      </c>
      <c r="Q8" s="7"/>
      <c r="R8" s="7">
        <v>1</v>
      </c>
      <c r="S8" t="s">
        <v>48</v>
      </c>
      <c r="T8" t="s">
        <v>49</v>
      </c>
    </row>
    <row r="9" spans="1:20" x14ac:dyDescent="0.25">
      <c r="D9" t="str">
        <f>"T"&amp;S9&amp;T9&amp;"IL"</f>
        <v>TPAIL</v>
      </c>
      <c r="E9" t="s">
        <v>16</v>
      </c>
      <c r="F9" t="str">
        <f t="shared" ref="F9:F21" si="0">"T"&amp;S9&amp;"*"</f>
        <v>TP*</v>
      </c>
      <c r="G9" t="str">
        <f t="shared" ref="G9:G21" si="1">F9</f>
        <v>TP*</v>
      </c>
      <c r="H9" s="8">
        <v>2060</v>
      </c>
      <c r="I9" t="s">
        <v>37</v>
      </c>
      <c r="J9">
        <v>1</v>
      </c>
      <c r="K9">
        <v>0</v>
      </c>
      <c r="Q9" s="7"/>
      <c r="R9" s="7">
        <v>-0.1</v>
      </c>
      <c r="S9" t="s">
        <v>48</v>
      </c>
      <c r="T9" t="s">
        <v>49</v>
      </c>
    </row>
    <row r="10" spans="1:20" x14ac:dyDescent="0.25">
      <c r="B10" t="str">
        <f>"UC_MAX_T"&amp;S10&amp;T10&amp;"_ELC"&amp;"_REGION_IS"</f>
        <v>UC_MAX_TPA_ELC_REGION_IS</v>
      </c>
      <c r="D10" t="str">
        <f>"T"&amp;S10&amp;T10&amp;"IS"</f>
        <v>TPAIS</v>
      </c>
      <c r="E10" t="s">
        <v>16</v>
      </c>
      <c r="F10" t="str">
        <f>"T"&amp;S10&amp;"*"</f>
        <v>TP*</v>
      </c>
      <c r="G10" t="str">
        <f>F10</f>
        <v>TP*</v>
      </c>
      <c r="H10" s="8">
        <v>2020</v>
      </c>
      <c r="I10" t="s">
        <v>37</v>
      </c>
      <c r="J10">
        <v>1</v>
      </c>
      <c r="K10">
        <v>0</v>
      </c>
      <c r="L10">
        <v>0</v>
      </c>
      <c r="M10">
        <v>15</v>
      </c>
      <c r="N10" t="s">
        <v>57</v>
      </c>
      <c r="Q10" s="7"/>
      <c r="R10" s="7"/>
      <c r="S10" t="s">
        <v>48</v>
      </c>
      <c r="T10" t="s">
        <v>49</v>
      </c>
    </row>
    <row r="11" spans="1:20" x14ac:dyDescent="0.25">
      <c r="D11" t="str">
        <f>"T"&amp;S11&amp;T11&amp;"IS"</f>
        <v>TPAIS</v>
      </c>
      <c r="E11" t="s">
        <v>16</v>
      </c>
      <c r="F11" t="str">
        <f t="shared" ref="F11" si="2">"T"&amp;S11&amp;"*"</f>
        <v>TP*</v>
      </c>
      <c r="G11" t="str">
        <f t="shared" ref="G11" si="3">F11</f>
        <v>TP*</v>
      </c>
      <c r="H11" s="8">
        <v>2060</v>
      </c>
      <c r="I11" t="s">
        <v>37</v>
      </c>
      <c r="J11">
        <v>1</v>
      </c>
      <c r="K11">
        <v>0.5</v>
      </c>
      <c r="Q11" s="7"/>
      <c r="R11" s="7"/>
      <c r="S11" t="s">
        <v>48</v>
      </c>
      <c r="T11" t="s">
        <v>49</v>
      </c>
    </row>
    <row r="12" spans="1:20" x14ac:dyDescent="0.25">
      <c r="B12" t="str">
        <f>"UC_MAX_T"&amp;S12&amp;T12&amp;"_ELC"&amp;"_REGION_N"</f>
        <v>UC_MAX_TPA_ELC_REGION_N</v>
      </c>
      <c r="D12" t="str">
        <f>"T"&amp;S12&amp;T12&amp;"N"</f>
        <v>TPAN</v>
      </c>
      <c r="E12" t="s">
        <v>16</v>
      </c>
      <c r="F12" t="str">
        <f>"T"&amp;S12&amp;"*"</f>
        <v>TP*</v>
      </c>
      <c r="G12" t="str">
        <f>F12</f>
        <v>TP*</v>
      </c>
      <c r="H12" s="8">
        <v>2020</v>
      </c>
      <c r="I12" t="s">
        <v>37</v>
      </c>
      <c r="J12">
        <v>1</v>
      </c>
      <c r="K12">
        <v>0</v>
      </c>
      <c r="L12">
        <v>0</v>
      </c>
      <c r="M12">
        <v>15</v>
      </c>
      <c r="N12" t="s">
        <v>58</v>
      </c>
      <c r="Q12" s="7"/>
      <c r="R12" s="7"/>
      <c r="S12" t="s">
        <v>48</v>
      </c>
      <c r="T12" t="s">
        <v>49</v>
      </c>
    </row>
    <row r="13" spans="1:20" x14ac:dyDescent="0.25">
      <c r="D13" t="str">
        <f>"T"&amp;S13&amp;T13&amp;"N"</f>
        <v>TPAN</v>
      </c>
      <c r="E13" t="s">
        <v>16</v>
      </c>
      <c r="F13" t="str">
        <f t="shared" ref="F13" si="4">"T"&amp;S13&amp;"*"</f>
        <v>TP*</v>
      </c>
      <c r="G13" t="str">
        <f t="shared" ref="G13" si="5">F13</f>
        <v>TP*</v>
      </c>
      <c r="H13" s="8">
        <v>2060</v>
      </c>
      <c r="I13" t="s">
        <v>37</v>
      </c>
      <c r="J13">
        <v>1</v>
      </c>
      <c r="K13">
        <v>0.5</v>
      </c>
      <c r="Q13" s="7"/>
      <c r="R13" s="7"/>
      <c r="S13" t="s">
        <v>48</v>
      </c>
      <c r="T13" t="s">
        <v>49</v>
      </c>
    </row>
    <row r="14" spans="1:20" x14ac:dyDescent="0.25">
      <c r="B14" t="str">
        <f t="shared" ref="B14:B20" si="6">"UC_MAX_T"&amp;S14&amp;T14&amp;"_ELC"&amp;"_REGION"</f>
        <v>UC_MAX_TFV_ELC_REGION</v>
      </c>
      <c r="D14" t="str">
        <f t="shared" ref="D14:D21" si="7">"T"&amp;S14&amp;T14&amp;"*"</f>
        <v>TFV*</v>
      </c>
      <c r="E14" t="s">
        <v>16</v>
      </c>
      <c r="F14" t="str">
        <f t="shared" si="0"/>
        <v>TF*</v>
      </c>
      <c r="G14" t="str">
        <f t="shared" si="1"/>
        <v>TF*</v>
      </c>
      <c r="H14" s="8">
        <v>2020</v>
      </c>
      <c r="I14" t="s">
        <v>37</v>
      </c>
      <c r="J14">
        <v>1</v>
      </c>
      <c r="K14">
        <v>0.1</v>
      </c>
      <c r="L14">
        <v>0</v>
      </c>
      <c r="M14">
        <v>15</v>
      </c>
      <c r="N14" t="s">
        <v>20</v>
      </c>
      <c r="Q14" s="7"/>
      <c r="R14" s="7"/>
      <c r="S14" t="s">
        <v>50</v>
      </c>
      <c r="T14" t="s">
        <v>51</v>
      </c>
    </row>
    <row r="15" spans="1:20" x14ac:dyDescent="0.25">
      <c r="D15" t="str">
        <f t="shared" si="7"/>
        <v>TFV*</v>
      </c>
      <c r="E15" t="s">
        <v>16</v>
      </c>
      <c r="F15" t="str">
        <f t="shared" si="0"/>
        <v>TF*</v>
      </c>
      <c r="G15" t="str">
        <f t="shared" si="1"/>
        <v>TF*</v>
      </c>
      <c r="H15" s="8">
        <v>2060</v>
      </c>
      <c r="I15" t="s">
        <v>37</v>
      </c>
      <c r="J15">
        <v>1</v>
      </c>
      <c r="K15">
        <v>0.9</v>
      </c>
      <c r="Q15" s="7"/>
      <c r="R15" s="7"/>
      <c r="S15" t="s">
        <v>50</v>
      </c>
      <c r="T15" t="s">
        <v>51</v>
      </c>
    </row>
    <row r="16" spans="1:20" x14ac:dyDescent="0.25">
      <c r="B16" t="str">
        <f t="shared" si="6"/>
        <v>UC_MAX_TFT_ELC_REGION</v>
      </c>
      <c r="D16" t="str">
        <f t="shared" si="7"/>
        <v>TFT*</v>
      </c>
      <c r="E16" t="s">
        <v>16</v>
      </c>
      <c r="F16" t="str">
        <f t="shared" si="0"/>
        <v>TF*</v>
      </c>
      <c r="G16" t="str">
        <f t="shared" si="1"/>
        <v>TF*</v>
      </c>
      <c r="H16" s="7">
        <v>2020</v>
      </c>
      <c r="I16" t="s">
        <v>37</v>
      </c>
      <c r="J16">
        <v>1</v>
      </c>
      <c r="K16">
        <v>0.1</v>
      </c>
      <c r="L16">
        <v>0</v>
      </c>
      <c r="M16">
        <v>15</v>
      </c>
      <c r="N16" t="s">
        <v>22</v>
      </c>
      <c r="S16" t="s">
        <v>50</v>
      </c>
      <c r="T16" t="s">
        <v>52</v>
      </c>
    </row>
    <row r="17" spans="2:20" x14ac:dyDescent="0.25">
      <c r="D17" t="str">
        <f t="shared" si="7"/>
        <v>TFT*</v>
      </c>
      <c r="E17" t="s">
        <v>16</v>
      </c>
      <c r="F17" t="str">
        <f t="shared" si="0"/>
        <v>TF*</v>
      </c>
      <c r="G17" t="str">
        <f t="shared" si="1"/>
        <v>TF*</v>
      </c>
      <c r="H17" s="7">
        <v>2060</v>
      </c>
      <c r="I17" t="s">
        <v>37</v>
      </c>
      <c r="J17">
        <v>1</v>
      </c>
      <c r="K17">
        <v>0.7</v>
      </c>
      <c r="N17" s="8"/>
      <c r="S17" t="s">
        <v>50</v>
      </c>
      <c r="T17" t="s">
        <v>52</v>
      </c>
    </row>
    <row r="18" spans="2:20" x14ac:dyDescent="0.25">
      <c r="B18" t="str">
        <f t="shared" si="6"/>
        <v>UC_MAX_TPB_ELC_REGION</v>
      </c>
      <c r="D18" t="str">
        <f t="shared" si="7"/>
        <v>TPB*</v>
      </c>
      <c r="E18" t="s">
        <v>16</v>
      </c>
      <c r="F18" t="str">
        <f t="shared" si="0"/>
        <v>TP*</v>
      </c>
      <c r="G18" t="str">
        <f t="shared" si="1"/>
        <v>TP*</v>
      </c>
      <c r="H18" s="8">
        <v>2020</v>
      </c>
      <c r="I18" t="s">
        <v>37</v>
      </c>
      <c r="J18">
        <v>1</v>
      </c>
      <c r="K18">
        <v>0.1</v>
      </c>
      <c r="L18">
        <v>0</v>
      </c>
      <c r="M18">
        <v>15</v>
      </c>
      <c r="N18" t="s">
        <v>24</v>
      </c>
      <c r="S18" t="s">
        <v>48</v>
      </c>
      <c r="T18" t="s">
        <v>53</v>
      </c>
    </row>
    <row r="19" spans="2:20" x14ac:dyDescent="0.25">
      <c r="D19" t="str">
        <f t="shared" si="7"/>
        <v>TPB*</v>
      </c>
      <c r="E19" t="s">
        <v>16</v>
      </c>
      <c r="F19" t="str">
        <f t="shared" si="0"/>
        <v>TP*</v>
      </c>
      <c r="G19" t="str">
        <f t="shared" si="1"/>
        <v>TP*</v>
      </c>
      <c r="H19" s="8">
        <v>2060</v>
      </c>
      <c r="I19" t="s">
        <v>37</v>
      </c>
      <c r="J19">
        <v>1</v>
      </c>
      <c r="K19">
        <v>0.9</v>
      </c>
      <c r="N19" s="8"/>
      <c r="S19" t="s">
        <v>48</v>
      </c>
      <c r="T19" t="s">
        <v>53</v>
      </c>
    </row>
    <row r="20" spans="2:20" x14ac:dyDescent="0.25">
      <c r="B20" t="str">
        <f t="shared" si="6"/>
        <v>UC_MAX_TPC_ELC_REGION</v>
      </c>
      <c r="D20" t="str">
        <f t="shared" si="7"/>
        <v>TPC*</v>
      </c>
      <c r="E20" t="s">
        <v>16</v>
      </c>
      <c r="F20" t="str">
        <f t="shared" si="0"/>
        <v>TP*</v>
      </c>
      <c r="G20" t="str">
        <f t="shared" si="1"/>
        <v>TP*</v>
      </c>
      <c r="H20" s="8">
        <v>2020</v>
      </c>
      <c r="I20" t="s">
        <v>37</v>
      </c>
      <c r="J20">
        <v>1</v>
      </c>
      <c r="K20">
        <v>0.1</v>
      </c>
      <c r="L20">
        <v>0</v>
      </c>
      <c r="M20">
        <v>15</v>
      </c>
      <c r="N20" t="s">
        <v>15</v>
      </c>
      <c r="S20" t="s">
        <v>48</v>
      </c>
      <c r="T20" t="s">
        <v>54</v>
      </c>
    </row>
    <row r="21" spans="2:20" x14ac:dyDescent="0.25">
      <c r="D21" t="str">
        <f t="shared" si="7"/>
        <v>TPC*</v>
      </c>
      <c r="E21" t="s">
        <v>16</v>
      </c>
      <c r="F21" t="str">
        <f t="shared" si="0"/>
        <v>TP*</v>
      </c>
      <c r="G21" t="str">
        <f t="shared" si="1"/>
        <v>TP*</v>
      </c>
      <c r="H21" s="8">
        <v>2060</v>
      </c>
      <c r="I21" t="s">
        <v>37</v>
      </c>
      <c r="J21">
        <v>1</v>
      </c>
      <c r="K21">
        <v>0.95</v>
      </c>
      <c r="N21" s="8"/>
      <c r="S21" t="s">
        <v>48</v>
      </c>
      <c r="T21" t="s">
        <v>54</v>
      </c>
    </row>
    <row r="23" spans="2:20" x14ac:dyDescent="0.25">
      <c r="P23" s="7"/>
    </row>
    <row r="24" spans="2:20" x14ac:dyDescent="0.25">
      <c r="P24" s="7"/>
    </row>
    <row r="25" spans="2:20" x14ac:dyDescent="0.25">
      <c r="P25" s="7"/>
    </row>
    <row r="26" spans="2:20" x14ac:dyDescent="0.25">
      <c r="P26" s="7"/>
    </row>
    <row r="27" spans="2:20" x14ac:dyDescent="0.25">
      <c r="P27" s="7"/>
    </row>
    <row r="28" spans="2:20" x14ac:dyDescent="0.25">
      <c r="P28" s="7"/>
    </row>
    <row r="29" spans="2:20" x14ac:dyDescent="0.25">
      <c r="P29" s="7"/>
    </row>
    <row r="30" spans="2:20" x14ac:dyDescent="0.25">
      <c r="P30" s="7"/>
    </row>
    <row r="31" spans="2:20" x14ac:dyDescent="0.25">
      <c r="P31" s="7"/>
    </row>
    <row r="32" spans="2:20" x14ac:dyDescent="0.25">
      <c r="P32" s="7"/>
    </row>
    <row r="33" spans="5:18" x14ac:dyDescent="0.25">
      <c r="P33" s="7"/>
    </row>
    <row r="34" spans="5:18" x14ac:dyDescent="0.25">
      <c r="P34" s="7"/>
      <c r="Q34" s="5"/>
    </row>
    <row r="35" spans="5:18" x14ac:dyDescent="0.25">
      <c r="P35" s="7"/>
      <c r="Q35" s="7"/>
      <c r="R35" s="7"/>
    </row>
    <row r="36" spans="5:18" x14ac:dyDescent="0.25">
      <c r="P36" s="7"/>
      <c r="Q36" s="7"/>
      <c r="R36" s="7"/>
    </row>
    <row r="37" spans="5:18" x14ac:dyDescent="0.25">
      <c r="I37" s="8"/>
      <c r="Q37" s="7"/>
      <c r="R37" s="7"/>
    </row>
    <row r="38" spans="5:18" x14ac:dyDescent="0.25">
      <c r="I38" s="8"/>
      <c r="Q38" s="7"/>
      <c r="R38" s="7"/>
    </row>
    <row r="39" spans="5:18" x14ac:dyDescent="0.25">
      <c r="I39" s="8"/>
      <c r="O39" s="8"/>
      <c r="Q39" s="7"/>
      <c r="R39" s="7"/>
    </row>
    <row r="40" spans="5:18" x14ac:dyDescent="0.25">
      <c r="E40" s="5" t="s">
        <v>10</v>
      </c>
      <c r="F40" s="5" t="s">
        <v>11</v>
      </c>
      <c r="G40" s="5" t="s">
        <v>17</v>
      </c>
      <c r="H40" s="5" t="s">
        <v>29</v>
      </c>
      <c r="I40" s="8"/>
      <c r="O40" s="8"/>
      <c r="Q40" s="7"/>
      <c r="R40" s="7"/>
    </row>
    <row r="41" spans="5:18" x14ac:dyDescent="0.25">
      <c r="E41">
        <v>-0.1</v>
      </c>
      <c r="F41">
        <v>-0.3</v>
      </c>
      <c r="G41">
        <v>-0.84</v>
      </c>
      <c r="H41">
        <v>-0.84</v>
      </c>
      <c r="I41" s="8"/>
      <c r="O41" s="8"/>
      <c r="Q41" s="7"/>
      <c r="R41" s="7"/>
    </row>
    <row r="42" spans="5:18" x14ac:dyDescent="0.25">
      <c r="E42">
        <f>E41+1</f>
        <v>0.9</v>
      </c>
      <c r="F42">
        <f t="shared" ref="F42:G42" si="8">F41+1</f>
        <v>0.7</v>
      </c>
      <c r="G42">
        <f t="shared" si="8"/>
        <v>0.16000000000000003</v>
      </c>
      <c r="H42">
        <v>0.16000000000000003</v>
      </c>
      <c r="I42" s="8"/>
      <c r="O42" s="8"/>
      <c r="Q42" s="7"/>
      <c r="R42" s="7"/>
    </row>
    <row r="43" spans="5:18" x14ac:dyDescent="0.25">
      <c r="E43">
        <f>E41</f>
        <v>-0.1</v>
      </c>
      <c r="F43">
        <f t="shared" ref="F43:G43" si="9">F41</f>
        <v>-0.3</v>
      </c>
      <c r="G43">
        <f t="shared" si="9"/>
        <v>-0.84</v>
      </c>
      <c r="H43">
        <v>-0.84</v>
      </c>
      <c r="I43" s="8"/>
      <c r="O43" s="8"/>
      <c r="Q43" s="7"/>
      <c r="R43" s="7"/>
    </row>
    <row r="44" spans="5:18" x14ac:dyDescent="0.25">
      <c r="E44">
        <f>E43+1</f>
        <v>0.9</v>
      </c>
      <c r="F44">
        <f t="shared" ref="F44:G44" si="10">F43+1</f>
        <v>0.7</v>
      </c>
      <c r="G44">
        <f t="shared" si="10"/>
        <v>0.16000000000000003</v>
      </c>
      <c r="H44">
        <v>0.16000000000000003</v>
      </c>
      <c r="I44" s="8"/>
      <c r="O44" s="8"/>
      <c r="Q44" s="7"/>
      <c r="R44" s="7"/>
    </row>
    <row r="45" spans="5:18" x14ac:dyDescent="0.25">
      <c r="E45">
        <f>E43</f>
        <v>-0.1</v>
      </c>
      <c r="F45">
        <v>-0.1</v>
      </c>
      <c r="G45" s="7">
        <v>-0.5</v>
      </c>
      <c r="H45" s="7">
        <v>-0.5</v>
      </c>
      <c r="I45" s="8"/>
      <c r="O45" s="8"/>
      <c r="Q45" s="7"/>
      <c r="R45" s="7"/>
    </row>
    <row r="46" spans="5:18" x14ac:dyDescent="0.25">
      <c r="E46">
        <f>E45+1</f>
        <v>0.9</v>
      </c>
      <c r="F46">
        <f t="shared" ref="F46" si="11">F45+1</f>
        <v>0.9</v>
      </c>
      <c r="G46" s="7">
        <f>1+G45</f>
        <v>0.5</v>
      </c>
      <c r="H46" s="7">
        <v>0.5</v>
      </c>
      <c r="I46" s="8"/>
      <c r="O46" s="8"/>
      <c r="Q46" s="7"/>
      <c r="R46" s="7"/>
    </row>
    <row r="47" spans="5:18" x14ac:dyDescent="0.25">
      <c r="E47">
        <v>-0.1</v>
      </c>
      <c r="F47">
        <v>-0.1</v>
      </c>
      <c r="G47">
        <v>-0.84</v>
      </c>
      <c r="H47">
        <v>-0.84</v>
      </c>
      <c r="I47" s="8"/>
      <c r="O47" s="8"/>
      <c r="Q47" s="7"/>
      <c r="R47" s="7"/>
    </row>
    <row r="48" spans="5:18" x14ac:dyDescent="0.25">
      <c r="E48">
        <f>E47+1</f>
        <v>0.9</v>
      </c>
      <c r="F48">
        <f t="shared" ref="F48:G48" si="12">F47+1</f>
        <v>0.9</v>
      </c>
      <c r="G48">
        <f t="shared" si="12"/>
        <v>0.16000000000000003</v>
      </c>
      <c r="H48">
        <v>0.16000000000000003</v>
      </c>
      <c r="I48" s="8"/>
      <c r="O48" s="8"/>
      <c r="Q48" s="7"/>
      <c r="R48" s="7"/>
    </row>
    <row r="49" spans="1:18" x14ac:dyDescent="0.25">
      <c r="A49" s="9"/>
      <c r="E49">
        <v>-0.01</v>
      </c>
      <c r="F49">
        <v>-0.1</v>
      </c>
      <c r="G49">
        <v>-0.5</v>
      </c>
      <c r="H49">
        <v>-0.5</v>
      </c>
      <c r="I49" s="8"/>
      <c r="O49" s="8"/>
      <c r="Q49" s="7"/>
      <c r="R49" s="7"/>
    </row>
    <row r="50" spans="1:18" x14ac:dyDescent="0.25">
      <c r="A50" s="6"/>
      <c r="E50">
        <f>E49+1</f>
        <v>0.99</v>
      </c>
      <c r="F50">
        <f t="shared" ref="F50:G50" si="13">F49+1</f>
        <v>0.9</v>
      </c>
      <c r="G50">
        <f t="shared" si="13"/>
        <v>0.5</v>
      </c>
      <c r="H50">
        <v>0.5</v>
      </c>
      <c r="I50" s="8"/>
      <c r="O50" s="8"/>
      <c r="Q50" s="7"/>
      <c r="R50" s="7"/>
    </row>
    <row r="51" spans="1:18" x14ac:dyDescent="0.25">
      <c r="E51">
        <f>E49</f>
        <v>-0.01</v>
      </c>
      <c r="F51">
        <f t="shared" ref="F51" si="14">F49</f>
        <v>-0.1</v>
      </c>
      <c r="G51" s="7">
        <v>-0.5</v>
      </c>
      <c r="H51" s="7">
        <v>-0.5</v>
      </c>
      <c r="I51" s="8"/>
      <c r="O51" s="8"/>
      <c r="Q51" s="7"/>
      <c r="R51" s="7"/>
    </row>
    <row r="52" spans="1:18" x14ac:dyDescent="0.25">
      <c r="E52">
        <f>E51+1</f>
        <v>0.99</v>
      </c>
      <c r="F52">
        <f t="shared" ref="F52" si="15">F51+1</f>
        <v>0.9</v>
      </c>
      <c r="G52" s="7">
        <f>1+G51</f>
        <v>0.5</v>
      </c>
      <c r="H52" s="7">
        <v>0.5</v>
      </c>
      <c r="I52" s="8"/>
      <c r="O52" s="8"/>
      <c r="Q52" s="7"/>
      <c r="R52" s="7"/>
    </row>
    <row r="53" spans="1:18" x14ac:dyDescent="0.25">
      <c r="I53" s="8"/>
      <c r="O53" s="8"/>
      <c r="Q53" s="7"/>
      <c r="R53" s="7"/>
    </row>
    <row r="54" spans="1:18" x14ac:dyDescent="0.25">
      <c r="I54" s="8"/>
      <c r="O54" s="8"/>
      <c r="Q54" s="7"/>
      <c r="R54" s="7"/>
    </row>
    <row r="55" spans="1:18" x14ac:dyDescent="0.25">
      <c r="I55" s="10" t="s">
        <v>55</v>
      </c>
      <c r="O55" s="3"/>
      <c r="Q55" s="7"/>
      <c r="R55" s="7"/>
    </row>
    <row r="56" spans="1:18" x14ac:dyDescent="0.25">
      <c r="B56" s="3" t="s">
        <v>3</v>
      </c>
      <c r="C56" s="4" t="s">
        <v>8</v>
      </c>
      <c r="D56" s="4" t="s">
        <v>4</v>
      </c>
      <c r="E56" s="4" t="s">
        <v>9</v>
      </c>
      <c r="F56" s="4" t="s">
        <v>5</v>
      </c>
      <c r="G56" s="5" t="s">
        <v>6</v>
      </c>
      <c r="H56" s="5" t="s">
        <v>31</v>
      </c>
      <c r="I56" s="5" t="s">
        <v>32</v>
      </c>
      <c r="J56" s="5" t="s">
        <v>33</v>
      </c>
      <c r="K56" s="5" t="s">
        <v>34</v>
      </c>
      <c r="L56" s="5" t="s">
        <v>35</v>
      </c>
      <c r="M56" s="3" t="s">
        <v>7</v>
      </c>
      <c r="Q56" s="7"/>
      <c r="R56" s="7"/>
    </row>
    <row r="57" spans="1:18" x14ac:dyDescent="0.25">
      <c r="B57" t="s">
        <v>12</v>
      </c>
      <c r="D57" t="s">
        <v>13</v>
      </c>
      <c r="E57" t="s">
        <v>36</v>
      </c>
      <c r="F57" t="s">
        <v>14</v>
      </c>
      <c r="G57" t="s">
        <v>14</v>
      </c>
      <c r="H57" s="8">
        <v>2020</v>
      </c>
      <c r="I57" t="s">
        <v>37</v>
      </c>
      <c r="J57">
        <v>1</v>
      </c>
      <c r="K57">
        <v>0</v>
      </c>
      <c r="L57">
        <v>15</v>
      </c>
      <c r="M57" t="s">
        <v>15</v>
      </c>
      <c r="Q57" s="7"/>
      <c r="R57" s="7"/>
    </row>
    <row r="58" spans="1:18" x14ac:dyDescent="0.25">
      <c r="D58" t="s">
        <v>13</v>
      </c>
      <c r="E58" t="s">
        <v>16</v>
      </c>
      <c r="F58" t="s">
        <v>14</v>
      </c>
      <c r="G58" t="s">
        <v>14</v>
      </c>
      <c r="H58" s="8">
        <v>2020</v>
      </c>
      <c r="I58" t="s">
        <v>37</v>
      </c>
      <c r="J58">
        <v>0.1</v>
      </c>
      <c r="Q58" s="7"/>
      <c r="R58" s="7"/>
    </row>
    <row r="59" spans="1:18" x14ac:dyDescent="0.25">
      <c r="D59" t="s">
        <v>13</v>
      </c>
      <c r="E59" t="s">
        <v>36</v>
      </c>
      <c r="F59" t="s">
        <v>14</v>
      </c>
      <c r="G59" t="s">
        <v>14</v>
      </c>
      <c r="H59" s="8">
        <v>2060</v>
      </c>
      <c r="I59" t="s">
        <v>37</v>
      </c>
      <c r="J59">
        <v>1</v>
      </c>
      <c r="K59">
        <v>0</v>
      </c>
      <c r="L59">
        <v>15</v>
      </c>
      <c r="M59" t="s">
        <v>15</v>
      </c>
    </row>
    <row r="60" spans="1:18" x14ac:dyDescent="0.25">
      <c r="D60" t="s">
        <v>13</v>
      </c>
      <c r="E60" t="s">
        <v>16</v>
      </c>
      <c r="F60" t="s">
        <v>14</v>
      </c>
      <c r="G60" t="s">
        <v>14</v>
      </c>
      <c r="H60" s="8">
        <v>2060</v>
      </c>
      <c r="I60" t="s">
        <v>37</v>
      </c>
      <c r="J60">
        <v>0.84</v>
      </c>
    </row>
    <row r="61" spans="1:18" x14ac:dyDescent="0.25">
      <c r="B61" t="s">
        <v>38</v>
      </c>
      <c r="D61" t="s">
        <v>18</v>
      </c>
      <c r="E61" t="s">
        <v>36</v>
      </c>
      <c r="F61" t="s">
        <v>19</v>
      </c>
      <c r="G61" t="s">
        <v>19</v>
      </c>
      <c r="H61" s="8">
        <v>2020</v>
      </c>
      <c r="I61" t="s">
        <v>37</v>
      </c>
      <c r="J61">
        <v>1</v>
      </c>
      <c r="K61">
        <v>0</v>
      </c>
      <c r="L61">
        <v>15</v>
      </c>
      <c r="M61" t="s">
        <v>20</v>
      </c>
      <c r="N61" s="8"/>
    </row>
    <row r="62" spans="1:18" x14ac:dyDescent="0.25">
      <c r="D62" t="s">
        <v>18</v>
      </c>
      <c r="E62" t="s">
        <v>16</v>
      </c>
      <c r="F62" t="s">
        <v>19</v>
      </c>
      <c r="G62" t="s">
        <v>19</v>
      </c>
      <c r="H62" s="8">
        <v>2020</v>
      </c>
      <c r="I62" t="s">
        <v>37</v>
      </c>
      <c r="J62">
        <v>0.1</v>
      </c>
      <c r="N62" s="8"/>
    </row>
    <row r="63" spans="1:18" x14ac:dyDescent="0.25">
      <c r="D63" t="s">
        <v>18</v>
      </c>
      <c r="E63" t="s">
        <v>36</v>
      </c>
      <c r="F63" t="s">
        <v>19</v>
      </c>
      <c r="G63" t="s">
        <v>19</v>
      </c>
      <c r="H63" s="8">
        <v>2060</v>
      </c>
      <c r="I63" t="s">
        <v>37</v>
      </c>
      <c r="J63">
        <v>1</v>
      </c>
      <c r="K63">
        <v>0</v>
      </c>
      <c r="L63">
        <v>15</v>
      </c>
      <c r="M63" t="s">
        <v>20</v>
      </c>
      <c r="N63" s="8"/>
    </row>
    <row r="64" spans="1:18" x14ac:dyDescent="0.25">
      <c r="D64" t="s">
        <v>18</v>
      </c>
      <c r="E64" t="s">
        <v>16</v>
      </c>
      <c r="F64" t="s">
        <v>19</v>
      </c>
      <c r="G64" t="s">
        <v>19</v>
      </c>
      <c r="H64" s="8">
        <v>2060</v>
      </c>
      <c r="I64" t="s">
        <v>37</v>
      </c>
      <c r="J64">
        <v>0.84</v>
      </c>
      <c r="N64" s="8"/>
    </row>
    <row r="65" spans="2:14" x14ac:dyDescent="0.25">
      <c r="B65" t="s">
        <v>39</v>
      </c>
      <c r="D65" t="s">
        <v>21</v>
      </c>
      <c r="E65" t="s">
        <v>36</v>
      </c>
      <c r="F65" t="s">
        <v>19</v>
      </c>
      <c r="G65" t="s">
        <v>19</v>
      </c>
      <c r="H65" s="8">
        <v>2020</v>
      </c>
      <c r="I65" t="s">
        <v>37</v>
      </c>
      <c r="J65">
        <v>1</v>
      </c>
      <c r="K65">
        <v>0</v>
      </c>
      <c r="L65">
        <v>15</v>
      </c>
      <c r="M65" t="s">
        <v>22</v>
      </c>
      <c r="N65" s="8"/>
    </row>
    <row r="66" spans="2:14" x14ac:dyDescent="0.25">
      <c r="D66" t="s">
        <v>21</v>
      </c>
      <c r="E66" t="s">
        <v>16</v>
      </c>
      <c r="F66" t="s">
        <v>19</v>
      </c>
      <c r="G66" t="s">
        <v>19</v>
      </c>
      <c r="H66" s="8">
        <v>2020</v>
      </c>
      <c r="I66" t="s">
        <v>37</v>
      </c>
      <c r="J66">
        <v>0</v>
      </c>
      <c r="N66" s="8"/>
    </row>
    <row r="67" spans="2:14" x14ac:dyDescent="0.25">
      <c r="D67" t="s">
        <v>21</v>
      </c>
      <c r="E67" t="s">
        <v>36</v>
      </c>
      <c r="F67" t="s">
        <v>19</v>
      </c>
      <c r="G67" t="s">
        <v>19</v>
      </c>
      <c r="H67" s="8">
        <v>2060</v>
      </c>
      <c r="I67" t="s">
        <v>37</v>
      </c>
      <c r="J67">
        <v>1</v>
      </c>
      <c r="K67">
        <v>0</v>
      </c>
      <c r="L67">
        <v>15</v>
      </c>
      <c r="M67" t="s">
        <v>22</v>
      </c>
      <c r="N67" s="8"/>
    </row>
    <row r="68" spans="2:14" x14ac:dyDescent="0.25">
      <c r="D68" t="s">
        <v>21</v>
      </c>
      <c r="E68" t="s">
        <v>16</v>
      </c>
      <c r="F68" t="s">
        <v>19</v>
      </c>
      <c r="G68" t="s">
        <v>19</v>
      </c>
      <c r="H68" s="8">
        <v>2060</v>
      </c>
      <c r="I68" t="s">
        <v>37</v>
      </c>
      <c r="J68">
        <v>0.5</v>
      </c>
      <c r="N68" s="8"/>
    </row>
    <row r="69" spans="2:14" x14ac:dyDescent="0.25">
      <c r="B69" t="s">
        <v>40</v>
      </c>
      <c r="D69" t="s">
        <v>23</v>
      </c>
      <c r="E69" t="s">
        <v>36</v>
      </c>
      <c r="F69" t="s">
        <v>14</v>
      </c>
      <c r="G69" t="s">
        <v>14</v>
      </c>
      <c r="H69" s="8">
        <v>2020</v>
      </c>
      <c r="I69" t="s">
        <v>37</v>
      </c>
      <c r="J69">
        <v>1</v>
      </c>
      <c r="K69">
        <v>0</v>
      </c>
      <c r="L69">
        <v>15</v>
      </c>
      <c r="M69" t="s">
        <v>24</v>
      </c>
      <c r="N69" s="8"/>
    </row>
    <row r="70" spans="2:14" x14ac:dyDescent="0.25">
      <c r="D70" t="s">
        <v>23</v>
      </c>
      <c r="E70" t="s">
        <v>16</v>
      </c>
      <c r="F70" t="s">
        <v>14</v>
      </c>
      <c r="G70" t="s">
        <v>14</v>
      </c>
      <c r="H70" s="8">
        <v>2020</v>
      </c>
      <c r="I70" t="s">
        <v>37</v>
      </c>
      <c r="J70">
        <v>0.1</v>
      </c>
      <c r="N70" s="8"/>
    </row>
    <row r="71" spans="2:14" x14ac:dyDescent="0.25">
      <c r="D71" t="s">
        <v>23</v>
      </c>
      <c r="E71" t="s">
        <v>36</v>
      </c>
      <c r="F71" t="s">
        <v>14</v>
      </c>
      <c r="G71" t="s">
        <v>14</v>
      </c>
      <c r="H71" s="8">
        <v>2060</v>
      </c>
      <c r="I71" t="s">
        <v>37</v>
      </c>
      <c r="J71">
        <v>1</v>
      </c>
      <c r="K71">
        <v>0</v>
      </c>
      <c r="L71">
        <v>15</v>
      </c>
      <c r="M71" t="s">
        <v>24</v>
      </c>
      <c r="N71" s="8"/>
    </row>
    <row r="72" spans="2:14" x14ac:dyDescent="0.25">
      <c r="D72" t="s">
        <v>23</v>
      </c>
      <c r="E72" t="s">
        <v>16</v>
      </c>
      <c r="F72" t="s">
        <v>14</v>
      </c>
      <c r="G72" t="s">
        <v>14</v>
      </c>
      <c r="H72" s="8">
        <v>2060</v>
      </c>
      <c r="I72" t="s">
        <v>37</v>
      </c>
      <c r="J72">
        <v>0.84</v>
      </c>
      <c r="N72" s="8"/>
    </row>
    <row r="73" spans="2:14" x14ac:dyDescent="0.25">
      <c r="B73" t="s">
        <v>41</v>
      </c>
      <c r="D73" t="s">
        <v>26</v>
      </c>
      <c r="E73" t="s">
        <v>36</v>
      </c>
      <c r="F73" t="s">
        <v>14</v>
      </c>
      <c r="G73" t="s">
        <v>14</v>
      </c>
      <c r="H73" s="8">
        <v>2020</v>
      </c>
      <c r="I73" t="s">
        <v>37</v>
      </c>
      <c r="J73">
        <v>1</v>
      </c>
      <c r="K73">
        <v>0</v>
      </c>
      <c r="L73">
        <v>15</v>
      </c>
      <c r="M73" t="s">
        <v>25</v>
      </c>
      <c r="N73" s="8"/>
    </row>
    <row r="74" spans="2:14" x14ac:dyDescent="0.25">
      <c r="D74" t="s">
        <v>26</v>
      </c>
      <c r="E74" t="s">
        <v>16</v>
      </c>
      <c r="F74" t="s">
        <v>14</v>
      </c>
      <c r="G74" t="s">
        <v>14</v>
      </c>
      <c r="H74" s="8">
        <v>2020</v>
      </c>
      <c r="I74" t="s">
        <v>37</v>
      </c>
      <c r="J74">
        <v>0.5</v>
      </c>
      <c r="N74" s="8"/>
    </row>
    <row r="75" spans="2:14" x14ac:dyDescent="0.25">
      <c r="D75" t="s">
        <v>26</v>
      </c>
      <c r="E75" t="s">
        <v>36</v>
      </c>
      <c r="F75" t="s">
        <v>14</v>
      </c>
      <c r="G75" t="s">
        <v>14</v>
      </c>
      <c r="H75" s="8">
        <v>2060</v>
      </c>
      <c r="I75" t="s">
        <v>37</v>
      </c>
      <c r="J75">
        <v>1</v>
      </c>
      <c r="K75">
        <v>0</v>
      </c>
      <c r="L75">
        <v>15</v>
      </c>
      <c r="M75" t="s">
        <v>25</v>
      </c>
      <c r="N75" s="8"/>
    </row>
    <row r="76" spans="2:14" x14ac:dyDescent="0.25">
      <c r="D76" t="s">
        <v>26</v>
      </c>
      <c r="E76" t="s">
        <v>16</v>
      </c>
      <c r="F76" t="s">
        <v>14</v>
      </c>
      <c r="G76" t="s">
        <v>14</v>
      </c>
      <c r="H76" s="8">
        <v>2060</v>
      </c>
      <c r="I76" t="s">
        <v>37</v>
      </c>
      <c r="J76">
        <v>0.5</v>
      </c>
      <c r="N76" s="8"/>
    </row>
    <row r="77" spans="2:14" x14ac:dyDescent="0.25">
      <c r="B77" t="s">
        <v>42</v>
      </c>
      <c r="D77" t="s">
        <v>27</v>
      </c>
      <c r="E77" t="s">
        <v>36</v>
      </c>
      <c r="F77" t="s">
        <v>19</v>
      </c>
      <c r="G77" t="s">
        <v>19</v>
      </c>
      <c r="H77" s="8">
        <v>2020</v>
      </c>
      <c r="I77" t="s">
        <v>37</v>
      </c>
      <c r="J77">
        <v>1</v>
      </c>
      <c r="K77">
        <v>0</v>
      </c>
      <c r="L77">
        <v>15</v>
      </c>
      <c r="M77" t="s">
        <v>28</v>
      </c>
      <c r="N77" s="8"/>
    </row>
    <row r="78" spans="2:14" x14ac:dyDescent="0.25">
      <c r="D78" t="s">
        <v>27</v>
      </c>
      <c r="E78" t="s">
        <v>16</v>
      </c>
      <c r="F78" t="s">
        <v>19</v>
      </c>
      <c r="G78" t="s">
        <v>19</v>
      </c>
      <c r="H78" s="8">
        <v>2020</v>
      </c>
      <c r="I78" t="s">
        <v>37</v>
      </c>
      <c r="J78">
        <v>1E-3</v>
      </c>
      <c r="N78" s="8"/>
    </row>
    <row r="79" spans="2:14" x14ac:dyDescent="0.25">
      <c r="D79" t="s">
        <v>27</v>
      </c>
      <c r="E79" t="s">
        <v>36</v>
      </c>
      <c r="F79" t="s">
        <v>19</v>
      </c>
      <c r="G79" t="s">
        <v>19</v>
      </c>
      <c r="H79" s="8">
        <v>2060</v>
      </c>
      <c r="I79" t="s">
        <v>37</v>
      </c>
      <c r="J79">
        <v>1</v>
      </c>
      <c r="K79">
        <v>0</v>
      </c>
      <c r="L79">
        <v>15</v>
      </c>
      <c r="M79" t="s">
        <v>28</v>
      </c>
      <c r="N79" s="8"/>
    </row>
    <row r="80" spans="2:14" x14ac:dyDescent="0.25">
      <c r="D80" t="s">
        <v>27</v>
      </c>
      <c r="E80" t="s">
        <v>16</v>
      </c>
      <c r="F80" t="s">
        <v>19</v>
      </c>
      <c r="G80" t="s">
        <v>19</v>
      </c>
      <c r="H80" s="8">
        <v>2060</v>
      </c>
      <c r="I80" t="s">
        <v>37</v>
      </c>
      <c r="J80">
        <v>1E-3</v>
      </c>
      <c r="N8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Vincents Eriksen</dc:creator>
  <cp:lastModifiedBy>Henrik Juul Sørensen</cp:lastModifiedBy>
  <dcterms:created xsi:type="dcterms:W3CDTF">2022-08-17T11:54:28Z</dcterms:created>
  <dcterms:modified xsi:type="dcterms:W3CDTF">2022-08-22T08:26:50Z</dcterms:modified>
</cp:coreProperties>
</file>