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85CAF591-A166-42F9-9A85-8E8A627BF91A}" xr6:coauthVersionLast="47" xr6:coauthVersionMax="47" xr10:uidLastSave="{00000000-0000-0000-0000-000000000000}"/>
  <bookViews>
    <workbookView xWindow="-110" yWindow="-110" windowWidth="19420" windowHeight="10420" tabRatio="862" firstSheet="2" activeTab="11"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3" i="267" l="1"/>
  <c r="G54" i="267"/>
  <c r="G49" i="267"/>
  <c r="G25" i="267"/>
  <c r="G24" i="267"/>
  <c r="V30" i="269" a="1"/>
  <c r="V30" i="269" s="1"/>
  <c r="Y30" i="269" s="1"/>
  <c r="R106" i="267"/>
  <c r="R84" i="267"/>
  <c r="R62" i="267"/>
  <c r="R40" i="267"/>
  <c r="B17" i="232" l="1"/>
  <c r="H49" i="267"/>
  <c r="I49" i="267"/>
  <c r="J49" i="267"/>
  <c r="K49" i="267"/>
  <c r="L49" i="267"/>
  <c r="M49" i="267"/>
  <c r="N49" i="267"/>
  <c r="O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Q30" i="269" l="1"/>
  <c r="G16" i="269"/>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<sst xmlns="http://schemas.openxmlformats.org/spreadsheetml/2006/main" count="4770" uniqueCount="996">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</sst>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8">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2" fontId="100" fillId="40" borderId="74" xfId="4348" applyNumberFormat="1" applyFont="1" applyFill="1" applyBorder="1" applyAlignment="1">
      <alignment horizontal="right" wrapText="1"/>
    </xf>
    <xf numFmtId="2" fontId="100" fillId="40" borderId="106" xfId="4348" applyNumberFormat="1" applyFont="1" applyFill="1" applyBorder="1" applyAlignment="1">
      <alignment horizontal="right"/>
    </xf>
    <xf numFmtId="1" fontId="100" fillId="40" borderId="74" xfId="4348" applyNumberFormat="1" applyFont="1" applyFill="1" applyBorder="1" applyAlignment="1">
      <alignment horizontal="right" wrapText="1"/>
    </xf>
    <xf numFmtId="1" fontId="100" fillId="40" borderId="106" xfId="4348" applyNumberFormat="1" applyFont="1" applyFill="1" applyBorder="1" applyAlignment="1">
      <alignment horizontal="right"/>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114</v>
      </c>
      <c r="B3" s="91" t="s">
        <v>96</v>
      </c>
      <c r="C3" s="91" t="s">
        <v>115</v>
      </c>
      <c r="D3" s="91" t="s">
        <v>116</v>
      </c>
      <c r="E3" s="91" t="s">
        <v>117</v>
      </c>
    </row>
    <row r="4" spans="1:6" ht="13">
      <c r="A4" s="291">
        <v>44300</v>
      </c>
      <c r="B4" s="292" t="s">
        <v>181</v>
      </c>
      <c r="C4" s="292"/>
      <c r="D4" s="293"/>
      <c r="E4" s="294" t="s">
        <v>969</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6" t="s">
        <v>757</v>
      </c>
      <c r="C2" s="536" t="s">
        <v>859</v>
      </c>
      <c r="D2" s="106" t="s">
        <v>972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6" t="s">
        <v>757</v>
      </c>
      <c r="D2" s="536" t="s">
        <v>859</v>
      </c>
      <c r="E2" s="106" t="s">
        <v>972</v>
      </c>
    </row>
    <row r="3" spans="2:19" ht="18">
      <c r="C3" s="536"/>
      <c r="D3" s="536"/>
      <c r="E3" s="106"/>
    </row>
    <row r="4" spans="2:19" ht="13">
      <c r="B4" s="63" t="s">
        <v>18</v>
      </c>
      <c r="C4" s="63"/>
      <c r="D4" s="64"/>
      <c r="E4" s="64"/>
      <c r="F4" s="64"/>
      <c r="G4" s="64"/>
      <c r="H4" s="64"/>
      <c r="I4" s="64"/>
      <c r="J4" s="64"/>
      <c r="K4" s="64"/>
      <c r="L4" s="648"/>
      <c r="M4" s="649"/>
      <c r="N4" s="649"/>
      <c r="O4" s="649"/>
      <c r="P4" s="649"/>
      <c r="Q4" s="649"/>
      <c r="R4" s="649"/>
      <c r="S4" s="649"/>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1:9" ht="13">
      <c r="E1">
        <v>1</v>
      </c>
      <c r="G1" s="47"/>
      <c r="H1" s="48"/>
    </row>
    <row r="3" spans="1:9" ht="13">
      <c r="B3" s="8"/>
      <c r="C3" s="13"/>
      <c r="D3" s="13"/>
      <c r="E3" s="14" t="s">
        <v>8</v>
      </c>
      <c r="F3" s="13"/>
    </row>
    <row r="4" spans="1:9" ht="13">
      <c r="B4" s="12" t="s">
        <v>2</v>
      </c>
      <c r="C4" s="12" t="s">
        <v>26</v>
      </c>
      <c r="D4" s="12" t="s">
        <v>14</v>
      </c>
      <c r="E4" s="15" t="s">
        <v>15</v>
      </c>
      <c r="F4" s="16" t="s">
        <v>16</v>
      </c>
      <c r="G4" s="16" t="s">
        <v>93</v>
      </c>
      <c r="H4" s="16"/>
      <c r="I4" s="16"/>
    </row>
    <row r="5" spans="1:9" ht="13" thickBot="1">
      <c r="B5" s="17" t="s">
        <v>45</v>
      </c>
      <c r="C5" s="18"/>
      <c r="D5" s="18"/>
      <c r="E5" s="19"/>
      <c r="F5" s="20"/>
      <c r="G5" s="20"/>
      <c r="H5" s="20"/>
      <c r="I5" s="20"/>
    </row>
    <row r="6" spans="1:9" ht="13" thickBot="1">
      <c r="B6" s="193" t="str">
        <f>Processes!D102</f>
        <v>FT-COMNGA</v>
      </c>
      <c r="C6" s="193" t="str">
        <f>Processes!E102</f>
        <v>Fuel Technology Commercial      Natural Gas</v>
      </c>
      <c r="D6" s="193" t="s">
        <v>806</v>
      </c>
      <c r="E6" s="193" t="str">
        <f>Commodities!C18</f>
        <v>COMNGA</v>
      </c>
      <c r="F6" s="194">
        <v>1</v>
      </c>
      <c r="G6" s="193">
        <v>50</v>
      </c>
      <c r="H6" s="279"/>
      <c r="I6" s="279"/>
    </row>
    <row r="7" spans="1:9" ht="13"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7"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70" zoomScaleNormal="70" workbookViewId="0">
      <selection activeCell="T30" sqref="T30"/>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1" ht="2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822</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822</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822</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822</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822</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822</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822</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822</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T1" zoomScale="80" zoomScaleNormal="80" workbookViewId="0">
      <selection activeCell="I11" sqref="I11"/>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R1" zoomScale="70" zoomScaleNormal="70" workbookViewId="0">
      <selection activeCell="V16" sqref="V16"/>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1.453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2011</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2011</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2011</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2011</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O1" zoomScale="60" zoomScaleNormal="60" workbookViewId="0">
      <selection activeCell="BE8" sqref="BE8"/>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90625" style="147" customWidth="1"/>
    <col min="58" max="16384" width="9.1796875" style="147"/>
  </cols>
  <sheetData>
    <row r="1" spans="1:70" ht="13">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0"/>
      <c r="BM19" s="650"/>
      <c r="BN19" s="650"/>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0"/>
      <c r="BM63" s="650"/>
      <c r="BN63" s="650"/>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2011</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2011</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2011</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2011</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2011</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2011</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2011</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abSelected="1" topLeftCell="A132" zoomScale="70" zoomScaleNormal="70" workbookViewId="0">
      <selection activeCell="K147" sqref="K147"/>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11.81640625" bestFit="1" customWidth="1"/>
    <col min="15" max="15" width="13.453125" customWidth="1"/>
    <col min="16" max="16" width="9.1796875" bestFit="1" customWidth="1"/>
    <col min="17" max="17" width="16.36328125" customWidth="1"/>
    <col min="18" max="18" width="10.632812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2" ht="15">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822</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P33+P54+P76+P98+P120</f>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696">
        <f>Raw_Data!C35*$P38</f>
        <v>1883</v>
      </c>
      <c r="H38" s="694">
        <f>Raw_Data!D35*$P38</f>
        <v>1930</v>
      </c>
      <c r="I38" s="694">
        <f>Raw_Data!E35*$P38</f>
        <v>1994</v>
      </c>
      <c r="J38" s="694">
        <f>Raw_Data!F35*$P38</f>
        <v>2633</v>
      </c>
      <c r="K38" s="694">
        <f>Raw_Data!G35*$P38</f>
        <v>1901</v>
      </c>
      <c r="L38" s="694">
        <f>Raw_Data!H35*$P38</f>
        <v>2083</v>
      </c>
      <c r="M38" s="694">
        <f>Raw_Data!I35*$P38</f>
        <v>2399</v>
      </c>
      <c r="N38" s="694">
        <f>Raw_Data!J35*$P38</f>
        <v>2596</v>
      </c>
      <c r="O38" s="694">
        <f>Raw_Data!K35*$P38</f>
        <v>2330</v>
      </c>
      <c r="P38">
        <v>1</v>
      </c>
      <c r="Q38" s="639">
        <f t="shared" si="3"/>
        <v>1</v>
      </c>
      <c r="R38" s="1"/>
      <c r="S38" s="636"/>
      <c r="V38" s="9">
        <f>($V$33/V29+$V$34/$V$29+$V$35/V30+$V$36/$V$30)</f>
        <v>662.42783728105951</v>
      </c>
      <c r="W38" s="106" t="s">
        <v>725</v>
      </c>
    </row>
    <row r="39" spans="1:25" ht="14.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697">
        <f>SUM(Raw_Data!C40:C41)*$P39</f>
        <v>5710.531567053783</v>
      </c>
      <c r="H39" s="695">
        <f>SUM(Raw_Data!D40:D41)*$P39</f>
        <v>5578.6882645558708</v>
      </c>
      <c r="I39" s="695">
        <f>SUM(Raw_Data!E40:E41)*$P39</f>
        <v>5338.8029463214079</v>
      </c>
      <c r="J39" s="695">
        <f>SUM(Raw_Data!F40:F41)*$P39</f>
        <v>5661.8775993331583</v>
      </c>
      <c r="K39" s="695">
        <f>SUM(Raw_Data!G40:G41)*$P39</f>
        <v>5379.7631223852877</v>
      </c>
      <c r="L39" s="695">
        <f>SUM(Raw_Data!H40:H41)*$P39</f>
        <v>5447.9728521958832</v>
      </c>
      <c r="M39" s="695">
        <f>SUM(Raw_Data!I40:I41)*$P39</f>
        <v>5589.701980009705</v>
      </c>
      <c r="N39" s="695">
        <f>SUM(Raw_Data!J40:J41)*$P39</f>
        <v>1066.7239842814527</v>
      </c>
      <c r="O39" s="695">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6" thickBot="1">
      <c r="B42" s="356" t="s">
        <v>978</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822</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G145*$P54</f>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4.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979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822</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980</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981</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963</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962</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E41" activePane="bottomRight" state="frozen"/>
      <selection pane="topRight"/>
      <selection pane="bottomLeft"/>
      <selection pane="bottomRight" activeCell="M35" sqref="M35"/>
    </sheetView>
  </sheetViews>
  <sheetFormatPr defaultColWidth="8.6328125" defaultRowHeight="11.5" customHeight="1"/>
  <cols>
    <col min="1" max="2" width="29.81640625" style="576" customWidth="1"/>
    <col min="3" max="12" width="19.81640625" style="576" customWidth="1"/>
    <col min="13" max="13" width="9.81640625" style="576" bestFit="1" customWidth="1"/>
    <col min="14" max="16384" width="8.6328125" style="576"/>
  </cols>
  <sheetData>
    <row r="1" spans="1:13" ht="14.5">
      <c r="A1" s="577" t="s">
        <v>921</v>
      </c>
    </row>
    <row r="2" spans="1:13" ht="14.5">
      <c r="A2" s="577" t="s">
        <v>920</v>
      </c>
      <c r="B2" s="578" t="s">
        <v>919</v>
      </c>
    </row>
    <row r="3" spans="1:13" ht="14.5">
      <c r="A3" s="577" t="s">
        <v>918</v>
      </c>
      <c r="B3" s="577" t="s">
        <v>917</v>
      </c>
      <c r="C3" s="633"/>
      <c r="D3" s="633"/>
      <c r="E3" s="633"/>
      <c r="F3" s="633"/>
      <c r="G3" s="633"/>
      <c r="H3" s="633"/>
      <c r="I3" s="633"/>
      <c r="J3" s="633"/>
      <c r="K3" s="633"/>
      <c r="L3" s="633"/>
    </row>
    <row r="4" spans="1:13" ht="14.5">
      <c r="A4" s="578" t="s">
        <v>841</v>
      </c>
      <c r="C4" s="577" t="s">
        <v>840</v>
      </c>
    </row>
    <row r="5" spans="1:13" ht="14.5">
      <c r="A5" s="578" t="s">
        <v>839</v>
      </c>
      <c r="C5" s="577" t="s">
        <v>838</v>
      </c>
    </row>
    <row r="6" spans="1:13" ht="14.5">
      <c r="A6" s="651" t="s">
        <v>837</v>
      </c>
      <c r="B6" s="651" t="s">
        <v>837</v>
      </c>
      <c r="C6" s="629" t="s">
        <v>836</v>
      </c>
      <c r="D6" s="629" t="s">
        <v>835</v>
      </c>
      <c r="E6" s="629" t="s">
        <v>834</v>
      </c>
      <c r="F6" s="629" t="s">
        <v>833</v>
      </c>
      <c r="G6" s="629" t="s">
        <v>832</v>
      </c>
      <c r="H6" s="629" t="s">
        <v>831</v>
      </c>
      <c r="I6" s="629" t="s">
        <v>830</v>
      </c>
      <c r="J6" s="629" t="s">
        <v>829</v>
      </c>
      <c r="K6" s="629" t="s">
        <v>828</v>
      </c>
      <c r="L6" s="629" t="s">
        <v>916</v>
      </c>
    </row>
    <row r="7" spans="1:13" ht="14.5">
      <c r="A7" s="651" t="s">
        <v>827</v>
      </c>
      <c r="B7" s="651" t="s">
        <v>827</v>
      </c>
      <c r="C7" s="586" t="s">
        <v>915</v>
      </c>
      <c r="D7" s="586" t="s">
        <v>915</v>
      </c>
      <c r="E7" s="586" t="s">
        <v>915</v>
      </c>
      <c r="F7" s="586" t="s">
        <v>915</v>
      </c>
      <c r="G7" s="586" t="s">
        <v>915</v>
      </c>
      <c r="H7" s="586" t="s">
        <v>915</v>
      </c>
      <c r="I7" s="586" t="s">
        <v>915</v>
      </c>
      <c r="J7" s="586" t="s">
        <v>915</v>
      </c>
      <c r="K7" s="586" t="s">
        <v>915</v>
      </c>
      <c r="L7" s="586" t="s">
        <v>915</v>
      </c>
    </row>
    <row r="8" spans="1:13" ht="14.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814</v>
      </c>
      <c r="B13" s="581" t="s">
        <v>911</v>
      </c>
      <c r="C13" s="580">
        <v>0</v>
      </c>
      <c r="D13" s="580">
        <v>0</v>
      </c>
      <c r="E13" s="580">
        <v>0</v>
      </c>
      <c r="F13" s="580">
        <v>0</v>
      </c>
      <c r="G13" s="580">
        <v>0</v>
      </c>
      <c r="H13" s="580">
        <v>0</v>
      </c>
      <c r="I13" s="580">
        <v>0</v>
      </c>
      <c r="J13" s="580">
        <v>0</v>
      </c>
      <c r="K13" s="580">
        <v>0</v>
      </c>
      <c r="L13" s="580">
        <v>0</v>
      </c>
    </row>
    <row r="14" spans="1:13" ht="14.5" hidden="1">
      <c r="A14" s="581" t="s">
        <v>814</v>
      </c>
      <c r="B14" s="581" t="s">
        <v>910</v>
      </c>
      <c r="C14" s="583">
        <v>0</v>
      </c>
      <c r="D14" s="583">
        <v>0</v>
      </c>
      <c r="E14" s="583">
        <v>0</v>
      </c>
      <c r="F14" s="583">
        <v>0</v>
      </c>
      <c r="G14" s="583">
        <v>0</v>
      </c>
      <c r="H14" s="583">
        <v>0</v>
      </c>
      <c r="I14" s="583">
        <v>0</v>
      </c>
      <c r="J14" s="583">
        <v>0</v>
      </c>
      <c r="K14" s="583">
        <v>0</v>
      </c>
      <c r="L14" s="583">
        <v>0</v>
      </c>
    </row>
    <row r="15" spans="1:13" ht="14.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814</v>
      </c>
      <c r="B16" s="581" t="s">
        <v>908</v>
      </c>
      <c r="C16" s="583">
        <v>0</v>
      </c>
      <c r="D16" s="583">
        <v>0</v>
      </c>
      <c r="E16" s="583">
        <v>0</v>
      </c>
      <c r="F16" s="583">
        <v>0</v>
      </c>
      <c r="G16" s="583">
        <v>0</v>
      </c>
      <c r="H16" s="583">
        <v>0</v>
      </c>
      <c r="I16" s="583">
        <v>0</v>
      </c>
      <c r="J16" s="583">
        <v>0</v>
      </c>
      <c r="K16" s="583">
        <v>0</v>
      </c>
      <c r="L16" s="583">
        <v>0</v>
      </c>
    </row>
    <row r="17" spans="1:12" ht="14.5" hidden="1">
      <c r="A17" s="581" t="s">
        <v>814</v>
      </c>
      <c r="B17" s="581" t="s">
        <v>907</v>
      </c>
      <c r="C17" s="580">
        <v>0</v>
      </c>
      <c r="D17" s="580">
        <v>0</v>
      </c>
      <c r="E17" s="580">
        <v>0</v>
      </c>
      <c r="F17" s="580">
        <v>0</v>
      </c>
      <c r="G17" s="580">
        <v>0</v>
      </c>
      <c r="H17" s="580">
        <v>0</v>
      </c>
      <c r="I17" s="580">
        <v>0</v>
      </c>
      <c r="J17" s="580">
        <v>0</v>
      </c>
      <c r="K17" s="580">
        <v>0</v>
      </c>
      <c r="L17" s="580">
        <v>0</v>
      </c>
    </row>
    <row r="18" spans="1:12" ht="14.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5" hidden="1">
      <c r="A19" s="581" t="s">
        <v>814</v>
      </c>
      <c r="B19" s="581" t="s">
        <v>905</v>
      </c>
      <c r="C19" s="580">
        <v>0</v>
      </c>
      <c r="D19" s="580">
        <v>0</v>
      </c>
      <c r="E19" s="580">
        <v>0</v>
      </c>
      <c r="F19" s="580">
        <v>0</v>
      </c>
      <c r="G19" s="580">
        <v>0</v>
      </c>
      <c r="H19" s="580">
        <v>0</v>
      </c>
      <c r="I19" s="580">
        <v>0</v>
      </c>
      <c r="J19" s="580">
        <v>0</v>
      </c>
      <c r="K19" s="580">
        <v>0</v>
      </c>
      <c r="L19" s="580">
        <v>0</v>
      </c>
    </row>
    <row r="20" spans="1:12" ht="14.5" hidden="1">
      <c r="A20" s="581" t="s">
        <v>814</v>
      </c>
      <c r="B20" s="581" t="s">
        <v>904</v>
      </c>
      <c r="C20" s="583">
        <v>0</v>
      </c>
      <c r="D20" s="583">
        <v>0</v>
      </c>
      <c r="E20" s="583">
        <v>0</v>
      </c>
      <c r="F20" s="583">
        <v>0</v>
      </c>
      <c r="G20" s="583">
        <v>0</v>
      </c>
      <c r="H20" s="583">
        <v>0</v>
      </c>
      <c r="I20" s="583">
        <v>0</v>
      </c>
      <c r="J20" s="583">
        <v>0</v>
      </c>
      <c r="K20" s="583">
        <v>0</v>
      </c>
      <c r="L20" s="583">
        <v>0</v>
      </c>
    </row>
    <row r="21" spans="1:12" ht="14.5" hidden="1">
      <c r="A21" s="581" t="s">
        <v>814</v>
      </c>
      <c r="B21" s="581" t="s">
        <v>903</v>
      </c>
      <c r="C21" s="580">
        <v>0</v>
      </c>
      <c r="D21" s="580">
        <v>0</v>
      </c>
      <c r="E21" s="580">
        <v>0</v>
      </c>
      <c r="F21" s="580">
        <v>0</v>
      </c>
      <c r="G21" s="580">
        <v>0</v>
      </c>
      <c r="H21" s="580">
        <v>0</v>
      </c>
      <c r="I21" s="580">
        <v>0</v>
      </c>
      <c r="J21" s="580">
        <v>0</v>
      </c>
      <c r="K21" s="580">
        <v>0</v>
      </c>
      <c r="L21" s="580">
        <v>0</v>
      </c>
    </row>
    <row r="22" spans="1:12" ht="14.5" hidden="1">
      <c r="A22" s="581" t="s">
        <v>814</v>
      </c>
      <c r="B22" s="581" t="s">
        <v>902</v>
      </c>
      <c r="C22" s="583">
        <v>0</v>
      </c>
      <c r="D22" s="583">
        <v>0</v>
      </c>
      <c r="E22" s="583">
        <v>0</v>
      </c>
      <c r="F22" s="583">
        <v>0</v>
      </c>
      <c r="G22" s="583">
        <v>0</v>
      </c>
      <c r="H22" s="583">
        <v>0</v>
      </c>
      <c r="I22" s="583">
        <v>0</v>
      </c>
      <c r="J22" s="583">
        <v>0</v>
      </c>
      <c r="K22" s="583">
        <v>0</v>
      </c>
      <c r="L22" s="583">
        <v>0</v>
      </c>
    </row>
    <row r="23" spans="1:12" ht="14.5" hidden="1">
      <c r="A23" s="581" t="s">
        <v>814</v>
      </c>
      <c r="B23" s="581" t="s">
        <v>901</v>
      </c>
      <c r="C23" s="580">
        <v>0</v>
      </c>
      <c r="D23" s="580">
        <v>0</v>
      </c>
      <c r="E23" s="580">
        <v>0</v>
      </c>
      <c r="F23" s="580">
        <v>0</v>
      </c>
      <c r="G23" s="580">
        <v>0</v>
      </c>
      <c r="H23" s="580">
        <v>0</v>
      </c>
      <c r="I23" s="580">
        <v>0</v>
      </c>
      <c r="J23" s="580">
        <v>0</v>
      </c>
      <c r="K23" s="580">
        <v>0</v>
      </c>
      <c r="L23" s="580">
        <v>0</v>
      </c>
    </row>
    <row r="24" spans="1:12" ht="14.5" hidden="1">
      <c r="A24" s="581" t="s">
        <v>814</v>
      </c>
      <c r="B24" s="581" t="s">
        <v>900</v>
      </c>
      <c r="C24" s="583">
        <v>0</v>
      </c>
      <c r="D24" s="583">
        <v>0</v>
      </c>
      <c r="E24" s="583">
        <v>0</v>
      </c>
      <c r="F24" s="583">
        <v>0</v>
      </c>
      <c r="G24" s="583">
        <v>0</v>
      </c>
      <c r="H24" s="583">
        <v>0</v>
      </c>
      <c r="I24" s="583">
        <v>0</v>
      </c>
      <c r="J24" s="583">
        <v>0</v>
      </c>
      <c r="K24" s="583">
        <v>0</v>
      </c>
      <c r="L24" s="583">
        <v>0</v>
      </c>
    </row>
    <row r="25" spans="1:12" ht="14.5" hidden="1">
      <c r="A25" s="581" t="s">
        <v>814</v>
      </c>
      <c r="B25" s="581" t="s">
        <v>899</v>
      </c>
      <c r="C25" s="580">
        <v>0</v>
      </c>
      <c r="D25" s="580">
        <v>0</v>
      </c>
      <c r="E25" s="580">
        <v>0</v>
      </c>
      <c r="F25" s="580">
        <v>0</v>
      </c>
      <c r="G25" s="580">
        <v>0</v>
      </c>
      <c r="H25" s="580">
        <v>0</v>
      </c>
      <c r="I25" s="580">
        <v>0</v>
      </c>
      <c r="J25" s="580">
        <v>0</v>
      </c>
      <c r="K25" s="580">
        <v>0</v>
      </c>
      <c r="L25" s="580">
        <v>0</v>
      </c>
    </row>
    <row r="26" spans="1:12" ht="14.5" hidden="1">
      <c r="A26" s="581" t="s">
        <v>814</v>
      </c>
      <c r="B26" s="581" t="s">
        <v>898</v>
      </c>
      <c r="C26" s="583">
        <v>0</v>
      </c>
      <c r="D26" s="583">
        <v>0</v>
      </c>
      <c r="E26" s="583">
        <v>0</v>
      </c>
      <c r="F26" s="583">
        <v>0</v>
      </c>
      <c r="G26" s="583">
        <v>0</v>
      </c>
      <c r="H26" s="583">
        <v>0</v>
      </c>
      <c r="I26" s="583">
        <v>0</v>
      </c>
      <c r="J26" s="583">
        <v>0</v>
      </c>
      <c r="K26" s="583">
        <v>0</v>
      </c>
      <c r="L26" s="583">
        <v>0</v>
      </c>
    </row>
    <row r="27" spans="1:12" ht="14.5" hidden="1">
      <c r="A27" s="581" t="s">
        <v>814</v>
      </c>
      <c r="B27" s="581" t="s">
        <v>897</v>
      </c>
      <c r="C27" s="580">
        <v>0</v>
      </c>
      <c r="D27" s="580">
        <v>0</v>
      </c>
      <c r="E27" s="580">
        <v>0</v>
      </c>
      <c r="F27" s="580">
        <v>0</v>
      </c>
      <c r="G27" s="580">
        <v>0</v>
      </c>
      <c r="H27" s="580">
        <v>0</v>
      </c>
      <c r="I27" s="580">
        <v>0</v>
      </c>
      <c r="J27" s="580">
        <v>0</v>
      </c>
      <c r="K27" s="580">
        <v>0</v>
      </c>
      <c r="L27" s="580">
        <v>0</v>
      </c>
    </row>
    <row r="28" spans="1:12" ht="14.5" hidden="1">
      <c r="A28" s="581" t="s">
        <v>814</v>
      </c>
      <c r="B28" s="581" t="s">
        <v>896</v>
      </c>
      <c r="C28" s="583">
        <v>0</v>
      </c>
      <c r="D28" s="583">
        <v>0</v>
      </c>
      <c r="E28" s="583">
        <v>0</v>
      </c>
      <c r="F28" s="583">
        <v>0</v>
      </c>
      <c r="G28" s="583">
        <v>0</v>
      </c>
      <c r="H28" s="583">
        <v>0</v>
      </c>
      <c r="I28" s="583">
        <v>0</v>
      </c>
      <c r="J28" s="583">
        <v>0</v>
      </c>
      <c r="K28" s="583">
        <v>0</v>
      </c>
      <c r="L28" s="583">
        <v>0</v>
      </c>
    </row>
    <row r="29" spans="1:12" ht="14.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5">
      <c r="A39" s="591" t="s">
        <v>814</v>
      </c>
      <c r="B39" s="591" t="s">
        <v>890</v>
      </c>
      <c r="C39" s="583">
        <v>384</v>
      </c>
      <c r="D39" s="583">
        <v>416</v>
      </c>
      <c r="E39" s="583">
        <v>384</v>
      </c>
      <c r="F39" s="583">
        <v>384</v>
      </c>
      <c r="G39" s="583">
        <v>384</v>
      </c>
      <c r="H39" s="583">
        <v>352</v>
      </c>
      <c r="I39" s="583">
        <v>352</v>
      </c>
      <c r="J39" s="583">
        <v>384</v>
      </c>
      <c r="K39" s="583">
        <v>352</v>
      </c>
      <c r="L39" s="583">
        <v>256</v>
      </c>
    </row>
    <row r="40" spans="1:13" ht="14.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5" hidden="1">
      <c r="A43" s="581" t="s">
        <v>814</v>
      </c>
      <c r="B43" s="581" t="s">
        <v>887</v>
      </c>
      <c r="C43" s="583">
        <v>70</v>
      </c>
      <c r="D43" s="583">
        <v>0</v>
      </c>
      <c r="E43" s="583">
        <v>0</v>
      </c>
      <c r="F43" s="583">
        <v>0</v>
      </c>
      <c r="G43" s="583">
        <v>0</v>
      </c>
      <c r="H43" s="583">
        <v>0</v>
      </c>
      <c r="I43" s="583">
        <v>0</v>
      </c>
      <c r="J43" s="583">
        <v>0</v>
      </c>
      <c r="K43" s="583">
        <v>0</v>
      </c>
      <c r="L43" s="583">
        <v>0</v>
      </c>
    </row>
    <row r="44" spans="1:13" ht="14.5" hidden="1">
      <c r="A44" s="581" t="s">
        <v>814</v>
      </c>
      <c r="B44" s="581" t="s">
        <v>886</v>
      </c>
      <c r="C44" s="580">
        <v>70</v>
      </c>
      <c r="D44" s="580">
        <v>0</v>
      </c>
      <c r="E44" s="580">
        <v>0</v>
      </c>
      <c r="F44" s="580">
        <v>0</v>
      </c>
      <c r="G44" s="580">
        <v>0</v>
      </c>
      <c r="H44" s="580">
        <v>0</v>
      </c>
      <c r="I44" s="580">
        <v>0</v>
      </c>
      <c r="J44" s="580">
        <v>0</v>
      </c>
      <c r="K44" s="580">
        <v>0</v>
      </c>
      <c r="L44" s="580">
        <v>0</v>
      </c>
    </row>
    <row r="45" spans="1:13" ht="14.5" hidden="1">
      <c r="A45" s="581" t="s">
        <v>814</v>
      </c>
      <c r="B45" s="581" t="s">
        <v>885</v>
      </c>
      <c r="C45" s="583">
        <v>70</v>
      </c>
      <c r="D45" s="583">
        <v>0</v>
      </c>
      <c r="E45" s="583">
        <v>0</v>
      </c>
      <c r="F45" s="583">
        <v>0</v>
      </c>
      <c r="G45" s="583">
        <v>0</v>
      </c>
      <c r="H45" s="583">
        <v>0</v>
      </c>
      <c r="I45" s="583">
        <v>0</v>
      </c>
      <c r="J45" s="583">
        <v>0</v>
      </c>
      <c r="K45" s="583">
        <v>0</v>
      </c>
      <c r="L45" s="583">
        <v>0</v>
      </c>
    </row>
    <row r="46" spans="1:13" ht="14.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33"/>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813</v>
      </c>
      <c r="C51" s="633"/>
      <c r="D51" s="633"/>
      <c r="E51" s="633"/>
      <c r="F51" s="633"/>
      <c r="G51" s="633"/>
      <c r="H51" s="633"/>
      <c r="I51" s="633"/>
      <c r="J51" s="633"/>
      <c r="K51" s="633"/>
      <c r="L51" s="633"/>
    </row>
    <row r="52" spans="1:12" ht="14.5">
      <c r="A52" s="578" t="s">
        <v>882</v>
      </c>
      <c r="B52" s="577" t="s">
        <v>812</v>
      </c>
    </row>
    <row r="53" spans="1:12" ht="14.5">
      <c r="A53" s="578" t="s">
        <v>881</v>
      </c>
    </row>
    <row r="54" spans="1:12" ht="14.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982</v>
      </c>
    </row>
    <row r="4" spans="2:22" ht="13">
      <c r="B4" t="s">
        <v>202</v>
      </c>
      <c r="C4" t="s">
        <v>204</v>
      </c>
      <c r="D4" t="s">
        <v>205</v>
      </c>
      <c r="E4" t="s">
        <v>203</v>
      </c>
      <c r="S4" s="132" t="s">
        <v>755</v>
      </c>
    </row>
    <row r="5" spans="2:22" ht="28.75" customHeight="1">
      <c r="B5" s="331" t="s">
        <v>201</v>
      </c>
      <c r="C5" s="331" t="s">
        <v>207</v>
      </c>
      <c r="D5" s="332">
        <v>0.3</v>
      </c>
      <c r="E5" s="664" t="s">
        <v>983</v>
      </c>
    </row>
    <row r="6" spans="2:22" ht="28.75" customHeight="1">
      <c r="B6" s="331" t="s">
        <v>201</v>
      </c>
      <c r="C6" s="331" t="s">
        <v>206</v>
      </c>
      <c r="D6" s="333">
        <v>0.7</v>
      </c>
      <c r="E6" s="664"/>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1" t="s">
        <v>219</v>
      </c>
      <c r="C38" s="671"/>
      <c r="D38" s="671"/>
      <c r="E38" s="671"/>
      <c r="F38" s="300"/>
      <c r="G38" s="300"/>
      <c r="H38" s="300"/>
    </row>
    <row r="39" spans="2:8" ht="14.5" thickBot="1">
      <c r="B39" s="336"/>
      <c r="C39" s="336"/>
      <c r="D39" s="336"/>
      <c r="E39" s="336"/>
      <c r="F39" s="300"/>
      <c r="G39" s="300"/>
      <c r="H39" s="300"/>
    </row>
    <row r="40" spans="2:8" ht="14">
      <c r="B40" s="669"/>
      <c r="C40" s="672" t="s">
        <v>220</v>
      </c>
      <c r="D40" s="659" t="s">
        <v>221</v>
      </c>
      <c r="E40" s="660"/>
      <c r="F40" s="300"/>
      <c r="G40" s="300"/>
      <c r="H40" s="300"/>
    </row>
    <row r="41" spans="2:8" ht="14.5" thickBot="1">
      <c r="B41" s="670"/>
      <c r="C41" s="673"/>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61" t="s">
        <v>226</v>
      </c>
      <c r="C44" s="662"/>
      <c r="D44" s="662"/>
      <c r="E44" s="663"/>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61" t="s">
        <v>231</v>
      </c>
      <c r="C50" s="662"/>
      <c r="D50" s="662"/>
      <c r="E50" s="663"/>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66" t="s">
        <v>232</v>
      </c>
      <c r="C56" s="667"/>
      <c r="D56" s="667"/>
      <c r="E56" s="668"/>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6" t="s">
        <v>238</v>
      </c>
      <c r="C63" s="667"/>
      <c r="D63" s="667"/>
      <c r="E63" s="668"/>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6" t="s">
        <v>244</v>
      </c>
      <c r="C70" s="667"/>
      <c r="D70" s="667"/>
      <c r="E70" s="668"/>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65" t="s">
        <v>268</v>
      </c>
      <c r="C129" s="665"/>
      <c r="D129" s="665"/>
      <c r="E129" s="665"/>
      <c r="F129" s="665"/>
      <c r="G129" s="665"/>
      <c r="H129" s="665"/>
      <c r="I129" s="665"/>
      <c r="J129" s="665"/>
      <c r="K129" s="665"/>
    </row>
    <row r="130" spans="1:11" ht="15.5">
      <c r="B130" s="652" t="s">
        <v>269</v>
      </c>
      <c r="C130" s="652"/>
      <c r="D130" s="652"/>
      <c r="E130" s="652"/>
      <c r="F130" s="652"/>
      <c r="G130" s="652"/>
      <c r="H130" s="652"/>
      <c r="I130" s="652"/>
      <c r="J130" s="652"/>
      <c r="K130" s="652"/>
    </row>
    <row r="131" spans="1:11" ht="16" thickBot="1">
      <c r="B131" s="364"/>
      <c r="C131" s="365"/>
      <c r="D131" s="365"/>
      <c r="E131" s="365"/>
      <c r="F131" s="365"/>
      <c r="G131" s="365"/>
      <c r="H131" s="365"/>
      <c r="I131" s="365"/>
      <c r="J131" s="365"/>
      <c r="K131" s="365"/>
    </row>
    <row r="132" spans="1:11" ht="15.5">
      <c r="B132" s="653" t="s">
        <v>270</v>
      </c>
      <c r="C132" s="655" t="s">
        <v>92</v>
      </c>
      <c r="D132" s="657" t="s">
        <v>271</v>
      </c>
      <c r="E132" s="657"/>
      <c r="F132" s="655" t="s">
        <v>272</v>
      </c>
      <c r="G132" s="657" t="s">
        <v>271</v>
      </c>
      <c r="H132" s="657"/>
      <c r="I132" s="655" t="s">
        <v>273</v>
      </c>
      <c r="J132" s="657" t="s">
        <v>271</v>
      </c>
      <c r="K132" s="658"/>
    </row>
    <row r="133" spans="1:11" ht="15.5" thickBot="1">
      <c r="B133" s="654"/>
      <c r="C133" s="656"/>
      <c r="D133" s="366" t="s">
        <v>274</v>
      </c>
      <c r="E133" s="366" t="s">
        <v>275</v>
      </c>
      <c r="F133" s="656"/>
      <c r="G133" s="366" t="s">
        <v>274</v>
      </c>
      <c r="H133" s="366" t="s">
        <v>275</v>
      </c>
      <c r="I133" s="656"/>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4" t="s">
        <v>182</v>
      </c>
      <c r="C2" s="674"/>
      <c r="D2" s="674"/>
      <c r="E2" s="674"/>
      <c r="F2" s="674"/>
      <c r="G2" s="674"/>
      <c r="H2" s="674"/>
      <c r="I2" s="674"/>
      <c r="J2" s="674"/>
      <c r="K2" s="674"/>
      <c r="L2" s="674"/>
      <c r="M2" s="674"/>
      <c r="N2" s="674"/>
    </row>
    <row r="3" spans="2:15" ht="14.5" thickBot="1">
      <c r="B3" s="675" t="s">
        <v>183</v>
      </c>
      <c r="C3" s="675"/>
      <c r="D3" s="675"/>
      <c r="E3" s="675"/>
      <c r="F3" s="675"/>
      <c r="G3" s="675"/>
      <c r="H3" s="675"/>
      <c r="I3" s="675"/>
      <c r="J3" s="675"/>
      <c r="K3" s="675"/>
      <c r="L3" s="675"/>
      <c r="M3" s="675"/>
      <c r="N3" s="675"/>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148</v>
      </c>
      <c r="I2" s="171"/>
      <c r="J2" s="171"/>
      <c r="K2" s="171"/>
    </row>
    <row r="3" spans="1:20" ht="16.5" thickTop="1" thickBot="1">
      <c r="A3" s="108" t="s">
        <v>1</v>
      </c>
      <c r="B3" s="109" t="s">
        <v>72</v>
      </c>
      <c r="C3" s="676" t="s">
        <v>121</v>
      </c>
      <c r="D3" s="677"/>
      <c r="E3" s="678"/>
      <c r="H3" s="171"/>
      <c r="I3" s="171"/>
      <c r="J3" s="171"/>
      <c r="K3" s="171"/>
    </row>
    <row r="4" spans="1:20" ht="16" customHeight="1" thickBot="1">
      <c r="A4" s="679" t="s">
        <v>938</v>
      </c>
      <c r="B4" s="116" t="s">
        <v>49</v>
      </c>
      <c r="C4" s="122" t="s">
        <v>158</v>
      </c>
      <c r="D4" s="117" t="s">
        <v>159</v>
      </c>
      <c r="E4" s="118" t="s">
        <v>51</v>
      </c>
      <c r="H4" s="171"/>
      <c r="I4" s="172">
        <v>2010</v>
      </c>
      <c r="J4" s="171"/>
      <c r="K4" s="171"/>
    </row>
    <row r="5" spans="1:20" ht="16" customHeight="1">
      <c r="A5" s="680"/>
      <c r="B5" s="110" t="s">
        <v>250</v>
      </c>
      <c r="C5" s="123" t="s">
        <v>158</v>
      </c>
      <c r="D5" s="111" t="s">
        <v>159</v>
      </c>
      <c r="E5" s="112" t="s">
        <v>51</v>
      </c>
      <c r="H5" s="173"/>
      <c r="I5" s="174" t="s">
        <v>149</v>
      </c>
      <c r="J5" s="175"/>
      <c r="K5" s="176"/>
    </row>
    <row r="6" spans="1:20" ht="16" customHeight="1">
      <c r="A6" s="680"/>
      <c r="B6" s="110" t="s">
        <v>252</v>
      </c>
      <c r="C6" s="123" t="s">
        <v>158</v>
      </c>
      <c r="D6" s="111" t="s">
        <v>159</v>
      </c>
      <c r="E6" s="112" t="s">
        <v>51</v>
      </c>
      <c r="H6" s="177" t="s">
        <v>147</v>
      </c>
      <c r="I6" s="178" t="e">
        <f>#REF!</f>
        <v>#REF!</v>
      </c>
      <c r="J6" s="179" t="s">
        <v>150</v>
      </c>
      <c r="K6" s="683" t="s">
        <v>102</v>
      </c>
    </row>
    <row r="7" spans="1:20" ht="16" customHeight="1">
      <c r="A7" s="680"/>
      <c r="B7" s="110" t="s">
        <v>50</v>
      </c>
      <c r="C7" s="123" t="s">
        <v>158</v>
      </c>
      <c r="D7" s="111" t="s">
        <v>159</v>
      </c>
      <c r="E7" s="112" t="s">
        <v>51</v>
      </c>
      <c r="H7" s="177" t="s">
        <v>151</v>
      </c>
      <c r="I7" s="178" t="e">
        <f>#REF!</f>
        <v>#REF!</v>
      </c>
      <c r="J7" s="179" t="s">
        <v>152</v>
      </c>
      <c r="K7" s="684"/>
    </row>
    <row r="8" spans="1:20" ht="16" customHeight="1">
      <c r="A8" s="680"/>
      <c r="B8" s="110" t="s">
        <v>251</v>
      </c>
      <c r="C8" s="123" t="s">
        <v>158</v>
      </c>
      <c r="D8" s="111" t="s">
        <v>159</v>
      </c>
      <c r="E8" s="112" t="s">
        <v>51</v>
      </c>
      <c r="H8" s="177" t="s">
        <v>154</v>
      </c>
      <c r="I8" s="178" t="e">
        <f>#REF!</f>
        <v>#REF!</v>
      </c>
      <c r="J8" s="179" t="s">
        <v>152</v>
      </c>
      <c r="K8" s="685"/>
    </row>
    <row r="9" spans="1:20" ht="16" customHeight="1" thickBot="1">
      <c r="A9" s="681"/>
      <c r="B9" s="119" t="s">
        <v>253</v>
      </c>
      <c r="C9" s="125" t="s">
        <v>158</v>
      </c>
      <c r="D9" s="120" t="s">
        <v>159</v>
      </c>
      <c r="E9" s="121" t="s">
        <v>51</v>
      </c>
      <c r="H9" s="177" t="s">
        <v>146</v>
      </c>
      <c r="I9" s="178" t="e">
        <f>#REF!</f>
        <v>#REF!</v>
      </c>
      <c r="J9" s="179" t="s">
        <v>155</v>
      </c>
      <c r="K9" s="683" t="s">
        <v>153</v>
      </c>
      <c r="N9" s="1"/>
      <c r="O9" s="1"/>
      <c r="P9" s="1"/>
      <c r="Q9" s="1"/>
    </row>
    <row r="10" spans="1:20" ht="16" customHeight="1">
      <c r="A10" s="680" t="s">
        <v>165</v>
      </c>
      <c r="B10" s="110" t="s">
        <v>49</v>
      </c>
      <c r="C10" s="123" t="s">
        <v>158</v>
      </c>
      <c r="D10" s="111" t="s">
        <v>159</v>
      </c>
      <c r="E10" s="112" t="s">
        <v>51</v>
      </c>
      <c r="H10" s="177" t="s">
        <v>156</v>
      </c>
      <c r="I10" s="178" t="e">
        <f>#REF!</f>
        <v>#REF!</v>
      </c>
      <c r="J10" s="179" t="s">
        <v>155</v>
      </c>
      <c r="K10" s="685"/>
      <c r="N10" s="1"/>
      <c r="O10" s="1"/>
      <c r="P10" s="1"/>
      <c r="Q10" s="1"/>
    </row>
    <row r="11" spans="1:20" ht="16" customHeight="1">
      <c r="A11" s="680"/>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0"/>
      <c r="B12" s="110" t="s">
        <v>252</v>
      </c>
      <c r="C12" s="123" t="s">
        <v>158</v>
      </c>
      <c r="D12" s="111" t="s">
        <v>159</v>
      </c>
      <c r="E12" s="112" t="s">
        <v>51</v>
      </c>
      <c r="H12" s="181" t="s">
        <v>92</v>
      </c>
      <c r="I12" s="182" t="e">
        <f>SUM(I6:I11)</f>
        <v>#REF!</v>
      </c>
      <c r="J12" s="183"/>
      <c r="K12" s="184"/>
      <c r="N12" s="1"/>
      <c r="O12" s="1"/>
      <c r="P12" s="1"/>
      <c r="Q12" s="1"/>
    </row>
    <row r="13" spans="1:20" ht="16" customHeight="1">
      <c r="A13" s="680"/>
      <c r="B13" s="110" t="s">
        <v>50</v>
      </c>
      <c r="C13" s="123" t="s">
        <v>158</v>
      </c>
      <c r="D13" s="111" t="s">
        <v>159</v>
      </c>
      <c r="E13" s="112" t="s">
        <v>51</v>
      </c>
      <c r="N13" s="1"/>
      <c r="O13" s="1"/>
      <c r="P13" s="1"/>
      <c r="Q13" s="1"/>
    </row>
    <row r="14" spans="1:20" ht="16" customHeight="1">
      <c r="A14" s="680"/>
      <c r="B14" s="110" t="s">
        <v>251</v>
      </c>
      <c r="C14" s="123" t="s">
        <v>158</v>
      </c>
      <c r="D14" s="111" t="s">
        <v>159</v>
      </c>
      <c r="E14" s="112" t="s">
        <v>51</v>
      </c>
      <c r="N14" s="1"/>
      <c r="O14" s="1"/>
      <c r="P14" s="1"/>
      <c r="Q14" s="1"/>
      <c r="R14" s="1"/>
      <c r="S14" s="1"/>
      <c r="T14" s="1"/>
    </row>
    <row r="15" spans="1:20" ht="16" customHeight="1" thickBot="1">
      <c r="A15" s="682"/>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0" t="s">
        <v>865</v>
      </c>
      <c r="C7" s="690"/>
      <c r="D7" s="691" t="s">
        <v>866</v>
      </c>
      <c r="E7" s="691"/>
      <c r="F7" s="692" t="s">
        <v>867</v>
      </c>
      <c r="G7" s="692"/>
      <c r="H7" s="692" t="s">
        <v>868</v>
      </c>
      <c r="I7" s="692"/>
      <c r="J7" s="693" t="s">
        <v>869</v>
      </c>
      <c r="K7" s="693"/>
      <c r="L7" s="688" t="s">
        <v>870</v>
      </c>
      <c r="M7" s="688"/>
      <c r="N7" s="689" t="s">
        <v>871</v>
      </c>
      <c r="O7" s="689"/>
      <c r="P7" s="689" t="s">
        <v>872</v>
      </c>
      <c r="Q7" s="689"/>
      <c r="U7" s="687" t="s">
        <v>873</v>
      </c>
      <c r="V7" s="687"/>
      <c r="W7" s="687" t="s">
        <v>874</v>
      </c>
      <c r="X7" s="687"/>
      <c r="Y7" s="687" t="s">
        <v>875</v>
      </c>
      <c r="Z7" s="687"/>
      <c r="AA7" s="143" t="s">
        <v>876</v>
      </c>
      <c r="AB7" s="143"/>
      <c r="AC7" s="143" t="s">
        <v>877</v>
      </c>
      <c r="AD7" s="143"/>
      <c r="AE7" s="143" t="s">
        <v>878</v>
      </c>
      <c r="AF7" s="143"/>
      <c r="AJ7" s="687" t="e">
        <f>Commodities!#REF!</f>
        <v>#REF!</v>
      </c>
      <c r="AK7" s="687"/>
      <c r="AL7" s="687" t="str">
        <f>Commodities!$C$7</f>
        <v>CHUDB</v>
      </c>
      <c r="AM7" s="687"/>
      <c r="AN7" s="687" t="str">
        <f>Commodities!$C$8</f>
        <v>CHRDB</v>
      </c>
      <c r="AO7" s="687"/>
      <c r="AP7" s="686" t="e">
        <f>Commodities!#REF!</f>
        <v>#REF!</v>
      </c>
      <c r="AQ7" s="686"/>
      <c r="AR7" s="686" t="str">
        <f>Commodities!$C$9</f>
        <v>CHUMB</v>
      </c>
      <c r="AS7" s="686"/>
      <c r="AT7" s="686" t="str">
        <f>Commodities!$C$10</f>
        <v>CHRMB</v>
      </c>
      <c r="AU7" s="68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2022-05-02T09:08:45Z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