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_AZ\SuppXLS\"/>
    </mc:Choice>
  </mc:AlternateContent>
  <xr:revisionPtr revIDLastSave="0" documentId="13_ncr:1_{3999B59D-4F5C-42D5-8FA4-E6547366FE21}" xr6:coauthVersionLast="47" xr6:coauthVersionMax="47" xr10:uidLastSave="{00000000-0000-0000-0000-000000000000}"/>
  <bookViews>
    <workbookView xWindow="19764" yWindow="720" windowWidth="21012" windowHeight="14256" xr2:uid="{00000000-000D-0000-FFFF-FFFF00000000}"/>
  </bookViews>
  <sheets>
    <sheet name="UCT3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3" l="1"/>
  <c r="B12" i="13"/>
  <c r="B24" i="13"/>
  <c r="B18" i="13"/>
  <c r="J6" i="13"/>
  <c r="O26" i="13"/>
  <c r="O28" i="13" s="1"/>
  <c r="M26" i="13"/>
  <c r="M28" i="13" s="1"/>
  <c r="J28" i="13" s="1"/>
  <c r="O20" i="13"/>
  <c r="O22" i="13" s="1"/>
  <c r="M20" i="13"/>
  <c r="M22" i="13" s="1"/>
  <c r="J22" i="13" s="1"/>
  <c r="O8" i="13"/>
  <c r="G9" i="13" s="1"/>
  <c r="M8" i="13"/>
  <c r="J8" i="13" s="1"/>
  <c r="O14" i="13"/>
  <c r="O16" i="13" s="1"/>
  <c r="M14" i="13"/>
  <c r="J14" i="13" s="1"/>
  <c r="J24" i="13"/>
  <c r="J18" i="13"/>
  <c r="G25" i="13"/>
  <c r="D25" i="13"/>
  <c r="G24" i="13"/>
  <c r="D24" i="13"/>
  <c r="J20" i="13" l="1"/>
  <c r="D29" i="13"/>
  <c r="D28" i="13"/>
  <c r="G29" i="13"/>
  <c r="G28" i="13"/>
  <c r="D26" i="13"/>
  <c r="J26" i="13"/>
  <c r="G26" i="13"/>
  <c r="D27" i="13"/>
  <c r="G27" i="13"/>
  <c r="D20" i="13"/>
  <c r="G20" i="13"/>
  <c r="D21" i="13"/>
  <c r="G21" i="13"/>
  <c r="D23" i="13"/>
  <c r="G22" i="13"/>
  <c r="D22" i="13"/>
  <c r="G23" i="13"/>
  <c r="D15" i="13"/>
  <c r="D14" i="13"/>
  <c r="M10" i="13"/>
  <c r="J10" i="13" s="1"/>
  <c r="D8" i="13"/>
  <c r="G8" i="13"/>
  <c r="D9" i="13"/>
  <c r="O10" i="13"/>
  <c r="D11" i="13" s="1"/>
  <c r="D17" i="13"/>
  <c r="G17" i="13"/>
  <c r="D16" i="13"/>
  <c r="G16" i="13"/>
  <c r="M16" i="13"/>
  <c r="J16" i="13" s="1"/>
  <c r="G15" i="13"/>
  <c r="G14" i="13"/>
  <c r="G11" i="13" l="1"/>
  <c r="D10" i="13"/>
  <c r="G10" i="13"/>
  <c r="B6" i="13"/>
  <c r="G19" i="13"/>
  <c r="D19" i="13"/>
  <c r="G18" i="13"/>
  <c r="D18" i="13"/>
  <c r="G13" i="13"/>
  <c r="D13" i="13"/>
  <c r="G12" i="13"/>
  <c r="D12" i="13"/>
  <c r="G7" i="13"/>
  <c r="D7" i="13"/>
  <c r="G6" i="13"/>
  <c r="D6" i="13"/>
</calcChain>
</file>

<file path=xl/sharedStrings.xml><?xml version="1.0" encoding="utf-8"?>
<sst xmlns="http://schemas.openxmlformats.org/spreadsheetml/2006/main" count="87" uniqueCount="37">
  <si>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</si>
  <si>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</si>
  <si>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</si>
  <si>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</si>
  <si>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</si>
  <si>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</si>
  <si>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</si>
  <si>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</si>
  <si>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UC_FLO</t>
  </si>
  <si>
    <t>LimType</t>
  </si>
  <si>
    <t>~UC_Sets: T_E:</t>
  </si>
  <si>
    <t>UC_Desc</t>
  </si>
  <si>
    <t>~UC_Sets: R_S: AllRegions</t>
  </si>
  <si>
    <t>UC - All Regions/Each Period</t>
  </si>
  <si>
    <t>UC_RHSTS</t>
  </si>
  <si>
    <t>INDELC</t>
  </si>
  <si>
    <t>*</t>
  </si>
  <si>
    <t>LO</t>
  </si>
  <si>
    <t>UC_RHSTS~0</t>
  </si>
  <si>
    <t>Iron&amp;Steel</t>
  </si>
  <si>
    <t>Aluminium</t>
  </si>
  <si>
    <t>S</t>
  </si>
  <si>
    <t>A</t>
  </si>
  <si>
    <t>Mining</t>
  </si>
  <si>
    <t>Pulp&amp;paper</t>
  </si>
  <si>
    <t>Wood</t>
  </si>
  <si>
    <t>Machinery</t>
  </si>
  <si>
    <t>Textile</t>
  </si>
  <si>
    <t>L</t>
  </si>
  <si>
    <t>Construction</t>
  </si>
  <si>
    <t>Relaxation factor</t>
  </si>
  <si>
    <t>Chemical</t>
  </si>
  <si>
    <t>Cement</t>
  </si>
  <si>
    <t>Transport</t>
  </si>
  <si>
    <t>Food</t>
  </si>
  <si>
    <t>Other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</si>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</sst>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2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6" fillId="0" borderId="0" xfId="3" applyFont="1"/>
    <xf numFmtId="9" fontId="6" fillId="0" borderId="0" xfId="3" applyNumberFormat="1" applyFont="1"/>
    <xf numFmtId="2" fontId="0" fillId="0" borderId="0" xfId="0" applyNumberFormat="1"/>
  </cellXfs>
  <cellStyles count="4"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tabSelected="1" topLeftCell="C1" workbookViewId="0">
      <selection activeCell="J12" sqref="J12"/>
    </sheetView>
  </sheetViews>
  <sheetFormatPr defaultRowHeight="14.4" x14ac:dyDescent="0.3"/>
  <cols>
    <col min="2" max="2" width="23" bestFit="1" customWidth="1"/>
    <col min="11" max="11" width="10.44140625" bestFit="1" customWidth="1"/>
    <col min="12" max="12" width="10.5546875" bestFit="1" customWidth="1"/>
    <col min="13" max="13" width="10.6640625" bestFit="1" customWidth="1"/>
    <col min="14" max="14" width="10.6640625" customWidth="1"/>
  </cols>
  <sheetData>
    <row r="1" spans="1:20" x14ac:dyDescent="0.3">
      <c r="A1" t="s">
        <v>13</v>
      </c>
    </row>
    <row r="2" spans="1:20" x14ac:dyDescent="0.3">
      <c r="B2" s="5" t="s">
        <v>12</v>
      </c>
      <c r="Q2">
        <v>0.95</v>
      </c>
      <c r="R2" t="s">
        <v>30</v>
      </c>
    </row>
    <row r="3" spans="1:20" x14ac:dyDescent="0.3">
      <c r="B3" s="5" t="s">
        <v>10</v>
      </c>
    </row>
    <row r="4" spans="1:20" x14ac:dyDescent="0.3">
      <c r="I4" t="s">
        <v>7</v>
      </c>
      <c r="Q4">
        <v>2010</v>
      </c>
      <c r="R4">
        <v>2015</v>
      </c>
      <c r="S4">
        <v>2019</v>
      </c>
    </row>
    <row r="5" spans="1:20" x14ac:dyDescent="0.3">
      <c r="B5" s="3" t="s">
        <v>0</v>
      </c>
      <c r="C5" s="1" t="s">
        <v>4</v>
      </c>
      <c r="D5" s="1" t="s">
        <v>3</v>
      </c>
      <c r="E5" s="1" t="s">
        <v>1</v>
      </c>
      <c r="F5" s="1" t="s">
        <v>6</v>
      </c>
      <c r="G5" s="2" t="s">
        <v>5</v>
      </c>
      <c r="H5" s="2" t="s">
        <v>2</v>
      </c>
      <c r="I5" s="2" t="s">
        <v>9</v>
      </c>
      <c r="J5" s="4" t="s">
        <v>8</v>
      </c>
      <c r="K5" s="6" t="s">
        <v>14</v>
      </c>
      <c r="L5" s="6" t="s">
        <v>18</v>
      </c>
      <c r="M5" s="3" t="s">
        <v>11</v>
      </c>
      <c r="N5" s="3"/>
      <c r="O5" t="s">
        <v>16</v>
      </c>
      <c r="Q5">
        <v>0.15326146023833728</v>
      </c>
      <c r="R5">
        <v>7.5377990107032208E-2</v>
      </c>
      <c r="S5">
        <v>0.16547845480107409</v>
      </c>
      <c r="T5" t="s">
        <v>19</v>
      </c>
    </row>
    <row r="6" spans="1:20" x14ac:dyDescent="0.3">
      <c r="B6" t="str">
        <f>"UC_IND_ELC_"&amp;M6</f>
        <v>UC_IND_ELC_Iron&amp;Steel</v>
      </c>
      <c r="D6" t="str">
        <f>"IND"&amp;O6&amp;"DPH*"</f>
        <v>INDSDPH*</v>
      </c>
      <c r="E6" t="s">
        <v>16</v>
      </c>
      <c r="G6" t="str">
        <f>"I"&amp;O6&amp;"DPH"</f>
        <v>ISDPH</v>
      </c>
      <c r="H6">
        <v>2010</v>
      </c>
      <c r="I6" t="s">
        <v>17</v>
      </c>
      <c r="J6" s="9">
        <f>ROUND(-INDEX($Q$5:$S$17,MATCH($M6,$T$5:$T$17,0),MATCH($H6,$Q$4:$S$4,0)),2)*$Q$2</f>
        <v>-0.14249999999999999</v>
      </c>
      <c r="K6">
        <v>0</v>
      </c>
      <c r="L6">
        <v>15</v>
      </c>
      <c r="M6" t="s">
        <v>19</v>
      </c>
      <c r="O6" t="s">
        <v>21</v>
      </c>
      <c r="Q6">
        <v>0</v>
      </c>
      <c r="R6">
        <v>0</v>
      </c>
      <c r="S6">
        <v>0</v>
      </c>
      <c r="T6" t="s">
        <v>31</v>
      </c>
    </row>
    <row r="7" spans="1:20" x14ac:dyDescent="0.3">
      <c r="D7" t="str">
        <f>"IND"&amp;O6&amp;"DPH*"</f>
        <v>INDSDPH*</v>
      </c>
      <c r="E7" t="s">
        <v>15</v>
      </c>
      <c r="G7" t="str">
        <f>"I"&amp;O6&amp;"DPH"</f>
        <v>ISDPH</v>
      </c>
      <c r="H7">
        <v>2010</v>
      </c>
      <c r="I7" t="s">
        <v>17</v>
      </c>
      <c r="J7">
        <v>1</v>
      </c>
      <c r="Q7" s="8">
        <v>1.2258230820385185E-2</v>
      </c>
      <c r="R7" s="8">
        <v>1.1275904506008938E-2</v>
      </c>
      <c r="S7" s="7">
        <v>1.638765767095976E-2</v>
      </c>
      <c r="T7" t="s">
        <v>32</v>
      </c>
    </row>
    <row r="8" spans="1:20" x14ac:dyDescent="0.3">
      <c r="D8" t="str">
        <f>"IND"&amp;O8&amp;"DPH*"</f>
        <v>INDSDPH*</v>
      </c>
      <c r="E8" t="s">
        <v>16</v>
      </c>
      <c r="G8" t="str">
        <f>"I"&amp;O8&amp;"DPH"</f>
        <v>ISDPH</v>
      </c>
      <c r="H8">
        <v>2015</v>
      </c>
      <c r="I8" t="s">
        <v>17</v>
      </c>
      <c r="J8">
        <f>ROUND(-INDEX($Q$5:$S$17,MATCH($M8,$T$5:$T$17,0),MATCH($H8,$Q$4:$S$4,0)),2)*$Q$2</f>
        <v>-7.5999999999999998E-2</v>
      </c>
      <c r="K8">
        <v>0</v>
      </c>
      <c r="L8">
        <v>15</v>
      </c>
      <c r="M8" t="str">
        <f>M6</f>
        <v>Iron&amp;Steel</v>
      </c>
      <c r="O8" t="str">
        <f>O6</f>
        <v>S</v>
      </c>
      <c r="Q8">
        <v>9.3475698780981192E-2</v>
      </c>
      <c r="R8">
        <v>9.1748964638419875E-2</v>
      </c>
      <c r="S8">
        <v>8.079498811838412E-2</v>
      </c>
      <c r="T8" t="s">
        <v>23</v>
      </c>
    </row>
    <row r="9" spans="1:20" x14ac:dyDescent="0.3">
      <c r="D9" t="str">
        <f>"IND"&amp;O8&amp;"DPH*"</f>
        <v>INDSDPH*</v>
      </c>
      <c r="E9" t="s">
        <v>15</v>
      </c>
      <c r="G9" t="str">
        <f>"I"&amp;O8&amp;"DPH"</f>
        <v>ISDPH</v>
      </c>
      <c r="H9">
        <v>2015</v>
      </c>
      <c r="I9" t="s">
        <v>17</v>
      </c>
      <c r="J9">
        <v>1</v>
      </c>
      <c r="Q9">
        <v>5.652786159726414E-2</v>
      </c>
      <c r="R9">
        <v>0.17901818564070221</v>
      </c>
      <c r="S9">
        <v>0.21241434905280129</v>
      </c>
      <c r="T9" t="s">
        <v>24</v>
      </c>
    </row>
    <row r="10" spans="1:20" x14ac:dyDescent="0.3">
      <c r="D10" t="str">
        <f>"IND"&amp;O10&amp;"DPH*"</f>
        <v>INDSDPH*</v>
      </c>
      <c r="E10" t="s">
        <v>16</v>
      </c>
      <c r="G10" t="str">
        <f>"I"&amp;O10&amp;"DPH"</f>
        <v>ISDPH</v>
      </c>
      <c r="H10">
        <v>2019</v>
      </c>
      <c r="I10" t="s">
        <v>17</v>
      </c>
      <c r="J10">
        <f>ROUND(-INDEX($Q$5:$S$17,MATCH($M10,$T$5:$T$17,0),MATCH($H10,$Q$4:$S$4,0)),2)*$Q$2</f>
        <v>-0.1615</v>
      </c>
      <c r="K10">
        <v>0</v>
      </c>
      <c r="L10">
        <v>15</v>
      </c>
      <c r="M10" t="str">
        <f>M8</f>
        <v>Iron&amp;Steel</v>
      </c>
      <c r="O10" t="str">
        <f>O8</f>
        <v>S</v>
      </c>
      <c r="Q10">
        <v>0.16219119226638024</v>
      </c>
      <c r="R10">
        <v>4.1611914148050808E-2</v>
      </c>
      <c r="S10">
        <v>0.7994858611825193</v>
      </c>
      <c r="T10" t="s">
        <v>25</v>
      </c>
    </row>
    <row r="11" spans="1:20" x14ac:dyDescent="0.3">
      <c r="D11" t="str">
        <f>"IND"&amp;O10&amp;"DPH*"</f>
        <v>INDSDPH*</v>
      </c>
      <c r="E11" t="s">
        <v>15</v>
      </c>
      <c r="G11" t="str">
        <f>"I"&amp;O10&amp;"DPH"</f>
        <v>ISDPH</v>
      </c>
      <c r="H11">
        <v>2019</v>
      </c>
      <c r="I11" t="s">
        <v>17</v>
      </c>
      <c r="J11">
        <v>1</v>
      </c>
      <c r="Q11">
        <v>5.5108867891308186E-2</v>
      </c>
      <c r="R11">
        <v>0.91155078895463504</v>
      </c>
      <c r="S11">
        <v>0.90580353308328798</v>
      </c>
      <c r="T11" t="s">
        <v>20</v>
      </c>
    </row>
    <row r="12" spans="1:20" x14ac:dyDescent="0.3">
      <c r="B12" t="str">
        <f>"UC_IND_ELC_"&amp;M12</f>
        <v>UC_IND_ELC_Aluminium</v>
      </c>
      <c r="D12" t="str">
        <f>"IND"&amp;O12&amp;"DPH*"</f>
        <v>INDADPH*</v>
      </c>
      <c r="E12" t="s">
        <v>16</v>
      </c>
      <c r="G12" t="str">
        <f>"I"&amp;O12&amp;"DPH"</f>
        <v>IADPH</v>
      </c>
      <c r="H12">
        <v>2010</v>
      </c>
      <c r="I12" t="s">
        <v>17</v>
      </c>
      <c r="J12">
        <f>ROUND(-INDEX($Q$5:$S$17,MATCH($M12,$T$5:$T$17,0),MATCH($H12,$Q$4:$S$4,0)),2)*$Q$2*0.95</f>
        <v>-5.414999999999999E-2</v>
      </c>
      <c r="K12">
        <v>0</v>
      </c>
      <c r="L12">
        <v>15</v>
      </c>
      <c r="M12" t="s">
        <v>20</v>
      </c>
      <c r="O12" t="s">
        <v>22</v>
      </c>
      <c r="Q12">
        <v>1.9124891335844683E-2</v>
      </c>
      <c r="R12">
        <v>5.0667894979272215E-3</v>
      </c>
      <c r="S12">
        <v>0.10755148741418764</v>
      </c>
      <c r="T12" t="s">
        <v>33</v>
      </c>
    </row>
    <row r="13" spans="1:20" x14ac:dyDescent="0.3">
      <c r="D13" t="str">
        <f>"IND"&amp;O12&amp;"DPH*"</f>
        <v>INDADPH*</v>
      </c>
      <c r="E13" t="s">
        <v>15</v>
      </c>
      <c r="G13" t="str">
        <f>"I"&amp;O12&amp;"DPH"</f>
        <v>IADPH</v>
      </c>
      <c r="H13">
        <v>2010</v>
      </c>
      <c r="I13" t="s">
        <v>17</v>
      </c>
      <c r="J13">
        <v>1</v>
      </c>
      <c r="Q13">
        <v>0.14124175479007434</v>
      </c>
      <c r="R13">
        <v>0.11592975420887063</v>
      </c>
      <c r="S13">
        <v>0.18776085695213018</v>
      </c>
      <c r="T13" t="s">
        <v>26</v>
      </c>
    </row>
    <row r="14" spans="1:20" x14ac:dyDescent="0.3">
      <c r="D14" t="str">
        <f>"IND"&amp;O14&amp;"DPH*"</f>
        <v>INDADPH*</v>
      </c>
      <c r="E14" t="s">
        <v>16</v>
      </c>
      <c r="G14" t="str">
        <f>"I"&amp;O14&amp;"DPH"</f>
        <v>IADPH</v>
      </c>
      <c r="H14">
        <v>2015</v>
      </c>
      <c r="I14" t="s">
        <v>17</v>
      </c>
      <c r="J14">
        <f>ROUND(-INDEX($Q$5:$S$17,MATCH($M14,$T$5:$T$17,0),MATCH($H14,$Q$4:$S$4,0)),2)*$Q$2</f>
        <v>-0.86449999999999994</v>
      </c>
      <c r="K14">
        <v>0</v>
      </c>
      <c r="L14">
        <v>15</v>
      </c>
      <c r="M14" t="str">
        <f>M12</f>
        <v>Aluminium</v>
      </c>
      <c r="O14" t="str">
        <f>O12</f>
        <v>A</v>
      </c>
      <c r="Q14">
        <v>0</v>
      </c>
      <c r="R14">
        <v>0</v>
      </c>
      <c r="S14">
        <v>0</v>
      </c>
      <c r="T14" t="s">
        <v>34</v>
      </c>
    </row>
    <row r="15" spans="1:20" x14ac:dyDescent="0.3">
      <c r="D15" t="str">
        <f>"IND"&amp;O14&amp;"DPH*"</f>
        <v>INDADPH*</v>
      </c>
      <c r="E15" t="s">
        <v>15</v>
      </c>
      <c r="G15" t="str">
        <f>"I"&amp;O14&amp;"DPH"</f>
        <v>IADPH</v>
      </c>
      <c r="H15">
        <v>2015</v>
      </c>
      <c r="I15" t="s">
        <v>17</v>
      </c>
      <c r="J15">
        <v>1</v>
      </c>
      <c r="Q15">
        <v>0.21155516941789754</v>
      </c>
      <c r="R15">
        <v>0.15232302316552351</v>
      </c>
      <c r="S15">
        <v>0.19242014160856791</v>
      </c>
      <c r="T15" t="s">
        <v>27</v>
      </c>
    </row>
    <row r="16" spans="1:20" x14ac:dyDescent="0.3">
      <c r="D16" t="str">
        <f>"IND"&amp;O16&amp;"DPH*"</f>
        <v>INDADPH*</v>
      </c>
      <c r="E16" t="s">
        <v>16</v>
      </c>
      <c r="G16" t="str">
        <f>"I"&amp;O16&amp;"DPH"</f>
        <v>IADPH</v>
      </c>
      <c r="H16">
        <v>2019</v>
      </c>
      <c r="I16" t="s">
        <v>17</v>
      </c>
      <c r="J16">
        <f>ROUND(-INDEX($Q$5:$S$17,MATCH($M16,$T$5:$T$17,0),MATCH($H16,$Q$4:$S$4,0)),2)*$Q$2</f>
        <v>-0.86449999999999994</v>
      </c>
      <c r="K16">
        <v>0</v>
      </c>
      <c r="L16">
        <v>15</v>
      </c>
      <c r="M16" t="str">
        <f>M14</f>
        <v>Aluminium</v>
      </c>
      <c r="O16" t="str">
        <f>O14</f>
        <v>A</v>
      </c>
      <c r="Q16">
        <v>0.30490002085479584</v>
      </c>
      <c r="R16">
        <v>0.17610198159978419</v>
      </c>
      <c r="S16">
        <v>0.24402494523624318</v>
      </c>
      <c r="T16" t="s">
        <v>29</v>
      </c>
    </row>
    <row r="17" spans="2:20" x14ac:dyDescent="0.3">
      <c r="D17" t="str">
        <f>"IND"&amp;O16&amp;"DPH*"</f>
        <v>INDADPH*</v>
      </c>
      <c r="E17" t="s">
        <v>15</v>
      </c>
      <c r="G17" t="str">
        <f>"I"&amp;O16&amp;"DPH"</f>
        <v>IADPH</v>
      </c>
      <c r="H17">
        <v>2019</v>
      </c>
      <c r="I17" t="s">
        <v>17</v>
      </c>
      <c r="J17">
        <v>1</v>
      </c>
      <c r="Q17">
        <v>3.2159656753724737E-2</v>
      </c>
      <c r="R17">
        <v>3.0384271671134944E-2</v>
      </c>
      <c r="S17">
        <v>0.10850748596381785</v>
      </c>
      <c r="T17" t="s">
        <v>35</v>
      </c>
    </row>
    <row r="18" spans="2:20" x14ac:dyDescent="0.3">
      <c r="B18" t="str">
        <f>"UC_IND_ELC_"&amp;M18</f>
        <v>UC_IND_ELC_Textile</v>
      </c>
      <c r="D18" t="str">
        <f>"IND"&amp;O18&amp;"DPH*"</f>
        <v>INDLDPH*</v>
      </c>
      <c r="E18" t="s">
        <v>16</v>
      </c>
      <c r="G18" t="str">
        <f>"I"&amp;O18&amp;"DPH"</f>
        <v>ILDPH</v>
      </c>
      <c r="H18">
        <v>2010</v>
      </c>
      <c r="I18" t="s">
        <v>17</v>
      </c>
      <c r="J18">
        <f>ROUND(-INDEX($Q$5:$S$17,MATCH($M18,$T$5:$T$17,0),MATCH($H18,$Q$4:$S$4,0)),2)*$Q$2</f>
        <v>-0.19949999999999998</v>
      </c>
      <c r="K18">
        <v>0</v>
      </c>
      <c r="L18">
        <v>15</v>
      </c>
      <c r="M18" t="s">
        <v>27</v>
      </c>
      <c r="O18" t="s">
        <v>28</v>
      </c>
    </row>
    <row r="19" spans="2:20" x14ac:dyDescent="0.3">
      <c r="D19" t="str">
        <f>"IND"&amp;O18&amp;"DPH*"</f>
        <v>INDLDPH*</v>
      </c>
      <c r="E19" t="s">
        <v>15</v>
      </c>
      <c r="G19" t="str">
        <f>"I"&amp;O18&amp;"DPH"</f>
        <v>ILDPH</v>
      </c>
      <c r="H19">
        <v>2010</v>
      </c>
      <c r="I19" t="s">
        <v>17</v>
      </c>
      <c r="J19">
        <v>1</v>
      </c>
    </row>
    <row r="20" spans="2:20" x14ac:dyDescent="0.3">
      <c r="D20" t="str">
        <f>"IND"&amp;O20&amp;"DPH*"</f>
        <v>INDLDPH*</v>
      </c>
      <c r="E20" t="s">
        <v>16</v>
      </c>
      <c r="G20" t="str">
        <f>"I"&amp;O20&amp;"DPH"</f>
        <v>ILDPH</v>
      </c>
      <c r="H20">
        <v>2015</v>
      </c>
      <c r="I20" t="s">
        <v>17</v>
      </c>
      <c r="J20">
        <f>ROUND(-INDEX($Q$5:$S$17,MATCH($M20,$T$5:$T$17,0),MATCH($H20,$Q$4:$S$4,0)),2)*$Q$2</f>
        <v>-0.14249999999999999</v>
      </c>
      <c r="K20">
        <v>0</v>
      </c>
      <c r="L20">
        <v>15</v>
      </c>
      <c r="M20" t="str">
        <f>M18</f>
        <v>Textile</v>
      </c>
      <c r="O20" t="str">
        <f>O18</f>
        <v>L</v>
      </c>
      <c r="Q20" s="7"/>
    </row>
    <row r="21" spans="2:20" x14ac:dyDescent="0.3">
      <c r="D21" t="str">
        <f>"IND"&amp;O20&amp;"DPH*"</f>
        <v>INDLDPH*</v>
      </c>
      <c r="E21" t="s">
        <v>15</v>
      </c>
      <c r="G21" t="str">
        <f>"I"&amp;O20&amp;"DPH"</f>
        <v>ILDPH</v>
      </c>
      <c r="H21">
        <v>2015</v>
      </c>
      <c r="I21" t="s">
        <v>17</v>
      </c>
      <c r="J21">
        <v>1</v>
      </c>
    </row>
    <row r="22" spans="2:20" x14ac:dyDescent="0.3">
      <c r="D22" t="str">
        <f>"IND"&amp;O22&amp;"DPH*"</f>
        <v>INDLDPH*</v>
      </c>
      <c r="E22" t="s">
        <v>16</v>
      </c>
      <c r="G22" t="str">
        <f>"I"&amp;O22&amp;"DPH"</f>
        <v>ILDPH</v>
      </c>
      <c r="H22">
        <v>2019</v>
      </c>
      <c r="I22" t="s">
        <v>17</v>
      </c>
      <c r="J22">
        <f>ROUND(-INDEX($Q$5:$S$17,MATCH($M22,$T$5:$T$17,0),MATCH($H22,$Q$4:$S$4,0)),2)*$Q$2</f>
        <v>-0.18049999999999999</v>
      </c>
      <c r="K22">
        <v>0</v>
      </c>
      <c r="L22">
        <v>15</v>
      </c>
      <c r="M22" t="str">
        <f>M20</f>
        <v>Textile</v>
      </c>
      <c r="O22" t="str">
        <f>O20</f>
        <v>L</v>
      </c>
    </row>
    <row r="23" spans="2:20" x14ac:dyDescent="0.3">
      <c r="D23" t="str">
        <f>"IND"&amp;O22&amp;"DPH*"</f>
        <v>INDLDPH*</v>
      </c>
      <c r="E23" t="s">
        <v>15</v>
      </c>
      <c r="G23" t="str">
        <f>"I"&amp;O22&amp;"DPH"</f>
        <v>ILDPH</v>
      </c>
      <c r="H23">
        <v>2019</v>
      </c>
      <c r="I23" t="s">
        <v>17</v>
      </c>
      <c r="J23">
        <v>1</v>
      </c>
    </row>
    <row r="24" spans="2:20" x14ac:dyDescent="0.3">
      <c r="B24" t="str">
        <f>"UC_IND_ELC_"&amp;M24</f>
        <v>UC_IND_ELC_Other</v>
      </c>
      <c r="D24" t="str">
        <f>"IND"&amp;O24&amp;"DPH*"</f>
        <v>INDODPH*</v>
      </c>
      <c r="E24" t="s">
        <v>16</v>
      </c>
      <c r="G24" t="str">
        <f>"I"&amp;O24&amp;"DPH"</f>
        <v>IODPH</v>
      </c>
      <c r="H24">
        <v>2010</v>
      </c>
      <c r="I24" t="s">
        <v>17</v>
      </c>
      <c r="J24">
        <f>ROUND(-INDEX($Q$5:$S$17,MATCH($M24,$T$5:$T$17,0),MATCH($H24,$Q$4:$S$4,0)),2)*$Q$2</f>
        <v>-2.8499999999999998E-2</v>
      </c>
      <c r="K24">
        <v>0</v>
      </c>
      <c r="L24">
        <v>15</v>
      </c>
      <c r="M24" t="s">
        <v>35</v>
      </c>
      <c r="O24" t="s">
        <v>36</v>
      </c>
    </row>
    <row r="25" spans="2:20" x14ac:dyDescent="0.3">
      <c r="D25" t="str">
        <f>"IND"&amp;O24&amp;"DPH*"</f>
        <v>INDODPH*</v>
      </c>
      <c r="E25" t="s">
        <v>15</v>
      </c>
      <c r="G25" t="str">
        <f>"I"&amp;O24&amp;"DPH"</f>
        <v>IODPH</v>
      </c>
      <c r="H25">
        <v>2010</v>
      </c>
      <c r="I25" t="s">
        <v>17</v>
      </c>
      <c r="J25">
        <v>1</v>
      </c>
    </row>
    <row r="26" spans="2:20" x14ac:dyDescent="0.3">
      <c r="D26" t="str">
        <f>"IND"&amp;O26&amp;"DPH*"</f>
        <v>INDODPH*</v>
      </c>
      <c r="E26" t="s">
        <v>16</v>
      </c>
      <c r="G26" t="str">
        <f>"I"&amp;O26&amp;"DPH"</f>
        <v>IODPH</v>
      </c>
      <c r="H26">
        <v>2015</v>
      </c>
      <c r="I26" t="s">
        <v>17</v>
      </c>
      <c r="J26">
        <f>ROUND(-INDEX($Q$5:$S$17,MATCH($M26,$T$5:$T$17,0),MATCH($H26,$Q$4:$S$4,0)),2)*$Q$2</f>
        <v>-2.8499999999999998E-2</v>
      </c>
      <c r="K26">
        <v>0</v>
      </c>
      <c r="L26">
        <v>15</v>
      </c>
      <c r="M26" t="str">
        <f>M24</f>
        <v>Other</v>
      </c>
      <c r="O26" t="str">
        <f>O24</f>
        <v>O</v>
      </c>
    </row>
    <row r="27" spans="2:20" x14ac:dyDescent="0.3">
      <c r="D27" t="str">
        <f>"IND"&amp;O26&amp;"DPH*"</f>
        <v>INDODPH*</v>
      </c>
      <c r="E27" t="s">
        <v>15</v>
      </c>
      <c r="G27" t="str">
        <f>"I"&amp;O26&amp;"DPH"</f>
        <v>IODPH</v>
      </c>
      <c r="H27">
        <v>2015</v>
      </c>
      <c r="I27" t="s">
        <v>17</v>
      </c>
      <c r="J27">
        <v>1</v>
      </c>
    </row>
    <row r="28" spans="2:20" x14ac:dyDescent="0.3">
      <c r="D28" t="str">
        <f>"IND"&amp;O28&amp;"DPH*"</f>
        <v>INDODPH*</v>
      </c>
      <c r="E28" t="s">
        <v>16</v>
      </c>
      <c r="G28" t="str">
        <f>"I"&amp;O28&amp;"DPH"</f>
        <v>IODPH</v>
      </c>
      <c r="H28">
        <v>2019</v>
      </c>
      <c r="I28" t="s">
        <v>17</v>
      </c>
      <c r="J28">
        <f>ROUND(-INDEX($Q$5:$S$17,MATCH($M28,$T$5:$T$17,0),MATCH($H28,$Q$4:$S$4,0)),2)*$Q$2</f>
        <v>-0.1045</v>
      </c>
      <c r="K28">
        <v>0</v>
      </c>
      <c r="L28">
        <v>15</v>
      </c>
      <c r="M28" t="str">
        <f>M26</f>
        <v>Other</v>
      </c>
      <c r="O28" t="str">
        <f>O26</f>
        <v>O</v>
      </c>
    </row>
    <row r="29" spans="2:20" x14ac:dyDescent="0.3">
      <c r="D29" t="str">
        <f>"IND"&amp;O28&amp;"DPH*"</f>
        <v>INDODPH*</v>
      </c>
      <c r="E29" t="s">
        <v>15</v>
      </c>
      <c r="G29" t="str">
        <f>"I"&amp;O28&amp;"DPH"</f>
        <v>IODPH</v>
      </c>
      <c r="H29">
        <v>2019</v>
      </c>
      <c r="I29" t="s">
        <v>17</v>
      </c>
      <c r="J29">
        <v>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88E150-902C-4139-B52B-F64596FFF034}"/>
</file>

<file path=customXml/itemProps2.xml><?xml version="1.0" encoding="utf-8"?>
<ds:datastoreItem xmlns:ds="http://schemas.openxmlformats.org/officeDocument/2006/customXml" ds:itemID="{C23BD660-9E1C-4FBF-9832-A419F6A686EB}"/>
</file>

<file path=customXml/itemProps3.xml><?xml version="1.0" encoding="utf-8"?>
<ds:datastoreItem xmlns:ds="http://schemas.openxmlformats.org/officeDocument/2006/customXml" ds:itemID="{17620042-D97D-455C-AAE5-950736A2C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UCT3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2021-10-04T14:33:38Z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  <property fmtid="{D5CDD505-2E9C-101B-9397-08002B2CF9AE}" pid="3" name="ContentTypeId">
    <vt:lpwstr>0x010100391E4ED4D6B5344984C5B5CBC1A28781</vt:lpwstr>
  </property>
</Properties>
</file>