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1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[2]Plants1!$N$14:$N$1884</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10">[3]Subsidy!#REF!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10">LOG!#REF!</definedName>
    <definedName name="FID_2" localSheetId="1">[7]LOG!#REF!</definedName>
    <definedName name="FID_2">LOG!#REF!</definedName>
    <definedName name="FID_2_" localSheetId="10">[8]LOG!#REF!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10">#REF!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10">[3]General!#REF!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10">[3]General!#REF!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10">#REF!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 name="åhuselc">'[1]Husholdninger (f)'!$10:$10</definedName>
    <definedName name="åprdelc">'[1]Produktionserhverv (f)'!$11:$11</definedName>
    <definedName name="åserelc">'[1]Handel &amp; service (f)'!$11:$11</definedName>
    <definedName name="åtrpelc">'[1]Transport (f)'!$16:$16</definedName>
    <definedName name="åvettt">'[1]Vedvarende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2" i="267" l="1"/>
  <c r="I82" i="267"/>
  <c r="J82" i="267"/>
  <c r="K82" i="267"/>
  <c r="L82" i="267"/>
  <c r="M82" i="267"/>
  <c r="N82" i="267"/>
  <c r="O82" i="267"/>
  <c r="G82" i="267"/>
  <c r="AF10" i="269"/>
  <c r="AF9" i="269"/>
  <c r="H148" i="267"/>
  <c r="I148" i="267"/>
  <c r="J148" i="267"/>
  <c r="K148" i="267"/>
  <c r="L148" i="267"/>
  <c r="M148" i="267"/>
  <c r="N148" i="267"/>
  <c r="O148" i="267"/>
  <c r="H124" i="267"/>
  <c r="I124" i="267"/>
  <c r="J124" i="267"/>
  <c r="K124" i="267"/>
  <c r="L124" i="267"/>
  <c r="M124" i="267"/>
  <c r="N124" i="267"/>
  <c r="O124" i="267"/>
  <c r="H103" i="267"/>
  <c r="I103" i="267"/>
  <c r="J103" i="267"/>
  <c r="K103" i="267"/>
  <c r="L103" i="267"/>
  <c r="M103" i="267"/>
  <c r="N103" i="267"/>
  <c r="O103" i="267"/>
  <c r="H61" i="267"/>
  <c r="I61" i="267"/>
  <c r="J61" i="267"/>
  <c r="K61" i="267"/>
  <c r="L61" i="267"/>
  <c r="M61" i="267"/>
  <c r="N61" i="267"/>
  <c r="O61" i="267"/>
  <c r="H40" i="267"/>
  <c r="I40" i="267"/>
  <c r="J40" i="267"/>
  <c r="K40" i="267"/>
  <c r="L40" i="267"/>
  <c r="M40" i="267"/>
  <c r="N40" i="267"/>
  <c r="O40" i="267"/>
  <c r="G124" i="267"/>
  <c r="V201" i="260"/>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B17" i="232" l="1"/>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P92" i="231" l="1"/>
  <c r="D92" i="231" s="1"/>
  <c r="P81" i="231"/>
  <c r="D81" i="231" s="1"/>
  <c r="B34" i="260" s="1"/>
  <c r="P70" i="231"/>
  <c r="D70" i="231" s="1"/>
  <c r="B23" i="260" s="1"/>
  <c r="T59" i="231"/>
  <c r="E59" i="231" s="1"/>
  <c r="C12" i="260" s="1"/>
  <c r="M34" i="275" l="1"/>
  <c r="H144" i="267"/>
  <c r="I144" i="267"/>
  <c r="I120" i="267" s="1"/>
  <c r="J144" i="267"/>
  <c r="J36" i="267" s="1"/>
  <c r="K144" i="267"/>
  <c r="L144" i="267"/>
  <c r="M144" i="267"/>
  <c r="M78" i="267" s="1"/>
  <c r="N144" i="267"/>
  <c r="N36" i="267" s="1"/>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N78" i="267" l="1"/>
  <c r="G96" i="267"/>
  <c r="V30" i="269" s="1" a="1"/>
  <c r="V30" i="269" s="1"/>
  <c r="Y30" i="269" s="1"/>
  <c r="N96" i="267"/>
  <c r="G117" i="267"/>
  <c r="J117" i="267"/>
  <c r="M54" i="267"/>
  <c r="J99" i="267"/>
  <c r="M96" i="267"/>
  <c r="J120" i="267"/>
  <c r="N117" i="267"/>
  <c r="I117" i="267"/>
  <c r="N57" i="267"/>
  <c r="J57" i="267"/>
  <c r="G75" i="267"/>
  <c r="M75" i="267"/>
  <c r="N99" i="267"/>
  <c r="I99" i="267"/>
  <c r="J96" i="267"/>
  <c r="N120" i="267"/>
  <c r="G61" i="267"/>
  <c r="G148" i="267"/>
  <c r="T95" i="267" s="1"/>
  <c r="M36" i="267"/>
  <c r="I36" i="267"/>
  <c r="AF11" i="269"/>
  <c r="K99" i="267"/>
  <c r="G36" i="267"/>
  <c r="G40" i="267" s="1"/>
  <c r="L36" i="267"/>
  <c r="H36" i="267"/>
  <c r="O36" i="267"/>
  <c r="R40" i="267" s="1"/>
  <c r="K36" i="267"/>
  <c r="O120" i="267"/>
  <c r="K120" i="267"/>
  <c r="O78" i="267"/>
  <c r="K78" i="267"/>
  <c r="O99" i="267"/>
  <c r="R103" i="267" s="1"/>
  <c r="L54" i="267"/>
  <c r="O54" i="267"/>
  <c r="O75" i="267"/>
  <c r="K75" i="267"/>
  <c r="L96" i="267"/>
  <c r="L75" i="267"/>
  <c r="K54" i="267"/>
  <c r="N54" i="267"/>
  <c r="J54" i="267"/>
  <c r="H117" i="267"/>
  <c r="F56" i="267"/>
  <c r="C55" i="267"/>
  <c r="D44" i="267"/>
  <c r="D47" i="267"/>
  <c r="D48" i="267"/>
  <c r="D51" i="267"/>
  <c r="D52" i="267"/>
  <c r="D55" i="267"/>
  <c r="C47" i="267"/>
  <c r="C51" i="267"/>
  <c r="G103" i="267" l="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E7" i="232" s="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<sst xmlns="http://schemas.openxmlformats.org/spreadsheetml/2006/main" count="4790" uniqueCount="1016">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</sst>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xf numFmtId="0" fontId="66"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xmlns=""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xmlns=""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xmlns=""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xmlns=""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xmlns=""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xmlns=""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xmlns=""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xmlns=""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xmlns=""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xmlns=""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xmlns=""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xmlns=""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xmlns=""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xmlns=""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xmlns=""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xmlns=""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xmlns=""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xmlns=""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xmlns=""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xmlns=""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xmlns=""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xmlns=""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xmlns=""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xmlns=""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xmlns=""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xmlns=""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xmlns=""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xmlns=""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xmlns=""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xmlns=""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xmlns=""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xmlns=""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xmlns=""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xmlns=""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xmlns=""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xmlns=""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xmlns=""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xmlns=""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P1" zoomScale="107" zoomScaleNormal="70" workbookViewId="0">
      <selection activeCell="V9" sqref="V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F1" zoomScale="80" zoomScaleNormal="80" workbookViewId="0">
      <selection activeCell="X25" sqref="X25"/>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abSelected="1" topLeftCell="O1" zoomScale="70" zoomScaleNormal="70" workbookViewId="0">
      <selection activeCell="R7" sqref="R7"/>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13193.6</v>
      </c>
      <c r="J6" s="250">
        <f>ROUNDUP(AC6/($O6*$P6)*$R6,1)</f>
        <v>0</v>
      </c>
      <c r="K6" s="250">
        <f>ROUNDUP(AD6/($O6*$P6)*$R6,1)</f>
        <v>0</v>
      </c>
      <c r="L6" s="459">
        <v>0.72</v>
      </c>
      <c r="M6" s="459">
        <v>0.72</v>
      </c>
      <c r="N6" s="459">
        <v>0.72</v>
      </c>
      <c r="O6" s="244">
        <f>31.536/1000</f>
        <v>3.1536000000000002E-2</v>
      </c>
      <c r="P6" s="458">
        <v>0.2</v>
      </c>
      <c r="Q6" s="245">
        <v>22</v>
      </c>
      <c r="R6" s="227">
        <v>1</v>
      </c>
      <c r="T6" s="268">
        <f>SUM(I6:K6)*O6*P6/L6</f>
        <v>115.57593600000001</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11465.1</v>
      </c>
      <c r="J7" s="250">
        <f t="shared" ref="J7:J14" si="3">ROUNDUP(AC7/($O7*$P7)*$R7,1)</f>
        <v>0</v>
      </c>
      <c r="K7" s="250">
        <f t="shared" ref="K7:K14" si="4">ROUNDUP(AD7/($O7*$P7)*$R7,1)</f>
        <v>0</v>
      </c>
      <c r="L7" s="460">
        <v>0.71</v>
      </c>
      <c r="M7" s="460">
        <v>0.71</v>
      </c>
      <c r="N7" s="460">
        <v>0.71</v>
      </c>
      <c r="O7" s="244">
        <f>31.536/1000</f>
        <v>3.1536000000000002E-2</v>
      </c>
      <c r="P7" s="458">
        <v>0.2</v>
      </c>
      <c r="Q7" s="245">
        <v>20</v>
      </c>
      <c r="R7" s="227">
        <v>1</v>
      </c>
      <c r="T7" s="268">
        <f t="shared" ref="T7:T74" si="5">SUM(I7:K7)*O7*P7/L7</f>
        <v>101.84884326760564</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1</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1958.8999999999999</v>
      </c>
      <c r="J9" s="250">
        <f t="shared" si="3"/>
        <v>0</v>
      </c>
      <c r="K9" s="250">
        <f t="shared" si="4"/>
        <v>0</v>
      </c>
      <c r="L9" s="460">
        <v>0.65000022993955098</v>
      </c>
      <c r="M9" s="460">
        <v>0.65000022993955098</v>
      </c>
      <c r="N9" s="460">
        <v>0.65000022993955098</v>
      </c>
      <c r="O9" s="244">
        <f t="shared" si="7"/>
        <v>3.1536000000000002E-2</v>
      </c>
      <c r="P9" s="458">
        <v>0.2</v>
      </c>
      <c r="Q9" s="245">
        <v>20</v>
      </c>
      <c r="R9" s="227">
        <v>1</v>
      </c>
      <c r="T9" s="268">
        <f t="shared" si="5"/>
        <v>19.007953398953429</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188.7</v>
      </c>
      <c r="J10" s="250">
        <f t="shared" si="3"/>
        <v>0</v>
      </c>
      <c r="K10" s="250">
        <f t="shared" si="4"/>
        <v>0</v>
      </c>
      <c r="L10" s="460">
        <v>0.7</v>
      </c>
      <c r="M10" s="460">
        <v>0.7</v>
      </c>
      <c r="N10" s="460">
        <v>0.7</v>
      </c>
      <c r="O10" s="244">
        <f t="shared" si="7"/>
        <v>3.1536000000000002E-2</v>
      </c>
      <c r="P10" s="458">
        <v>0.2</v>
      </c>
      <c r="Q10" s="245">
        <v>20</v>
      </c>
      <c r="R10" s="227">
        <v>1</v>
      </c>
      <c r="T10" s="268">
        <f t="shared" si="5"/>
        <v>1.7002409142857144</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10</v>
      </c>
      <c r="J11" s="250">
        <f t="shared" si="3"/>
        <v>0</v>
      </c>
      <c r="K11" s="250">
        <f t="shared" si="4"/>
        <v>0</v>
      </c>
      <c r="L11" s="460">
        <v>1</v>
      </c>
      <c r="M11" s="460">
        <v>1</v>
      </c>
      <c r="N11" s="460">
        <v>1</v>
      </c>
      <c r="O11" s="244">
        <f t="shared" si="7"/>
        <v>3.1536000000000002E-2</v>
      </c>
      <c r="P11" s="458">
        <v>0.2</v>
      </c>
      <c r="Q11" s="245">
        <v>20</v>
      </c>
      <c r="R11" s="227">
        <v>1</v>
      </c>
      <c r="T11" s="268">
        <f t="shared" si="5"/>
        <v>6.3072000000000003E-2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125.39999999999999</v>
      </c>
      <c r="J12" s="250">
        <f t="shared" si="3"/>
        <v>0</v>
      </c>
      <c r="K12" s="250">
        <f t="shared" si="4"/>
        <v>0</v>
      </c>
      <c r="L12" s="460">
        <v>1</v>
      </c>
      <c r="M12" s="460">
        <v>1</v>
      </c>
      <c r="N12" s="460">
        <v>1</v>
      </c>
      <c r="O12" s="244">
        <f t="shared" si="7"/>
        <v>3.1536000000000002E-2</v>
      </c>
      <c r="P12" s="458">
        <v>0.2</v>
      </c>
      <c r="Q12" s="245">
        <v>20</v>
      </c>
      <c r="R12" s="227">
        <v>1</v>
      </c>
      <c r="T12" s="268">
        <f t="shared" si="5"/>
        <v>0.79092288000000011</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1926.8999999999999</v>
      </c>
      <c r="J13" s="250">
        <f t="shared" si="3"/>
        <v>0</v>
      </c>
      <c r="K13" s="250">
        <f t="shared" si="4"/>
        <v>0</v>
      </c>
      <c r="L13" s="460">
        <v>1</v>
      </c>
      <c r="M13" s="460">
        <v>1</v>
      </c>
      <c r="N13" s="460">
        <v>1</v>
      </c>
      <c r="O13" s="244">
        <f t="shared" si="7"/>
        <v>3.1536000000000002E-2</v>
      </c>
      <c r="P13" s="458">
        <v>0.2</v>
      </c>
      <c r="Q13" s="245">
        <v>30</v>
      </c>
      <c r="R13" s="227">
        <v>1</v>
      </c>
      <c r="T13" s="268">
        <f t="shared" si="5"/>
        <v>12.153343680000001</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226.6</v>
      </c>
      <c r="J14" s="250">
        <f t="shared" si="3"/>
        <v>0</v>
      </c>
      <c r="K14" s="250">
        <f t="shared" si="4"/>
        <v>0</v>
      </c>
      <c r="L14" s="460">
        <v>2.3149999999999999</v>
      </c>
      <c r="M14" s="460">
        <v>2.3149999999999999</v>
      </c>
      <c r="N14" s="460">
        <v>2.3149999999999999</v>
      </c>
      <c r="O14" s="244">
        <f t="shared" si="7"/>
        <v>3.1536000000000002E-2</v>
      </c>
      <c r="P14" s="458">
        <v>0.2</v>
      </c>
      <c r="Q14" s="245">
        <v>30</v>
      </c>
      <c r="R14" s="227">
        <v>1</v>
      </c>
      <c r="T14" s="268">
        <f t="shared" si="5"/>
        <v>0.61736998704103674</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4907.4000000000005</v>
      </c>
      <c r="J15" s="565">
        <v>0</v>
      </c>
      <c r="K15" s="565">
        <v>0</v>
      </c>
      <c r="L15" s="460">
        <v>0.95</v>
      </c>
      <c r="M15" s="460">
        <v>0.95</v>
      </c>
      <c r="N15" s="460">
        <v>0.95</v>
      </c>
      <c r="O15" s="244">
        <f t="shared" si="7"/>
        <v>3.1536000000000002E-2</v>
      </c>
      <c r="P15" s="458">
        <v>0.2</v>
      </c>
      <c r="Q15" s="245">
        <v>30</v>
      </c>
      <c r="R15" s="227">
        <v>1</v>
      </c>
      <c r="T15" s="268">
        <f t="shared" si="5"/>
        <v>32.581003452631585</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824.2</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v>
      </c>
      <c r="T16" s="268">
        <f t="shared" si="5"/>
        <v>5.4719939368421064</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10995.1</v>
      </c>
      <c r="J17" s="250">
        <f>ROUNDUP(AC17/($O17*$P17)*$R17,1)</f>
        <v>0</v>
      </c>
      <c r="K17" s="250">
        <f>ROUNDUP(AD17/($O17*$P17)*$R17,1)</f>
        <v>0</v>
      </c>
      <c r="L17" s="460">
        <v>0.79</v>
      </c>
      <c r="M17" s="460">
        <v>0.79</v>
      </c>
      <c r="N17" s="460">
        <v>0.79</v>
      </c>
      <c r="O17" s="244">
        <f t="shared" si="7"/>
        <v>3.1536000000000002E-2</v>
      </c>
      <c r="P17" s="458">
        <v>0.2</v>
      </c>
      <c r="Q17" s="245">
        <v>25</v>
      </c>
      <c r="R17" s="227">
        <v>1</v>
      </c>
      <c r="T17" s="268">
        <f t="shared" si="5"/>
        <v>87.782651544303789</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9689.2000000000007</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v>
      </c>
      <c r="T18" s="268">
        <f t="shared" si="5"/>
        <v>77.356610430379746</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1</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1533.6</v>
      </c>
      <c r="J20" s="250">
        <f t="shared" si="12"/>
        <v>0</v>
      </c>
      <c r="K20" s="250">
        <f t="shared" si="13"/>
        <v>0</v>
      </c>
      <c r="L20" s="460">
        <v>0.67</v>
      </c>
      <c r="M20" s="460">
        <v>0.67</v>
      </c>
      <c r="N20" s="460">
        <v>0.67</v>
      </c>
      <c r="O20" s="244">
        <f>31.536/1000</f>
        <v>3.1536000000000002E-2</v>
      </c>
      <c r="P20" s="458">
        <v>0.2</v>
      </c>
      <c r="Q20" s="245">
        <v>20</v>
      </c>
      <c r="R20" s="227">
        <v>1</v>
      </c>
      <c r="T20" s="268">
        <f t="shared" si="5"/>
        <v>14.436898388059701</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147.4</v>
      </c>
      <c r="J21" s="250">
        <f t="shared" si="12"/>
        <v>0</v>
      </c>
      <c r="K21" s="250">
        <f t="shared" si="13"/>
        <v>0</v>
      </c>
      <c r="L21" s="460">
        <v>0.72</v>
      </c>
      <c r="M21" s="460">
        <v>0.72</v>
      </c>
      <c r="N21" s="460">
        <v>0.72</v>
      </c>
      <c r="O21" s="244">
        <f t="shared" si="7"/>
        <v>3.1536000000000002E-2</v>
      </c>
      <c r="P21" s="458">
        <v>0.2</v>
      </c>
      <c r="Q21" s="245">
        <v>20</v>
      </c>
      <c r="R21" s="227">
        <v>1</v>
      </c>
      <c r="T21" s="268">
        <f t="shared" si="5"/>
        <v>1.2912240000000004</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7.6</v>
      </c>
      <c r="J22" s="250">
        <f t="shared" si="12"/>
        <v>0</v>
      </c>
      <c r="K22" s="250">
        <f t="shared" si="13"/>
        <v>0</v>
      </c>
      <c r="L22" s="460">
        <v>1</v>
      </c>
      <c r="M22" s="460">
        <v>1</v>
      </c>
      <c r="N22" s="460">
        <v>1</v>
      </c>
      <c r="O22" s="244">
        <f t="shared" si="7"/>
        <v>3.1536000000000002E-2</v>
      </c>
      <c r="P22" s="458">
        <v>0.2</v>
      </c>
      <c r="Q22" s="245">
        <v>20</v>
      </c>
      <c r="R22" s="227">
        <v>1</v>
      </c>
      <c r="T22" s="268">
        <f t="shared" si="5"/>
        <v>4.793472E-2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95.3</v>
      </c>
      <c r="J23" s="250">
        <f t="shared" si="12"/>
        <v>0</v>
      </c>
      <c r="K23" s="250">
        <f t="shared" si="13"/>
        <v>0</v>
      </c>
      <c r="L23" s="460">
        <v>1</v>
      </c>
      <c r="M23" s="460">
        <v>1</v>
      </c>
      <c r="N23" s="460">
        <v>1</v>
      </c>
      <c r="O23" s="244">
        <f t="shared" si="7"/>
        <v>3.1536000000000002E-2</v>
      </c>
      <c r="P23" s="458">
        <v>0.2</v>
      </c>
      <c r="Q23" s="245">
        <v>20</v>
      </c>
      <c r="R23" s="227">
        <v>1</v>
      </c>
      <c r="T23" s="268">
        <f t="shared" ref="T23" si="14">SUM(I23:K23)*O23*P23/L23</f>
        <v>0.60107616000000008</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1463.5</v>
      </c>
      <c r="J24" s="250">
        <f t="shared" si="12"/>
        <v>0</v>
      </c>
      <c r="K24" s="250">
        <f t="shared" si="13"/>
        <v>0</v>
      </c>
      <c r="L24" s="460">
        <v>1</v>
      </c>
      <c r="M24" s="460">
        <v>1</v>
      </c>
      <c r="N24" s="460">
        <v>1</v>
      </c>
      <c r="O24" s="244">
        <f t="shared" si="7"/>
        <v>3.1536000000000002E-2</v>
      </c>
      <c r="P24" s="458">
        <v>0.2</v>
      </c>
      <c r="Q24" s="245">
        <v>30</v>
      </c>
      <c r="R24" s="227">
        <v>1</v>
      </c>
      <c r="T24" s="268">
        <f t="shared" si="5"/>
        <v>9.2305872000000004</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172.1</v>
      </c>
      <c r="J25" s="250">
        <f t="shared" si="12"/>
        <v>0</v>
      </c>
      <c r="K25" s="250">
        <f t="shared" si="13"/>
        <v>0</v>
      </c>
      <c r="L25" s="460">
        <v>2.3149999999999999</v>
      </c>
      <c r="M25" s="460">
        <v>2.3149999999999999</v>
      </c>
      <c r="N25" s="460">
        <v>2.3149999999999999</v>
      </c>
      <c r="O25" s="244">
        <f t="shared" si="7"/>
        <v>3.1536000000000002E-2</v>
      </c>
      <c r="P25" s="458">
        <v>0.2</v>
      </c>
      <c r="Q25" s="245">
        <v>30</v>
      </c>
      <c r="R25" s="227">
        <v>1</v>
      </c>
      <c r="T25" s="268">
        <f t="shared" si="5"/>
        <v>0.46888514902807776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1</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645.80000000000007</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v>
      </c>
      <c r="T27" s="268">
        <f t="shared" si="5"/>
        <v>4.1563160816326539</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7759.1</v>
      </c>
      <c r="J28" s="250">
        <f>ROUNDUP(AC28/($O28*$P28)*$R28,1)</f>
        <v>0</v>
      </c>
      <c r="K28" s="250">
        <f>ROUNDUP(AD28/($O28*$P28)*$R28,1)</f>
        <v>0</v>
      </c>
      <c r="L28" s="459">
        <v>0.72</v>
      </c>
      <c r="M28" s="459">
        <v>0.72</v>
      </c>
      <c r="N28" s="459">
        <v>0.72</v>
      </c>
      <c r="O28" s="244">
        <f>31.536/1000</f>
        <v>3.1536000000000002E-2</v>
      </c>
      <c r="P28" s="458">
        <v>0.2</v>
      </c>
      <c r="Q28" s="245">
        <v>22</v>
      </c>
      <c r="R28" s="227">
        <v>1</v>
      </c>
      <c r="T28" s="268">
        <f t="shared" si="5"/>
        <v>67.96971600000002</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6742.6</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v>
      </c>
      <c r="T29" s="268">
        <f t="shared" si="5"/>
        <v>59.897079887323954</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1152</v>
      </c>
      <c r="J31" s="250">
        <f t="shared" si="25"/>
        <v>0</v>
      </c>
      <c r="K31" s="250">
        <f t="shared" si="26"/>
        <v>0</v>
      </c>
      <c r="L31" s="460">
        <v>0.65000022993955098</v>
      </c>
      <c r="M31" s="460">
        <v>0.65000022993955098</v>
      </c>
      <c r="N31" s="460">
        <v>0.65000022993955098</v>
      </c>
      <c r="O31" s="244">
        <f t="shared" si="27"/>
        <v>3.1536000000000002E-2</v>
      </c>
      <c r="P31" s="458">
        <v>0.2</v>
      </c>
      <c r="Q31" s="245">
        <v>20</v>
      </c>
      <c r="R31" s="227">
        <v>1</v>
      </c>
      <c r="T31" s="268">
        <f t="shared" si="5"/>
        <v>11.178295122565906</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111</v>
      </c>
      <c r="J32" s="250">
        <f t="shared" si="25"/>
        <v>0</v>
      </c>
      <c r="K32" s="250">
        <f t="shared" si="26"/>
        <v>0</v>
      </c>
      <c r="L32" s="460">
        <v>0.7</v>
      </c>
      <c r="M32" s="460">
        <v>0.7</v>
      </c>
      <c r="N32" s="460">
        <v>0.7</v>
      </c>
      <c r="O32" s="244">
        <f t="shared" si="27"/>
        <v>3.1536000000000002E-2</v>
      </c>
      <c r="P32" s="458">
        <v>0.2</v>
      </c>
      <c r="Q32" s="245">
        <v>20</v>
      </c>
      <c r="R32" s="227">
        <v>1</v>
      </c>
      <c r="T32" s="268">
        <f t="shared" si="5"/>
        <v>1.0001417142857143</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5.8999999999999995</v>
      </c>
      <c r="J33" s="250">
        <f t="shared" si="25"/>
        <v>0</v>
      </c>
      <c r="K33" s="250">
        <f t="shared" si="26"/>
        <v>0</v>
      </c>
      <c r="L33" s="460">
        <v>1</v>
      </c>
      <c r="M33" s="460">
        <v>1</v>
      </c>
      <c r="N33" s="460">
        <v>1</v>
      </c>
      <c r="O33" s="244">
        <f t="shared" si="27"/>
        <v>3.1536000000000002E-2</v>
      </c>
      <c r="P33" s="458">
        <v>0.2</v>
      </c>
      <c r="Q33" s="245">
        <v>20</v>
      </c>
      <c r="R33" s="227">
        <v>1</v>
      </c>
      <c r="T33" s="268">
        <f t="shared" si="5"/>
        <v>3.7212479999999999E-2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73.8</v>
      </c>
      <c r="J34" s="250">
        <f t="shared" si="25"/>
        <v>0</v>
      </c>
      <c r="K34" s="250">
        <f t="shared" si="26"/>
        <v>0</v>
      </c>
      <c r="L34" s="460">
        <v>1</v>
      </c>
      <c r="M34" s="460">
        <v>1</v>
      </c>
      <c r="N34" s="460">
        <v>1</v>
      </c>
      <c r="O34" s="244">
        <f t="shared" si="27"/>
        <v>3.1536000000000002E-2</v>
      </c>
      <c r="P34" s="458">
        <v>0.2</v>
      </c>
      <c r="Q34" s="245">
        <v>30</v>
      </c>
      <c r="R34" s="227">
        <v>1</v>
      </c>
      <c r="T34" s="268">
        <f t="shared" ref="T34" si="28">SUM(I34:K34)*O34*P34/L34</f>
        <v>0.46547136</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1133.1999999999998</v>
      </c>
      <c r="J35" s="250">
        <f t="shared" si="25"/>
        <v>0</v>
      </c>
      <c r="K35" s="250">
        <f t="shared" si="26"/>
        <v>0</v>
      </c>
      <c r="L35" s="460">
        <v>1</v>
      </c>
      <c r="M35" s="460">
        <v>1</v>
      </c>
      <c r="N35" s="460">
        <v>1</v>
      </c>
      <c r="O35" s="244">
        <f t="shared" si="27"/>
        <v>3.1536000000000002E-2</v>
      </c>
      <c r="P35" s="458">
        <v>0.2</v>
      </c>
      <c r="Q35" s="245">
        <v>30</v>
      </c>
      <c r="R35" s="227">
        <v>1</v>
      </c>
      <c r="T35" s="268">
        <f t="shared" si="5"/>
        <v>7.1473190399999993</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133.29999999999998</v>
      </c>
      <c r="J36" s="250">
        <f t="shared" si="25"/>
        <v>0</v>
      </c>
      <c r="K36" s="250">
        <f t="shared" si="26"/>
        <v>0</v>
      </c>
      <c r="L36" s="460">
        <v>2.3149999999999999</v>
      </c>
      <c r="M36" s="460">
        <v>2.3149999999999999</v>
      </c>
      <c r="N36" s="460">
        <v>2.3149999999999999</v>
      </c>
      <c r="O36" s="244">
        <f t="shared" si="27"/>
        <v>3.1536000000000002E-2</v>
      </c>
      <c r="P36" s="458">
        <v>0.2</v>
      </c>
      <c r="Q36" s="245">
        <v>30</v>
      </c>
      <c r="R36" s="227">
        <v>1</v>
      </c>
      <c r="T36" s="268">
        <f t="shared" si="5"/>
        <v>0.36317484233261338</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2886</v>
      </c>
      <c r="J37" s="565">
        <v>0</v>
      </c>
      <c r="K37" s="565">
        <v>0</v>
      </c>
      <c r="L37" s="460">
        <v>0.95</v>
      </c>
      <c r="M37" s="460">
        <v>0.95</v>
      </c>
      <c r="N37" s="460">
        <v>0.95</v>
      </c>
      <c r="O37" s="244">
        <f t="shared" si="27"/>
        <v>3.1536000000000002E-2</v>
      </c>
      <c r="P37" s="458">
        <v>0.2</v>
      </c>
      <c r="Q37" s="245">
        <v>30</v>
      </c>
      <c r="R37" s="227">
        <v>1</v>
      </c>
      <c r="T37" s="268">
        <f t="shared" si="5"/>
        <v>19.160609684210527</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484.8</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v>
      </c>
      <c r="T38" s="268">
        <f t="shared" si="5"/>
        <v>3.2186637473684216</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482.6</v>
      </c>
      <c r="J39" s="250">
        <f>ROUNDUP(AC39/($O39*$P39)*$R39,1)</f>
        <v>0</v>
      </c>
      <c r="K39" s="250">
        <f>ROUNDUP(AD39/($O39*$P39)*$R39,1)</f>
        <v>0</v>
      </c>
      <c r="L39" s="460">
        <v>0.79</v>
      </c>
      <c r="M39" s="460">
        <v>0.79</v>
      </c>
      <c r="N39" s="460">
        <v>0.79</v>
      </c>
      <c r="O39" s="244">
        <f t="shared" si="27"/>
        <v>3.1536000000000002E-2</v>
      </c>
      <c r="P39" s="458">
        <v>0.2</v>
      </c>
      <c r="Q39" s="245">
        <v>25</v>
      </c>
      <c r="R39" s="227">
        <v>1</v>
      </c>
      <c r="T39" s="268">
        <f t="shared" si="5"/>
        <v>3.8529806582278487</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425.3</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v>
      </c>
      <c r="T40" s="268">
        <f t="shared" si="5"/>
        <v>3.3955090632911396</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1</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67.399999999999991</v>
      </c>
      <c r="J42" s="250">
        <f t="shared" si="33"/>
        <v>0</v>
      </c>
      <c r="K42" s="250">
        <f t="shared" si="34"/>
        <v>0</v>
      </c>
      <c r="L42" s="460">
        <v>0.67</v>
      </c>
      <c r="M42" s="460">
        <v>0.67</v>
      </c>
      <c r="N42" s="460">
        <v>0.67</v>
      </c>
      <c r="O42" s="244">
        <f>31.536/1000</f>
        <v>3.1536000000000002E-2</v>
      </c>
      <c r="P42" s="458">
        <v>0.2</v>
      </c>
      <c r="Q42" s="245">
        <v>20</v>
      </c>
      <c r="R42" s="227">
        <v>1</v>
      </c>
      <c r="T42" s="268">
        <f t="shared" si="5"/>
        <v>0.63448549253731346</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6.5</v>
      </c>
      <c r="J43" s="250">
        <f t="shared" si="33"/>
        <v>0</v>
      </c>
      <c r="K43" s="250">
        <f t="shared" si="34"/>
        <v>0</v>
      </c>
      <c r="L43" s="460">
        <v>0.72</v>
      </c>
      <c r="M43" s="460">
        <v>0.72</v>
      </c>
      <c r="N43" s="460">
        <v>0.72</v>
      </c>
      <c r="O43" s="244">
        <f t="shared" si="27"/>
        <v>3.1536000000000002E-2</v>
      </c>
      <c r="P43" s="458">
        <v>0.2</v>
      </c>
      <c r="Q43" s="245">
        <v>20</v>
      </c>
      <c r="R43" s="227">
        <v>1</v>
      </c>
      <c r="T43" s="268">
        <f t="shared" si="5"/>
        <v>5.6940000000000004E-2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0.4</v>
      </c>
      <c r="J44" s="250">
        <f t="shared" si="33"/>
        <v>0</v>
      </c>
      <c r="K44" s="250">
        <f t="shared" si="34"/>
        <v>0</v>
      </c>
      <c r="L44" s="460">
        <v>1</v>
      </c>
      <c r="M44" s="460">
        <v>1</v>
      </c>
      <c r="N44" s="460">
        <v>1</v>
      </c>
      <c r="O44" s="244">
        <f t="shared" si="27"/>
        <v>3.1536000000000002E-2</v>
      </c>
      <c r="P44" s="458">
        <v>0.2</v>
      </c>
      <c r="Q44" s="245">
        <v>20</v>
      </c>
      <c r="R44" s="227">
        <v>1</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4.1999999999999993</v>
      </c>
      <c r="J45" s="250">
        <f t="shared" si="33"/>
        <v>0</v>
      </c>
      <c r="K45" s="250">
        <f t="shared" si="34"/>
        <v>0</v>
      </c>
      <c r="L45" s="460">
        <v>1</v>
      </c>
      <c r="M45" s="460">
        <v>1</v>
      </c>
      <c r="N45" s="460">
        <v>1</v>
      </c>
      <c r="O45" s="244">
        <f t="shared" si="27"/>
        <v>3.1536000000000002E-2</v>
      </c>
      <c r="P45" s="458">
        <v>0.2</v>
      </c>
      <c r="Q45" s="245">
        <v>30</v>
      </c>
      <c r="R45" s="227">
        <v>1</v>
      </c>
      <c r="T45" s="268">
        <f t="shared" si="5"/>
        <v>2.6490239999999998E-2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64.3</v>
      </c>
      <c r="J46" s="250">
        <f t="shared" si="33"/>
        <v>0</v>
      </c>
      <c r="K46" s="250">
        <f t="shared" si="34"/>
        <v>0</v>
      </c>
      <c r="L46" s="460">
        <v>1</v>
      </c>
      <c r="M46" s="460">
        <v>1</v>
      </c>
      <c r="N46" s="460">
        <v>1</v>
      </c>
      <c r="O46" s="244">
        <f t="shared" si="27"/>
        <v>3.1536000000000002E-2</v>
      </c>
      <c r="P46" s="458">
        <v>0.2</v>
      </c>
      <c r="Q46" s="245">
        <v>30</v>
      </c>
      <c r="R46" s="227">
        <v>1</v>
      </c>
      <c r="T46" s="268">
        <f t="shared" si="5"/>
        <v>0.40555296000000002</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7.6</v>
      </c>
      <c r="J47" s="250">
        <f t="shared" si="33"/>
        <v>0</v>
      </c>
      <c r="K47" s="250">
        <f t="shared" si="34"/>
        <v>0</v>
      </c>
      <c r="L47" s="460">
        <v>2.3149999999999999</v>
      </c>
      <c r="M47" s="460">
        <v>2.3149999999999999</v>
      </c>
      <c r="N47" s="460">
        <v>2.3149999999999999</v>
      </c>
      <c r="O47" s="244">
        <f t="shared" si="27"/>
        <v>3.1536000000000002E-2</v>
      </c>
      <c r="P47" s="458">
        <v>0.2</v>
      </c>
      <c r="Q47" s="245">
        <v>30</v>
      </c>
      <c r="R47" s="227">
        <v>1</v>
      </c>
      <c r="T47" s="268">
        <f t="shared" si="5"/>
        <v>2.0706142548596113E-2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1</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28.400000000000002</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v>
      </c>
      <c r="T49" s="268">
        <f t="shared" si="5"/>
        <v>0.18278008163265311</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15805.5</v>
      </c>
      <c r="J50" s="250">
        <f>ROUNDUP(AC50/($O50*$P50)*$R50,1)</f>
        <v>0</v>
      </c>
      <c r="K50" s="250">
        <f>ROUNDUP(AD50/($O50*$P50)*$R50,1)</f>
        <v>0</v>
      </c>
      <c r="L50" s="460">
        <v>0.72</v>
      </c>
      <c r="M50" s="460">
        <v>0.72</v>
      </c>
      <c r="N50" s="460">
        <v>0.72</v>
      </c>
      <c r="O50" s="244">
        <f>31.536/1000</f>
        <v>3.1536000000000002E-2</v>
      </c>
      <c r="P50" s="458">
        <v>0.2</v>
      </c>
      <c r="Q50" s="245">
        <v>22</v>
      </c>
      <c r="R50" s="227">
        <v>1</v>
      </c>
      <c r="T50" s="268">
        <f t="shared" si="5"/>
        <v>138.45618000000002</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11507.4</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v>
      </c>
      <c r="T51" s="268">
        <f t="shared" si="5"/>
        <v>102.22461025352113</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2079.4</v>
      </c>
      <c r="J53" s="250">
        <f t="shared" si="43"/>
        <v>0</v>
      </c>
      <c r="K53" s="250">
        <f t="shared" si="44"/>
        <v>0</v>
      </c>
      <c r="L53" s="460">
        <v>0.65000022993955098</v>
      </c>
      <c r="M53" s="460">
        <v>0.65000022993955098</v>
      </c>
      <c r="N53" s="460">
        <v>0.65000022993955098</v>
      </c>
      <c r="O53" s="244">
        <f t="shared" si="45"/>
        <v>3.1536000000000002E-2</v>
      </c>
      <c r="P53" s="458">
        <v>0.2</v>
      </c>
      <c r="Q53" s="245">
        <v>20</v>
      </c>
      <c r="R53" s="227">
        <v>1</v>
      </c>
      <c r="T53" s="268">
        <f t="shared" si="5"/>
        <v>20.177210831478774</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359.1</v>
      </c>
      <c r="J54" s="250">
        <f t="shared" si="43"/>
        <v>0</v>
      </c>
      <c r="K54" s="250">
        <f t="shared" si="44"/>
        <v>0</v>
      </c>
      <c r="L54" s="460">
        <v>0.7</v>
      </c>
      <c r="M54" s="460">
        <v>0.7</v>
      </c>
      <c r="N54" s="460">
        <v>0.7</v>
      </c>
      <c r="O54" s="244">
        <f t="shared" si="45"/>
        <v>3.1536000000000002E-2</v>
      </c>
      <c r="P54" s="458">
        <v>0.2</v>
      </c>
      <c r="Q54" s="245">
        <v>20</v>
      </c>
      <c r="R54" s="227">
        <v>1</v>
      </c>
      <c r="T54" s="268">
        <f t="shared" si="5"/>
        <v>3.2355936000000005</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10.6</v>
      </c>
      <c r="J55" s="250">
        <f t="shared" si="43"/>
        <v>0</v>
      </c>
      <c r="K55" s="250">
        <f t="shared" si="44"/>
        <v>0</v>
      </c>
      <c r="L55" s="460">
        <v>1</v>
      </c>
      <c r="M55" s="460">
        <v>1</v>
      </c>
      <c r="N55" s="460">
        <v>1</v>
      </c>
      <c r="O55" s="244">
        <f t="shared" si="45"/>
        <v>3.1536000000000002E-2</v>
      </c>
      <c r="P55" s="458">
        <v>0.2</v>
      </c>
      <c r="Q55" s="245">
        <v>20</v>
      </c>
      <c r="R55" s="227">
        <v>1</v>
      </c>
      <c r="T55" s="268">
        <f t="shared" si="5"/>
        <v>6.6856320000000011E-2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1989.5</v>
      </c>
      <c r="J56" s="250">
        <f t="shared" si="43"/>
        <v>0</v>
      </c>
      <c r="K56" s="250">
        <f t="shared" si="44"/>
        <v>0</v>
      </c>
      <c r="L56" s="460">
        <v>1</v>
      </c>
      <c r="M56" s="460">
        <v>1</v>
      </c>
      <c r="N56" s="460">
        <v>1</v>
      </c>
      <c r="O56" s="244">
        <f t="shared" si="45"/>
        <v>3.1536000000000002E-2</v>
      </c>
      <c r="P56" s="458">
        <v>0.2</v>
      </c>
      <c r="Q56" s="245">
        <v>30</v>
      </c>
      <c r="R56" s="227">
        <v>1</v>
      </c>
      <c r="T56" s="268">
        <f t="shared" si="5"/>
        <v>12.548174400000001</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344.6</v>
      </c>
      <c r="J57" s="250">
        <f t="shared" si="43"/>
        <v>0</v>
      </c>
      <c r="K57" s="250">
        <f t="shared" si="44"/>
        <v>0</v>
      </c>
      <c r="L57" s="460">
        <v>2.3149999999999999</v>
      </c>
      <c r="M57" s="460">
        <v>2.3149999999999999</v>
      </c>
      <c r="N57" s="460">
        <v>2.3149999999999999</v>
      </c>
      <c r="O57" s="244">
        <f t="shared" si="45"/>
        <v>3.1536000000000002E-2</v>
      </c>
      <c r="P57" s="458">
        <v>0.2</v>
      </c>
      <c r="Q57" s="245">
        <v>30</v>
      </c>
      <c r="R57" s="227">
        <v>1</v>
      </c>
      <c r="T57" s="268">
        <f t="shared" si="5"/>
        <v>0.93886009503239753</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3329.5</v>
      </c>
      <c r="J58" s="565">
        <v>0</v>
      </c>
      <c r="K58" s="565">
        <v>0</v>
      </c>
      <c r="L58" s="460">
        <v>0.95</v>
      </c>
      <c r="M58" s="460">
        <v>0.95</v>
      </c>
      <c r="N58" s="460">
        <v>0.95</v>
      </c>
      <c r="O58" s="244">
        <f t="shared" si="45"/>
        <v>3.1536000000000002E-2</v>
      </c>
      <c r="P58" s="458">
        <v>0.2</v>
      </c>
      <c r="Q58" s="245">
        <v>30</v>
      </c>
      <c r="R58" s="227">
        <v>1</v>
      </c>
      <c r="T58" s="268">
        <f t="shared" si="5"/>
        <v>22.10507621052632</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753.80000000000007</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v>
      </c>
      <c r="T59" s="268">
        <f t="shared" si="5"/>
        <v>5.0045972210526326</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13171.7</v>
      </c>
      <c r="J60" s="250">
        <f>ROUNDUP(AC60/($O60*$P60)*$R60,1)</f>
        <v>0</v>
      </c>
      <c r="K60" s="250">
        <f>ROUNDUP(AD60/($O60*$P60)*$R60,1)</f>
        <v>0</v>
      </c>
      <c r="L60" s="460">
        <v>0.79</v>
      </c>
      <c r="M60" s="460">
        <v>0.79</v>
      </c>
      <c r="N60" s="460">
        <v>0.79</v>
      </c>
      <c r="O60" s="244">
        <f t="shared" si="45"/>
        <v>3.1536000000000002E-2</v>
      </c>
      <c r="P60" s="458">
        <v>0.2</v>
      </c>
      <c r="Q60" s="245">
        <v>25</v>
      </c>
      <c r="R60" s="227">
        <v>1</v>
      </c>
      <c r="T60" s="268">
        <f t="shared" si="5"/>
        <v>105.16018511392406</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9725</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v>
      </c>
      <c r="T61" s="268">
        <f t="shared" si="5"/>
        <v>77.642430379746841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1627.8999999999999</v>
      </c>
      <c r="J63" s="250">
        <f t="shared" si="50"/>
        <v>0</v>
      </c>
      <c r="K63" s="250">
        <f t="shared" si="51"/>
        <v>0</v>
      </c>
      <c r="L63" s="460">
        <v>0.67</v>
      </c>
      <c r="M63" s="460">
        <v>0.67</v>
      </c>
      <c r="N63" s="460">
        <v>0.67</v>
      </c>
      <c r="O63" s="244">
        <f>31.536/1000</f>
        <v>3.1536000000000002E-2</v>
      </c>
      <c r="P63" s="458">
        <v>0.2</v>
      </c>
      <c r="Q63" s="245">
        <v>20</v>
      </c>
      <c r="R63" s="227">
        <v>1</v>
      </c>
      <c r="T63" s="268">
        <f t="shared" si="5"/>
        <v>15.324613253731343</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280.5</v>
      </c>
      <c r="J64" s="250">
        <f t="shared" si="50"/>
        <v>0</v>
      </c>
      <c r="K64" s="250">
        <f t="shared" si="51"/>
        <v>0</v>
      </c>
      <c r="L64" s="460">
        <v>0.72</v>
      </c>
      <c r="M64" s="460">
        <v>0.72</v>
      </c>
      <c r="N64" s="460">
        <v>0.72</v>
      </c>
      <c r="O64" s="244">
        <f t="shared" si="45"/>
        <v>3.1536000000000002E-2</v>
      </c>
      <c r="P64" s="458">
        <v>0.2</v>
      </c>
      <c r="Q64" s="245">
        <v>20</v>
      </c>
      <c r="R64" s="227">
        <v>1</v>
      </c>
      <c r="T64" s="268">
        <f t="shared" si="5"/>
        <v>2.4571800000000001</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8.1</v>
      </c>
      <c r="J65" s="250">
        <f t="shared" si="50"/>
        <v>0</v>
      </c>
      <c r="K65" s="250">
        <f t="shared" si="51"/>
        <v>0</v>
      </c>
      <c r="L65" s="460">
        <v>1</v>
      </c>
      <c r="M65" s="460">
        <v>1</v>
      </c>
      <c r="N65" s="460">
        <v>1</v>
      </c>
      <c r="O65" s="244">
        <f t="shared" si="45"/>
        <v>3.1536000000000002E-2</v>
      </c>
      <c r="P65" s="458">
        <v>0.2</v>
      </c>
      <c r="Q65" s="245">
        <v>20</v>
      </c>
      <c r="R65" s="227">
        <v>1</v>
      </c>
      <c r="T65" s="268">
        <f t="shared" si="5"/>
        <v>5.108832E-2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1511.1</v>
      </c>
      <c r="J66" s="250">
        <f t="shared" si="50"/>
        <v>0</v>
      </c>
      <c r="K66" s="250">
        <f t="shared" si="51"/>
        <v>0</v>
      </c>
      <c r="L66" s="460">
        <v>1</v>
      </c>
      <c r="M66" s="460">
        <v>1</v>
      </c>
      <c r="N66" s="460">
        <v>1</v>
      </c>
      <c r="O66" s="244">
        <f t="shared" si="45"/>
        <v>3.1536000000000002E-2</v>
      </c>
      <c r="P66" s="458">
        <v>0.2</v>
      </c>
      <c r="Q66" s="245">
        <v>30</v>
      </c>
      <c r="R66" s="227">
        <v>1</v>
      </c>
      <c r="T66" s="268">
        <f t="shared" si="5"/>
        <v>9.5308099200000012</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261.70000000000005</v>
      </c>
      <c r="J67" s="250">
        <f t="shared" si="50"/>
        <v>0</v>
      </c>
      <c r="K67" s="250">
        <f t="shared" si="51"/>
        <v>0</v>
      </c>
      <c r="L67" s="460">
        <v>2.3149999999999999</v>
      </c>
      <c r="M67" s="460">
        <v>2.3149999999999999</v>
      </c>
      <c r="N67" s="460">
        <v>2.3149999999999999</v>
      </c>
      <c r="O67" s="244">
        <f t="shared" si="45"/>
        <v>3.1536000000000002E-2</v>
      </c>
      <c r="P67" s="458">
        <v>0.2</v>
      </c>
      <c r="Q67" s="245">
        <v>30</v>
      </c>
      <c r="R67" s="227">
        <v>1</v>
      </c>
      <c r="T67" s="268">
        <f t="shared" si="5"/>
        <v>0.71299967170626366</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590.6</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v>
      </c>
      <c r="T69" s="268">
        <f t="shared" si="5"/>
        <v>3.8010533877551027</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9295.1</v>
      </c>
      <c r="J70" s="250">
        <f>ROUNDUP(AC70/($O70*$P70)*$R70,1)</f>
        <v>0</v>
      </c>
      <c r="K70" s="250">
        <f>ROUNDUP(AD70/($O70*$P70)*$R70,1)</f>
        <v>0</v>
      </c>
      <c r="L70" s="460">
        <v>0.72</v>
      </c>
      <c r="M70" s="460">
        <v>0.72</v>
      </c>
      <c r="N70" s="460">
        <v>0.72</v>
      </c>
      <c r="O70" s="244">
        <f>31.536/1000</f>
        <v>3.1536000000000002E-2</v>
      </c>
      <c r="P70" s="458">
        <v>0.2</v>
      </c>
      <c r="Q70" s="245">
        <v>22</v>
      </c>
      <c r="R70" s="227">
        <v>1</v>
      </c>
      <c r="T70" s="268">
        <f t="shared" si="5"/>
        <v>81.425076000000018</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6767.5</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v>
      </c>
      <c r="T71" s="268">
        <f t="shared" si="5"/>
        <v>60.118276056338033</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1222.8999999999999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v>
      </c>
      <c r="T73" s="268">
        <f t="shared" si="5"/>
        <v>11.866264848425214</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211.2</v>
      </c>
      <c r="J74" s="250">
        <f t="shared" si="72"/>
        <v>0</v>
      </c>
      <c r="K74" s="250">
        <f t="shared" si="73"/>
        <v>0</v>
      </c>
      <c r="L74" s="460">
        <v>0.7</v>
      </c>
      <c r="M74" s="460">
        <v>0.7</v>
      </c>
      <c r="N74" s="460">
        <v>0.7</v>
      </c>
      <c r="O74" s="244">
        <f t="shared" si="76"/>
        <v>3.1536000000000002E-2</v>
      </c>
      <c r="P74" s="458">
        <v>0.2</v>
      </c>
      <c r="Q74" s="245">
        <v>20</v>
      </c>
      <c r="R74" s="227">
        <v>1</v>
      </c>
      <c r="T74" s="268">
        <f t="shared" si="5"/>
        <v>1.902972342857143</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6.3</v>
      </c>
      <c r="J75" s="250">
        <f t="shared" si="72"/>
        <v>0</v>
      </c>
      <c r="K75" s="250">
        <f t="shared" si="73"/>
        <v>0</v>
      </c>
      <c r="L75" s="460">
        <v>1</v>
      </c>
      <c r="M75" s="460">
        <v>1</v>
      </c>
      <c r="N75" s="460">
        <v>1</v>
      </c>
      <c r="O75" s="244">
        <f t="shared" si="76"/>
        <v>3.1536000000000002E-2</v>
      </c>
      <c r="P75" s="458">
        <v>0.2</v>
      </c>
      <c r="Q75" s="245">
        <v>20</v>
      </c>
      <c r="R75" s="227">
        <v>1</v>
      </c>
      <c r="T75" s="268">
        <f t="shared" ref="T75:T178" si="83">SUM(I75:K75)*O75*P75/L75</f>
        <v>3.9735360000000004E-2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1170</v>
      </c>
      <c r="J76" s="250">
        <f t="shared" si="72"/>
        <v>0</v>
      </c>
      <c r="K76" s="250">
        <f t="shared" si="73"/>
        <v>0</v>
      </c>
      <c r="L76" s="460">
        <v>1</v>
      </c>
      <c r="M76" s="460">
        <v>1</v>
      </c>
      <c r="N76" s="460">
        <v>1</v>
      </c>
      <c r="O76" s="244">
        <f t="shared" si="76"/>
        <v>3.1536000000000002E-2</v>
      </c>
      <c r="P76" s="458">
        <v>0.2</v>
      </c>
      <c r="Q76" s="245">
        <v>30</v>
      </c>
      <c r="R76" s="227">
        <v>1</v>
      </c>
      <c r="T76" s="268">
        <f t="shared" si="83"/>
        <v>7.3794240000000002</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202.7</v>
      </c>
      <c r="J77" s="250">
        <f t="shared" si="72"/>
        <v>0</v>
      </c>
      <c r="K77" s="250">
        <f t="shared" si="73"/>
        <v>0</v>
      </c>
      <c r="L77" s="460">
        <v>2.3149999999999999</v>
      </c>
      <c r="M77" s="460">
        <v>2.3149999999999999</v>
      </c>
      <c r="N77" s="460">
        <v>2.3149999999999999</v>
      </c>
      <c r="O77" s="244">
        <f t="shared" si="76"/>
        <v>3.1536000000000002E-2</v>
      </c>
      <c r="P77" s="458">
        <v>0.2</v>
      </c>
      <c r="Q77" s="245">
        <v>30</v>
      </c>
      <c r="R77" s="227">
        <v>1</v>
      </c>
      <c r="T77" s="268">
        <f t="shared" si="83"/>
        <v>0.55225461771058315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1958.1</v>
      </c>
      <c r="J78" s="565">
        <v>0</v>
      </c>
      <c r="K78" s="565">
        <v>0</v>
      </c>
      <c r="L78" s="460">
        <v>0.95</v>
      </c>
      <c r="M78" s="460">
        <v>0.95</v>
      </c>
      <c r="N78" s="460">
        <v>0.95</v>
      </c>
      <c r="O78" s="244">
        <f t="shared" si="76"/>
        <v>3.1536000000000002E-2</v>
      </c>
      <c r="P78" s="458">
        <v>0.2</v>
      </c>
      <c r="Q78" s="245">
        <v>30</v>
      </c>
      <c r="R78" s="227">
        <v>1</v>
      </c>
      <c r="T78" s="268">
        <f t="shared" si="83"/>
        <v>13.000135073684213</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443.3</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v>
      </c>
      <c r="T79" s="268">
        <f t="shared" si="83"/>
        <v>2.9431386947368425</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578.1</v>
      </c>
      <c r="J80" s="250">
        <f>ROUNDUP(AC80/($O80*$P80)*$R80,1)</f>
        <v>0</v>
      </c>
      <c r="K80" s="250">
        <f>ROUNDUP(AD80/($O80*$P80)*$R80,1)</f>
        <v>0</v>
      </c>
      <c r="L80" s="460">
        <v>0.79</v>
      </c>
      <c r="M80" s="460">
        <v>0.79</v>
      </c>
      <c r="N80" s="460">
        <v>0.79</v>
      </c>
      <c r="O80" s="244">
        <f t="shared" si="76"/>
        <v>3.1536000000000002E-2</v>
      </c>
      <c r="P80" s="458">
        <v>0.2</v>
      </c>
      <c r="Q80" s="245">
        <v>25</v>
      </c>
      <c r="R80" s="227">
        <v>1</v>
      </c>
      <c r="T80" s="268">
        <f t="shared" si="83"/>
        <v>4.6154333164556967</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426.8</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v>
      </c>
      <c r="T81" s="268">
        <f t="shared" si="83"/>
        <v>3.4074847594936712</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71.5</v>
      </c>
      <c r="J83" s="250">
        <f t="shared" si="101"/>
        <v>0</v>
      </c>
      <c r="K83" s="250">
        <f t="shared" si="102"/>
        <v>0</v>
      </c>
      <c r="L83" s="460">
        <v>0.67</v>
      </c>
      <c r="M83" s="460">
        <v>0.67</v>
      </c>
      <c r="N83" s="460">
        <v>0.67</v>
      </c>
      <c r="O83" s="244">
        <f>31.536/1000</f>
        <v>3.1536000000000002E-2</v>
      </c>
      <c r="P83" s="458">
        <v>0.2</v>
      </c>
      <c r="Q83" s="245">
        <v>20</v>
      </c>
      <c r="R83" s="227">
        <v>1</v>
      </c>
      <c r="T83" s="268">
        <f t="shared" si="83"/>
        <v>0.67308179104477617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12.4</v>
      </c>
      <c r="J84" s="250">
        <f t="shared" si="101"/>
        <v>0</v>
      </c>
      <c r="K84" s="250">
        <f t="shared" si="102"/>
        <v>0</v>
      </c>
      <c r="L84" s="460">
        <v>0.72</v>
      </c>
      <c r="M84" s="460">
        <v>0.72</v>
      </c>
      <c r="N84" s="460">
        <v>0.72</v>
      </c>
      <c r="O84" s="244">
        <f t="shared" si="76"/>
        <v>3.1536000000000002E-2</v>
      </c>
      <c r="P84" s="458">
        <v>0.2</v>
      </c>
      <c r="Q84" s="245">
        <v>20</v>
      </c>
      <c r="R84" s="227">
        <v>1</v>
      </c>
      <c r="T84" s="268">
        <f t="shared" si="83"/>
        <v>0.10862400000000001</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66.399999999999991</v>
      </c>
      <c r="J86" s="250">
        <f t="shared" si="101"/>
        <v>0</v>
      </c>
      <c r="K86" s="250">
        <f t="shared" si="102"/>
        <v>0</v>
      </c>
      <c r="L86" s="460">
        <v>1</v>
      </c>
      <c r="M86" s="460">
        <v>1</v>
      </c>
      <c r="N86" s="460">
        <v>1</v>
      </c>
      <c r="O86" s="244">
        <f t="shared" si="76"/>
        <v>3.1536000000000002E-2</v>
      </c>
      <c r="P86" s="458">
        <v>0.2</v>
      </c>
      <c r="Q86" s="245">
        <v>30</v>
      </c>
      <c r="R86" s="227">
        <v>1</v>
      </c>
      <c r="T86" s="268">
        <f t="shared" si="83"/>
        <v>0.41879808000000002</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11.5</v>
      </c>
      <c r="J87" s="250">
        <f t="shared" si="101"/>
        <v>0</v>
      </c>
      <c r="K87" s="250">
        <f t="shared" si="102"/>
        <v>0</v>
      </c>
      <c r="L87" s="460">
        <v>2.3149999999999999</v>
      </c>
      <c r="M87" s="460">
        <v>2.3149999999999999</v>
      </c>
      <c r="N87" s="460">
        <v>2.3149999999999999</v>
      </c>
      <c r="O87" s="244">
        <f t="shared" si="76"/>
        <v>3.1536000000000002E-2</v>
      </c>
      <c r="P87" s="458">
        <v>0.2</v>
      </c>
      <c r="Q87" s="245">
        <v>30</v>
      </c>
      <c r="R87" s="227">
        <v>1</v>
      </c>
      <c r="T87" s="268">
        <f t="shared" si="83"/>
        <v>3.1331663066954646E-2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26</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v>
      </c>
      <c r="T89" s="268">
        <f t="shared" si="83"/>
        <v>0.16733387755102042</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17592.699999999997</v>
      </c>
      <c r="J90" s="250">
        <f>ROUNDUP(AC90/($O90*$P90)*$R90,1)</f>
        <v>0</v>
      </c>
      <c r="K90" s="250">
        <f>ROUNDUP(AD90/($O90*$P90)*$R90,1)</f>
        <v>0</v>
      </c>
      <c r="L90" s="460">
        <v>0.72</v>
      </c>
      <c r="M90" s="460">
        <v>0.72</v>
      </c>
      <c r="N90" s="460">
        <v>0.72</v>
      </c>
      <c r="O90" s="244">
        <f>31.536/1000</f>
        <v>3.1536000000000002E-2</v>
      </c>
      <c r="P90" s="458">
        <v>0.2</v>
      </c>
      <c r="Q90" s="245">
        <v>22</v>
      </c>
      <c r="R90" s="227">
        <v>1</v>
      </c>
      <c r="T90" s="268">
        <f t="shared" si="83"/>
        <v>154.11205200000001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5205.9000000000005</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v>
      </c>
      <c r="T91" s="268">
        <f t="shared" si="83"/>
        <v>46.245989408450718</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2332.4</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v>
      </c>
      <c r="T93" s="268">
        <f t="shared" si="83"/>
        <v>22.632166270722852</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40.9</v>
      </c>
      <c r="J94" s="250">
        <f t="shared" si="126"/>
        <v>0</v>
      </c>
      <c r="K94" s="250">
        <f t="shared" si="127"/>
        <v>0</v>
      </c>
      <c r="L94" s="460">
        <v>0.7</v>
      </c>
      <c r="M94" s="460">
        <v>0.7</v>
      </c>
      <c r="N94" s="460">
        <v>0.7</v>
      </c>
      <c r="O94" s="244">
        <f t="shared" si="129"/>
        <v>3.1536000000000002E-2</v>
      </c>
      <c r="P94" s="458">
        <v>0.2</v>
      </c>
      <c r="Q94" s="245">
        <v>20</v>
      </c>
      <c r="R94" s="227">
        <v>1</v>
      </c>
      <c r="T94" s="268">
        <f t="shared" si="83"/>
        <v>0.36852068571428576</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11.7</v>
      </c>
      <c r="J95" s="250">
        <f t="shared" si="126"/>
        <v>0</v>
      </c>
      <c r="K95" s="250">
        <f t="shared" si="127"/>
        <v>0</v>
      </c>
      <c r="L95" s="460">
        <v>1</v>
      </c>
      <c r="M95" s="460">
        <v>1</v>
      </c>
      <c r="N95" s="460">
        <v>1</v>
      </c>
      <c r="O95" s="244">
        <f t="shared" si="129"/>
        <v>3.1536000000000002E-2</v>
      </c>
      <c r="P95" s="458">
        <v>0.2</v>
      </c>
      <c r="Q95" s="245">
        <v>20</v>
      </c>
      <c r="R95" s="227">
        <v>1</v>
      </c>
      <c r="T95" s="268">
        <f t="shared" si="83"/>
        <v>7.3794239999999997E-2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1886.8</v>
      </c>
      <c r="J96" s="250">
        <f t="shared" si="126"/>
        <v>0</v>
      </c>
      <c r="K96" s="250">
        <f t="shared" si="127"/>
        <v>0</v>
      </c>
      <c r="L96" s="460">
        <v>1</v>
      </c>
      <c r="M96" s="460">
        <v>1</v>
      </c>
      <c r="N96" s="460">
        <v>1</v>
      </c>
      <c r="O96" s="244">
        <f t="shared" si="129"/>
        <v>3.1536000000000002E-2</v>
      </c>
      <c r="P96" s="458">
        <v>0.2</v>
      </c>
      <c r="Q96" s="245">
        <v>30</v>
      </c>
      <c r="R96" s="227">
        <v>1</v>
      </c>
      <c r="T96" s="268">
        <f t="shared" si="83"/>
        <v>11.900424960000002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513.6</v>
      </c>
      <c r="J97" s="250">
        <f t="shared" si="126"/>
        <v>0</v>
      </c>
      <c r="K97" s="250">
        <f t="shared" si="127"/>
        <v>0</v>
      </c>
      <c r="L97" s="460">
        <v>2.3149999999999999</v>
      </c>
      <c r="M97" s="460">
        <v>2.3149999999999999</v>
      </c>
      <c r="N97" s="460">
        <v>2.3149999999999999</v>
      </c>
      <c r="O97" s="244">
        <f t="shared" si="129"/>
        <v>3.1536000000000002E-2</v>
      </c>
      <c r="P97" s="458">
        <v>0.2</v>
      </c>
      <c r="Q97" s="245">
        <v>30</v>
      </c>
      <c r="R97" s="227">
        <v>1</v>
      </c>
      <c r="T97" s="268">
        <f t="shared" si="83"/>
        <v>1.3992993174946009</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3225.2</v>
      </c>
      <c r="J98" s="565">
        <v>0</v>
      </c>
      <c r="K98" s="565">
        <v>0</v>
      </c>
      <c r="L98" s="460">
        <v>0.95</v>
      </c>
      <c r="M98" s="460">
        <v>0.95</v>
      </c>
      <c r="N98" s="460">
        <v>0.95</v>
      </c>
      <c r="O98" s="244">
        <f t="shared" si="129"/>
        <v>3.1536000000000002E-2</v>
      </c>
      <c r="P98" s="458">
        <v>0.2</v>
      </c>
      <c r="Q98" s="245">
        <v>30</v>
      </c>
      <c r="R98" s="227">
        <v>1</v>
      </c>
      <c r="T98" s="268">
        <f t="shared" si="83"/>
        <v>21.412612042105266</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393.8</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v>
      </c>
      <c r="T99" s="268">
        <f t="shared" si="83"/>
        <v>2.6145003789473691</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14661.2</v>
      </c>
      <c r="J100" s="250">
        <f>ROUNDUP(AC100/($O100*$P100)*$R100,1)</f>
        <v>0</v>
      </c>
      <c r="K100" s="250">
        <f>ROUNDUP(AD100/($O100*$P100)*$R100,1)</f>
        <v>0</v>
      </c>
      <c r="L100" s="460">
        <v>0.79</v>
      </c>
      <c r="M100" s="460">
        <v>0.79</v>
      </c>
      <c r="N100" s="460">
        <v>0.79</v>
      </c>
      <c r="O100" s="244">
        <f t="shared" si="129"/>
        <v>3.1536000000000002E-2</v>
      </c>
      <c r="P100" s="458">
        <v>0.2</v>
      </c>
      <c r="Q100" s="245">
        <v>25</v>
      </c>
      <c r="R100" s="227">
        <v>1</v>
      </c>
      <c r="T100" s="268">
        <f t="shared" si="83"/>
        <v>117.05205144303798</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4399.6000000000004</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v>
      </c>
      <c r="T101" s="268">
        <f t="shared" si="83"/>
        <v>35.125515341772157</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1826</v>
      </c>
      <c r="J103" s="250">
        <f t="shared" si="143"/>
        <v>0</v>
      </c>
      <c r="K103" s="250">
        <f t="shared" si="144"/>
        <v>0</v>
      </c>
      <c r="L103" s="460">
        <v>0.67</v>
      </c>
      <c r="M103" s="460">
        <v>0.67</v>
      </c>
      <c r="N103" s="460">
        <v>0.67</v>
      </c>
      <c r="O103" s="244">
        <f>31.536/1000</f>
        <v>3.1536000000000002E-2</v>
      </c>
      <c r="P103" s="458">
        <v>0.2</v>
      </c>
      <c r="Q103" s="245">
        <v>20</v>
      </c>
      <c r="R103" s="227">
        <v>1</v>
      </c>
      <c r="T103" s="268">
        <f t="shared" si="83"/>
        <v>17.189473432835822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31.900000000000002</v>
      </c>
      <c r="J104" s="250">
        <f t="shared" si="143"/>
        <v>0</v>
      </c>
      <c r="K104" s="250">
        <f t="shared" si="144"/>
        <v>0</v>
      </c>
      <c r="L104" s="460">
        <v>0.72</v>
      </c>
      <c r="M104" s="460">
        <v>0.72</v>
      </c>
      <c r="N104" s="460">
        <v>0.72</v>
      </c>
      <c r="O104" s="244">
        <f t="shared" si="129"/>
        <v>3.1536000000000002E-2</v>
      </c>
      <c r="P104" s="458">
        <v>0.2</v>
      </c>
      <c r="Q104" s="245">
        <v>20</v>
      </c>
      <c r="R104" s="227">
        <v>1</v>
      </c>
      <c r="T104" s="268">
        <f t="shared" si="83"/>
        <v>0.27944400000000008</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8.9</v>
      </c>
      <c r="J105" s="250">
        <f t="shared" si="143"/>
        <v>0</v>
      </c>
      <c r="K105" s="250">
        <f t="shared" si="144"/>
        <v>0</v>
      </c>
      <c r="L105" s="460">
        <v>1</v>
      </c>
      <c r="M105" s="460">
        <v>1</v>
      </c>
      <c r="N105" s="460">
        <v>1</v>
      </c>
      <c r="O105" s="244">
        <f t="shared" si="129"/>
        <v>3.1536000000000002E-2</v>
      </c>
      <c r="P105" s="458">
        <v>0.2</v>
      </c>
      <c r="Q105" s="245">
        <v>20</v>
      </c>
      <c r="R105" s="227">
        <v>1</v>
      </c>
      <c r="T105" s="268">
        <f t="shared" si="83"/>
        <v>5.613408000000001E-2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1433.1</v>
      </c>
      <c r="J106" s="250">
        <f t="shared" si="143"/>
        <v>0</v>
      </c>
      <c r="K106" s="250">
        <f t="shared" si="144"/>
        <v>0</v>
      </c>
      <c r="L106" s="460">
        <v>1</v>
      </c>
      <c r="M106" s="460">
        <v>1</v>
      </c>
      <c r="N106" s="460">
        <v>1</v>
      </c>
      <c r="O106" s="244">
        <f t="shared" si="129"/>
        <v>3.1536000000000002E-2</v>
      </c>
      <c r="P106" s="458">
        <v>0.2</v>
      </c>
      <c r="Q106" s="245">
        <v>30</v>
      </c>
      <c r="R106" s="227">
        <v>1</v>
      </c>
      <c r="T106" s="268">
        <f t="shared" si="83"/>
        <v>9.0388483199999996</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390.1</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v>
      </c>
      <c r="T107" s="268">
        <f t="shared" si="83"/>
        <v>1.0628245010799138</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308.5</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v>
      </c>
      <c r="T109" s="268">
        <f t="shared" si="83"/>
        <v>1.985480816326531</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10346.200000000001</v>
      </c>
      <c r="J110" s="250">
        <f>ROUNDUP(AC110/($O110*$P110)*$R110,1)</f>
        <v>0</v>
      </c>
      <c r="K110" s="250">
        <f>ROUNDUP(AD110/($O110*$P110)*$R110,1)</f>
        <v>0</v>
      </c>
      <c r="L110" s="460">
        <v>0.72</v>
      </c>
      <c r="M110" s="460">
        <v>0.72</v>
      </c>
      <c r="N110" s="460">
        <v>0.72</v>
      </c>
      <c r="O110" s="244">
        <f>31.536/1000</f>
        <v>3.1536000000000002E-2</v>
      </c>
      <c r="P110" s="458">
        <v>0.2</v>
      </c>
      <c r="Q110" s="245">
        <v>22</v>
      </c>
      <c r="R110" s="227">
        <v>1</v>
      </c>
      <c r="T110" s="268">
        <f t="shared" si="83"/>
        <v>90.632712000000012</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3061.6</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v>
      </c>
      <c r="T111" s="268">
        <f t="shared" si="83"/>
        <v>27.197357070422537</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1371.6999999999998</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v>
      </c>
      <c r="T113" s="268">
        <f t="shared" si="83"/>
        <v>13.310127968423307</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24.1</v>
      </c>
      <c r="J114" s="250">
        <f t="shared" si="162"/>
        <v>0</v>
      </c>
      <c r="K114" s="250">
        <f t="shared" si="163"/>
        <v>0</v>
      </c>
      <c r="L114" s="460">
        <v>0.7</v>
      </c>
      <c r="M114" s="460">
        <v>0.7</v>
      </c>
      <c r="N114" s="460">
        <v>0.7</v>
      </c>
      <c r="O114" s="244">
        <f t="shared" si="165"/>
        <v>3.1536000000000002E-2</v>
      </c>
      <c r="P114" s="458">
        <v>0.2</v>
      </c>
      <c r="Q114" s="245">
        <v>20</v>
      </c>
      <c r="R114" s="227">
        <v>1</v>
      </c>
      <c r="T114" s="268">
        <f t="shared" si="83"/>
        <v>0.21714788571428578</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6.8999999999999995</v>
      </c>
      <c r="J115" s="250">
        <f t="shared" si="162"/>
        <v>0</v>
      </c>
      <c r="K115" s="250">
        <f t="shared" si="163"/>
        <v>0</v>
      </c>
      <c r="L115" s="460">
        <v>1</v>
      </c>
      <c r="M115" s="460">
        <v>1</v>
      </c>
      <c r="N115" s="460">
        <v>1</v>
      </c>
      <c r="O115" s="244">
        <f t="shared" si="165"/>
        <v>3.1536000000000002E-2</v>
      </c>
      <c r="P115" s="458">
        <v>0.2</v>
      </c>
      <c r="Q115" s="245">
        <v>20</v>
      </c>
      <c r="R115" s="227">
        <v>1</v>
      </c>
      <c r="T115" s="268">
        <f t="shared" si="83"/>
        <v>4.3519680000000005E-2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1109.5999999999999</v>
      </c>
      <c r="J116" s="250">
        <f t="shared" si="162"/>
        <v>0</v>
      </c>
      <c r="K116" s="250">
        <f t="shared" si="163"/>
        <v>0</v>
      </c>
      <c r="L116" s="460">
        <v>1</v>
      </c>
      <c r="M116" s="460">
        <v>1</v>
      </c>
      <c r="N116" s="460">
        <v>1</v>
      </c>
      <c r="O116" s="244">
        <f t="shared" si="165"/>
        <v>3.1536000000000002E-2</v>
      </c>
      <c r="P116" s="458">
        <v>0.2</v>
      </c>
      <c r="Q116" s="245">
        <v>30</v>
      </c>
      <c r="R116" s="227">
        <v>1</v>
      </c>
      <c r="T116" s="268">
        <f t="shared" si="83"/>
        <v>6.9984691200000002</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302.10000000000002</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v>
      </c>
      <c r="T117" s="268">
        <f t="shared" si="83"/>
        <v>0.82306916630669569</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1896.8</v>
      </c>
      <c r="J118" s="565">
        <v>0</v>
      </c>
      <c r="K118" s="565">
        <v>0</v>
      </c>
      <c r="L118" s="460">
        <v>0.95</v>
      </c>
      <c r="M118" s="460">
        <v>0.95</v>
      </c>
      <c r="N118" s="460">
        <v>0.95</v>
      </c>
      <c r="O118" s="244">
        <f t="shared" si="165"/>
        <v>3.1536000000000002E-2</v>
      </c>
      <c r="P118" s="458">
        <v>0.2</v>
      </c>
      <c r="Q118" s="245">
        <v>30</v>
      </c>
      <c r="R118" s="227">
        <v>1</v>
      </c>
      <c r="T118" s="268">
        <f t="shared" si="83"/>
        <v>12.593154694736842</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231.6</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v>
      </c>
      <c r="T119" s="268">
        <f t="shared" si="83"/>
        <v>1.5376289684210527</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643.5</v>
      </c>
      <c r="J120" s="250">
        <f>ROUNDUP(AC120/($O120*$P120)*$R120,1)</f>
        <v>0</v>
      </c>
      <c r="K120" s="250">
        <f>ROUNDUP(AD120/($O120*$P120)*$R120,1)</f>
        <v>0</v>
      </c>
      <c r="L120" s="460">
        <v>0.79</v>
      </c>
      <c r="M120" s="460">
        <v>0.79</v>
      </c>
      <c r="N120" s="460">
        <v>0.79</v>
      </c>
      <c r="O120" s="244">
        <f t="shared" si="165"/>
        <v>3.1536000000000002E-2</v>
      </c>
      <c r="P120" s="458">
        <v>0.2</v>
      </c>
      <c r="Q120" s="245">
        <v>25</v>
      </c>
      <c r="R120" s="227">
        <v>1</v>
      </c>
      <c r="T120" s="268">
        <f t="shared" si="83"/>
        <v>5.1375736708860753</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193.1</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v>
      </c>
      <c r="T121" s="268">
        <f t="shared" si="83"/>
        <v>1.5416712911392407</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80.199999999999989</v>
      </c>
      <c r="J123" s="250">
        <f t="shared" si="179"/>
        <v>0</v>
      </c>
      <c r="K123" s="250">
        <f t="shared" si="180"/>
        <v>0</v>
      </c>
      <c r="L123" s="460">
        <v>0.67</v>
      </c>
      <c r="M123" s="460">
        <v>0.67</v>
      </c>
      <c r="N123" s="460">
        <v>0.67</v>
      </c>
      <c r="O123" s="244">
        <f>31.536/1000</f>
        <v>3.1536000000000002E-2</v>
      </c>
      <c r="P123" s="458">
        <v>0.2</v>
      </c>
      <c r="Q123" s="245">
        <v>20</v>
      </c>
      <c r="R123" s="227">
        <v>1</v>
      </c>
      <c r="T123" s="268">
        <f t="shared" si="83"/>
        <v>0.75498125373134317</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1.4000000000000001</v>
      </c>
      <c r="J124" s="250">
        <f t="shared" si="179"/>
        <v>0</v>
      </c>
      <c r="K124" s="250">
        <f t="shared" si="180"/>
        <v>0</v>
      </c>
      <c r="L124" s="460">
        <v>0.72</v>
      </c>
      <c r="M124" s="460">
        <v>0.72</v>
      </c>
      <c r="N124" s="460">
        <v>0.72</v>
      </c>
      <c r="O124" s="244">
        <f t="shared" si="165"/>
        <v>3.1536000000000002E-2</v>
      </c>
      <c r="P124" s="458">
        <v>0.2</v>
      </c>
      <c r="Q124" s="245">
        <v>20</v>
      </c>
      <c r="R124" s="227">
        <v>1</v>
      </c>
      <c r="T124" s="268">
        <f t="shared" si="83"/>
        <v>1.2264000000000004E-2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0.4</v>
      </c>
      <c r="J125" s="250">
        <f t="shared" si="179"/>
        <v>0</v>
      </c>
      <c r="K125" s="250">
        <f t="shared" si="180"/>
        <v>0</v>
      </c>
      <c r="L125" s="460">
        <v>1</v>
      </c>
      <c r="M125" s="460">
        <v>1</v>
      </c>
      <c r="N125" s="460">
        <v>1</v>
      </c>
      <c r="O125" s="244">
        <f t="shared" si="165"/>
        <v>3.1536000000000002E-2</v>
      </c>
      <c r="P125" s="458">
        <v>0.2</v>
      </c>
      <c r="Q125" s="245">
        <v>20</v>
      </c>
      <c r="R125" s="227">
        <v>1</v>
      </c>
      <c r="T125" s="268">
        <f t="shared" si="83"/>
        <v>2.5228800000000003E-3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62.9</v>
      </c>
      <c r="J126" s="250">
        <f t="shared" si="179"/>
        <v>0</v>
      </c>
      <c r="K126" s="250">
        <f t="shared" si="180"/>
        <v>0</v>
      </c>
      <c r="L126" s="460">
        <v>1</v>
      </c>
      <c r="M126" s="460">
        <v>1</v>
      </c>
      <c r="N126" s="460">
        <v>1</v>
      </c>
      <c r="O126" s="244">
        <f t="shared" si="165"/>
        <v>3.1536000000000002E-2</v>
      </c>
      <c r="P126" s="458">
        <v>0.2</v>
      </c>
      <c r="Q126" s="245">
        <v>30</v>
      </c>
      <c r="R126" s="227">
        <v>1</v>
      </c>
      <c r="T126" s="268">
        <f t="shared" si="83"/>
        <v>0.39672288</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17.200000000000003</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v>
      </c>
      <c r="T127" s="268">
        <f t="shared" si="83"/>
        <v>4.6861269978401739E-2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13.6</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v>
      </c>
      <c r="T129" s="268">
        <f t="shared" si="83"/>
        <v>8.7528489795918374E-2</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15608.800000000001</v>
      </c>
      <c r="J130" s="250">
        <f>ROUNDUP(AC130/($O130*$P130)*$R130,1)</f>
        <v>0</v>
      </c>
      <c r="K130" s="250">
        <f>ROUNDUP(AD130/($O130*$P130)*$R130,1)</f>
        <v>0</v>
      </c>
      <c r="L130" s="460">
        <v>0.72</v>
      </c>
      <c r="M130" s="460">
        <v>0.72</v>
      </c>
      <c r="N130" s="460">
        <v>0.72</v>
      </c>
      <c r="O130" s="244">
        <f>31.536/1000</f>
        <v>3.1536000000000002E-2</v>
      </c>
      <c r="P130" s="458">
        <v>0.2</v>
      </c>
      <c r="Q130" s="245">
        <v>22</v>
      </c>
      <c r="R130" s="227">
        <v>1</v>
      </c>
      <c r="T130" s="268">
        <f t="shared" ref="T130:T169" si="193">SUM(I130:K130)*O130*P130/L130</f>
        <v>136.73308800000004</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5362.3</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v>
      </c>
      <c r="T131" s="268">
        <f t="shared" si="193"/>
        <v>47.635350084507046</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2418.6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v>
      </c>
      <c r="T133" s="268">
        <f t="shared" si="193"/>
        <v>23.468597728678731</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3.6</v>
      </c>
      <c r="J134" s="250">
        <f t="shared" si="196"/>
        <v>0</v>
      </c>
      <c r="K134" s="250">
        <f t="shared" si="197"/>
        <v>0</v>
      </c>
      <c r="L134" s="460">
        <v>0.7</v>
      </c>
      <c r="M134" s="460">
        <v>0.7</v>
      </c>
      <c r="N134" s="460">
        <v>0.7</v>
      </c>
      <c r="O134" s="244">
        <f t="shared" si="199"/>
        <v>3.1536000000000002E-2</v>
      </c>
      <c r="P134" s="458">
        <v>0.2</v>
      </c>
      <c r="Q134" s="245">
        <v>20</v>
      </c>
      <c r="R134" s="227">
        <v>1</v>
      </c>
      <c r="T134" s="268">
        <f t="shared" si="193"/>
        <v>3.2437028571428578E-2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11.1</v>
      </c>
      <c r="J135" s="250">
        <f t="shared" si="196"/>
        <v>0</v>
      </c>
      <c r="K135" s="250">
        <f t="shared" si="197"/>
        <v>0</v>
      </c>
      <c r="L135" s="460">
        <v>1</v>
      </c>
      <c r="M135" s="460">
        <v>1</v>
      </c>
      <c r="N135" s="460">
        <v>1</v>
      </c>
      <c r="O135" s="244">
        <f t="shared" si="199"/>
        <v>3.1536000000000002E-2</v>
      </c>
      <c r="P135" s="458">
        <v>0.2</v>
      </c>
      <c r="Q135" s="245">
        <v>20</v>
      </c>
      <c r="R135" s="227">
        <v>1</v>
      </c>
      <c r="T135" s="268">
        <f t="shared" si="193"/>
        <v>7.0009920000000003E-2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1837.3999999999999</v>
      </c>
      <c r="J136" s="250">
        <f t="shared" si="196"/>
        <v>0</v>
      </c>
      <c r="K136" s="250">
        <f t="shared" si="197"/>
        <v>0</v>
      </c>
      <c r="L136" s="460">
        <v>1</v>
      </c>
      <c r="M136" s="460">
        <v>1</v>
      </c>
      <c r="N136" s="460">
        <v>1</v>
      </c>
      <c r="O136" s="244">
        <f t="shared" si="199"/>
        <v>3.1536000000000002E-2</v>
      </c>
      <c r="P136" s="458">
        <v>0.2</v>
      </c>
      <c r="Q136" s="245">
        <v>30</v>
      </c>
      <c r="R136" s="227">
        <v>1</v>
      </c>
      <c r="T136" s="268">
        <f t="shared" si="193"/>
        <v>11.58884928</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587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v>
      </c>
      <c r="T137" s="268">
        <f t="shared" si="193"/>
        <v>1.5992770626349895</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3349.7</v>
      </c>
      <c r="J138" s="565">
        <v>0</v>
      </c>
      <c r="K138" s="565">
        <v>0</v>
      </c>
      <c r="L138" s="460">
        <v>0.95</v>
      </c>
      <c r="M138" s="460">
        <v>0.95</v>
      </c>
      <c r="N138" s="460">
        <v>0.95</v>
      </c>
      <c r="O138" s="244">
        <f t="shared" si="199"/>
        <v>3.1536000000000002E-2</v>
      </c>
      <c r="P138" s="458">
        <v>0.2</v>
      </c>
      <c r="Q138" s="245">
        <v>30</v>
      </c>
      <c r="R138" s="227">
        <v>1</v>
      </c>
      <c r="T138" s="268">
        <f t="shared" si="193"/>
        <v>22.239187200000003</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419.3</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v>
      </c>
      <c r="T139" s="268">
        <f t="shared" si="193"/>
        <v>2.7837989052631582</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13007.9</v>
      </c>
      <c r="J140" s="250">
        <f>ROUNDUP(AC140/($O140*$P140)*$R140,1)</f>
        <v>0</v>
      </c>
      <c r="K140" s="250">
        <f>ROUNDUP(AD140/($O140*$P140)*$R140,1)</f>
        <v>0</v>
      </c>
      <c r="L140" s="460">
        <v>0.79</v>
      </c>
      <c r="M140" s="460">
        <v>0.79</v>
      </c>
      <c r="N140" s="460">
        <v>0.79</v>
      </c>
      <c r="O140" s="244">
        <f t="shared" si="199"/>
        <v>3.1536000000000002E-2</v>
      </c>
      <c r="P140" s="458">
        <v>0.2</v>
      </c>
      <c r="Q140" s="245">
        <v>25</v>
      </c>
      <c r="R140" s="227">
        <v>1</v>
      </c>
      <c r="T140" s="268">
        <f t="shared" si="193"/>
        <v>103.85243908860761</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4531.7000000000007</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v>
      </c>
      <c r="T141" s="268">
        <f t="shared" si="193"/>
        <v>36.180174987341779</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1893.5</v>
      </c>
      <c r="J143" s="250">
        <f t="shared" si="213"/>
        <v>0</v>
      </c>
      <c r="K143" s="250">
        <f t="shared" si="214"/>
        <v>0</v>
      </c>
      <c r="L143" s="460">
        <v>0.67</v>
      </c>
      <c r="M143" s="460">
        <v>0.67</v>
      </c>
      <c r="N143" s="460">
        <v>0.67</v>
      </c>
      <c r="O143" s="244">
        <f>31.536/1000</f>
        <v>3.1536000000000002E-2</v>
      </c>
      <c r="P143" s="458">
        <v>0.2</v>
      </c>
      <c r="Q143" s="245">
        <v>20</v>
      </c>
      <c r="R143" s="227">
        <v>1</v>
      </c>
      <c r="T143" s="268">
        <f t="shared" si="193"/>
        <v>17.824900298507462</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2.9</v>
      </c>
      <c r="J144" s="250">
        <f t="shared" si="213"/>
        <v>0</v>
      </c>
      <c r="K144" s="250">
        <f t="shared" si="214"/>
        <v>0</v>
      </c>
      <c r="L144" s="460">
        <v>0.72</v>
      </c>
      <c r="M144" s="460">
        <v>0.72</v>
      </c>
      <c r="N144" s="460">
        <v>0.72</v>
      </c>
      <c r="O144" s="244">
        <f t="shared" si="199"/>
        <v>3.1536000000000002E-2</v>
      </c>
      <c r="P144" s="458">
        <v>0.2</v>
      </c>
      <c r="Q144" s="245">
        <v>20</v>
      </c>
      <c r="R144" s="227">
        <v>1</v>
      </c>
      <c r="T144" s="268">
        <f t="shared" si="193"/>
        <v>2.5404000000000003E-2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8.4</v>
      </c>
      <c r="J145" s="250">
        <f t="shared" si="213"/>
        <v>0</v>
      </c>
      <c r="K145" s="250">
        <f t="shared" si="214"/>
        <v>0</v>
      </c>
      <c r="L145" s="460">
        <v>1</v>
      </c>
      <c r="M145" s="460">
        <v>1</v>
      </c>
      <c r="N145" s="460">
        <v>1</v>
      </c>
      <c r="O145" s="244">
        <f t="shared" si="199"/>
        <v>3.1536000000000002E-2</v>
      </c>
      <c r="P145" s="458">
        <v>0.2</v>
      </c>
      <c r="Q145" s="245">
        <v>20</v>
      </c>
      <c r="R145" s="227">
        <v>1</v>
      </c>
      <c r="T145" s="268">
        <f t="shared" si="193"/>
        <v>5.298048000000001E-2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1395.5</v>
      </c>
      <c r="J146" s="250">
        <f t="shared" si="213"/>
        <v>0</v>
      </c>
      <c r="K146" s="250">
        <f t="shared" si="214"/>
        <v>0</v>
      </c>
      <c r="L146" s="460">
        <v>1</v>
      </c>
      <c r="M146" s="460">
        <v>1</v>
      </c>
      <c r="N146" s="460">
        <v>1</v>
      </c>
      <c r="O146" s="244">
        <f t="shared" si="199"/>
        <v>3.1536000000000002E-2</v>
      </c>
      <c r="P146" s="458">
        <v>0.2</v>
      </c>
      <c r="Q146" s="245">
        <v>30</v>
      </c>
      <c r="R146" s="227">
        <v>1</v>
      </c>
      <c r="T146" s="268">
        <f t="shared" si="193"/>
        <v>8.8016976000000007</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445.8</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v>
      </c>
      <c r="T147" s="268">
        <f t="shared" si="193"/>
        <v>1.2145787300215984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328.5</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v>
      </c>
      <c r="T149" s="268">
        <f t="shared" si="193"/>
        <v>2.1141991836734699</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9179.5</v>
      </c>
      <c r="J150" s="250">
        <f>ROUNDUP(AC150/($O150*$P150)*$R150,1)</f>
        <v>0</v>
      </c>
      <c r="K150" s="250">
        <f>ROUNDUP(AD150/($O150*$P150)*$R150,1)</f>
        <v>0</v>
      </c>
      <c r="L150" s="460">
        <v>0.72</v>
      </c>
      <c r="M150" s="460">
        <v>0.72</v>
      </c>
      <c r="N150" s="460">
        <v>0.72</v>
      </c>
      <c r="O150" s="244">
        <f>31.536/1000</f>
        <v>3.1536000000000002E-2</v>
      </c>
      <c r="P150" s="458">
        <v>0.2</v>
      </c>
      <c r="Q150" s="245">
        <v>22</v>
      </c>
      <c r="R150" s="227">
        <v>1</v>
      </c>
      <c r="T150" s="268">
        <f t="shared" si="193"/>
        <v>80.412419999999997</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3153.6</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v>
      </c>
      <c r="T151" s="268">
        <f t="shared" si="193"/>
        <v>28.014628056338029</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1422.3999999999999</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v>
      </c>
      <c r="T153" s="268">
        <f t="shared" si="193"/>
        <v>13.802089394390403</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2.2000000000000002</v>
      </c>
      <c r="J154" s="250">
        <f t="shared" si="232"/>
        <v>0</v>
      </c>
      <c r="K154" s="250">
        <f t="shared" si="233"/>
        <v>0</v>
      </c>
      <c r="L154" s="460">
        <v>0.7</v>
      </c>
      <c r="M154" s="460">
        <v>0.7</v>
      </c>
      <c r="N154" s="460">
        <v>0.7</v>
      </c>
      <c r="O154" s="244">
        <f t="shared" si="235"/>
        <v>3.1536000000000002E-2</v>
      </c>
      <c r="P154" s="458">
        <v>0.2</v>
      </c>
      <c r="Q154" s="245">
        <v>20</v>
      </c>
      <c r="R154" s="227">
        <v>1</v>
      </c>
      <c r="T154" s="268">
        <f t="shared" si="193"/>
        <v>1.982262857142858E-2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6.5</v>
      </c>
      <c r="J155" s="250">
        <f t="shared" si="232"/>
        <v>0</v>
      </c>
      <c r="K155" s="250">
        <f t="shared" si="233"/>
        <v>0</v>
      </c>
      <c r="L155" s="460">
        <v>1</v>
      </c>
      <c r="M155" s="460">
        <v>1</v>
      </c>
      <c r="N155" s="460">
        <v>1</v>
      </c>
      <c r="O155" s="244">
        <f t="shared" si="235"/>
        <v>3.1536000000000002E-2</v>
      </c>
      <c r="P155" s="458">
        <v>0.2</v>
      </c>
      <c r="Q155" s="245">
        <v>20</v>
      </c>
      <c r="R155" s="227">
        <v>1</v>
      </c>
      <c r="T155" s="268">
        <f t="shared" si="193"/>
        <v>4.09968E-2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1080.5999999999999</v>
      </c>
      <c r="J156" s="250">
        <f t="shared" si="232"/>
        <v>0</v>
      </c>
      <c r="K156" s="250">
        <f t="shared" si="233"/>
        <v>0</v>
      </c>
      <c r="L156" s="460">
        <v>1</v>
      </c>
      <c r="M156" s="460">
        <v>1</v>
      </c>
      <c r="N156" s="460">
        <v>1</v>
      </c>
      <c r="O156" s="244">
        <f t="shared" si="235"/>
        <v>3.1536000000000002E-2</v>
      </c>
      <c r="P156" s="458">
        <v>0.2</v>
      </c>
      <c r="Q156" s="245">
        <v>30</v>
      </c>
      <c r="R156" s="227">
        <v>1</v>
      </c>
      <c r="T156" s="268">
        <f t="shared" si="193"/>
        <v>6.8155603200000003</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345.20000000000005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v>
      </c>
      <c r="T157" s="268">
        <f t="shared" si="193"/>
        <v>0.94049479049676055</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1970</v>
      </c>
      <c r="J158" s="565">
        <v>0</v>
      </c>
      <c r="K158" s="565">
        <v>0</v>
      </c>
      <c r="L158" s="460">
        <v>0.95</v>
      </c>
      <c r="M158" s="460">
        <v>0.95</v>
      </c>
      <c r="N158" s="460">
        <v>0.95</v>
      </c>
      <c r="O158" s="244">
        <f t="shared" si="235"/>
        <v>3.1536000000000002E-2</v>
      </c>
      <c r="P158" s="458">
        <v>0.2</v>
      </c>
      <c r="Q158" s="245">
        <v>30</v>
      </c>
      <c r="R158" s="227">
        <v>1</v>
      </c>
      <c r="T158" s="268">
        <f t="shared" si="193"/>
        <v>13.079141052631581</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246.6</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v>
      </c>
      <c r="T159" s="268">
        <f t="shared" si="193"/>
        <v>1.6372163368421053</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570.9</v>
      </c>
      <c r="J160" s="250">
        <f>ROUNDUP(AC160/($O160*$P160)*$R160,1)</f>
        <v>0</v>
      </c>
      <c r="K160" s="250">
        <f>ROUNDUP(AD160/($O160*$P160)*$R160,1)</f>
        <v>0</v>
      </c>
      <c r="L160" s="460">
        <v>0.79</v>
      </c>
      <c r="M160" s="460">
        <v>0.79</v>
      </c>
      <c r="N160" s="460">
        <v>0.79</v>
      </c>
      <c r="O160" s="244">
        <f t="shared" si="235"/>
        <v>3.1536000000000002E-2</v>
      </c>
      <c r="P160" s="458">
        <v>0.2</v>
      </c>
      <c r="Q160" s="245">
        <v>25</v>
      </c>
      <c r="R160" s="227">
        <v>1</v>
      </c>
      <c r="T160" s="268">
        <f t="shared" si="193"/>
        <v>4.5579499746835443</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198.9</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v>
      </c>
      <c r="T161" s="268">
        <f t="shared" si="193"/>
        <v>1.5879773164556963</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83.199999999999989</v>
      </c>
      <c r="J163" s="250">
        <f t="shared" si="249"/>
        <v>0</v>
      </c>
      <c r="K163" s="250">
        <f t="shared" si="250"/>
        <v>0</v>
      </c>
      <c r="L163" s="460">
        <v>0.67</v>
      </c>
      <c r="M163" s="460">
        <v>0.67</v>
      </c>
      <c r="N163" s="460">
        <v>0.67</v>
      </c>
      <c r="O163" s="244">
        <f>31.536/1000</f>
        <v>3.1536000000000002E-2</v>
      </c>
      <c r="P163" s="458">
        <v>0.2</v>
      </c>
      <c r="Q163" s="245">
        <v>20</v>
      </c>
      <c r="R163" s="227">
        <v>1</v>
      </c>
      <c r="T163" s="268">
        <f t="shared" si="193"/>
        <v>0.78322244776119387</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61.300000000000004</v>
      </c>
      <c r="J166" s="250">
        <f t="shared" si="249"/>
        <v>0</v>
      </c>
      <c r="K166" s="250">
        <f t="shared" si="250"/>
        <v>0</v>
      </c>
      <c r="L166" s="460">
        <v>1</v>
      </c>
      <c r="M166" s="460">
        <v>1</v>
      </c>
      <c r="N166" s="460">
        <v>1</v>
      </c>
      <c r="O166" s="244">
        <f t="shared" si="235"/>
        <v>3.1536000000000002E-2</v>
      </c>
      <c r="P166" s="458">
        <v>0.2</v>
      </c>
      <c r="Q166" s="245">
        <v>30</v>
      </c>
      <c r="R166" s="227">
        <v>1</v>
      </c>
      <c r="T166" s="268">
        <f t="shared" si="193"/>
        <v>0.38663136000000004</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19.600000000000001</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v>
      </c>
      <c r="T167" s="268">
        <f t="shared" si="193"/>
        <v>5.3400051835853141E-2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14.5</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v>
      </c>
      <c r="T169" s="268">
        <f t="shared" si="193"/>
        <v>9.3320816326530623E-2</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75" t="s">
        <v>983</v>
      </c>
    </row>
    <row r="6" spans="2:22" ht="28.8" customHeight="1">
      <c r="B6" s="331" t="s">
        <v>201</v>
      </c>
      <c r="C6" s="331" t="s">
        <v>206</v>
      </c>
      <c r="D6" s="333">
        <v>0.7</v>
      </c>
      <c r="E6" s="675"/>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2" t="s">
        <v>219</v>
      </c>
      <c r="C38" s="682"/>
      <c r="D38" s="682"/>
      <c r="E38" s="682"/>
      <c r="F38" s="300"/>
      <c r="G38" s="300"/>
      <c r="H38" s="300"/>
    </row>
    <row r="39" spans="2:8" ht="14.4" thickBot="1">
      <c r="B39" s="336"/>
      <c r="C39" s="336"/>
      <c r="D39" s="336"/>
      <c r="E39" s="336"/>
      <c r="F39" s="300"/>
      <c r="G39" s="300"/>
      <c r="H39" s="300"/>
    </row>
    <row r="40" spans="2:8" ht="13.8">
      <c r="B40" s="680"/>
      <c r="C40" s="683" t="s">
        <v>220</v>
      </c>
      <c r="D40" s="670" t="s">
        <v>221</v>
      </c>
      <c r="E40" s="671"/>
      <c r="F40" s="300"/>
      <c r="G40" s="300"/>
      <c r="H40" s="300"/>
    </row>
    <row r="41" spans="2:8" ht="14.4" thickBot="1">
      <c r="B41" s="681"/>
      <c r="C41" s="684"/>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2" t="s">
        <v>226</v>
      </c>
      <c r="C44" s="673"/>
      <c r="D44" s="673"/>
      <c r="E44" s="674"/>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2" t="s">
        <v>231</v>
      </c>
      <c r="C50" s="673"/>
      <c r="D50" s="673"/>
      <c r="E50" s="674"/>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77" t="s">
        <v>232</v>
      </c>
      <c r="C56" s="678"/>
      <c r="D56" s="678"/>
      <c r="E56" s="679"/>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77" t="s">
        <v>238</v>
      </c>
      <c r="C63" s="678"/>
      <c r="D63" s="678"/>
      <c r="E63" s="679"/>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77" t="s">
        <v>244</v>
      </c>
      <c r="C70" s="678"/>
      <c r="D70" s="678"/>
      <c r="E70" s="679"/>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76" t="s">
        <v>268</v>
      </c>
      <c r="C129" s="676"/>
      <c r="D129" s="676"/>
      <c r="E129" s="676"/>
      <c r="F129" s="676"/>
      <c r="G129" s="676"/>
      <c r="H129" s="676"/>
      <c r="I129" s="676"/>
      <c r="J129" s="676"/>
      <c r="K129" s="676"/>
    </row>
    <row r="130" spans="1:11" ht="15.6">
      <c r="B130" s="685" t="s">
        <v>269</v>
      </c>
      <c r="C130" s="685"/>
      <c r="D130" s="685"/>
      <c r="E130" s="685"/>
      <c r="F130" s="685"/>
      <c r="G130" s="685"/>
      <c r="H130" s="685"/>
      <c r="I130" s="685"/>
      <c r="J130" s="685"/>
      <c r="K130" s="685"/>
    </row>
    <row r="131" spans="1:11" ht="16.2" thickBot="1">
      <c r="B131" s="364"/>
      <c r="C131" s="365"/>
      <c r="D131" s="365"/>
      <c r="E131" s="365"/>
      <c r="F131" s="365"/>
      <c r="G131" s="365"/>
      <c r="H131" s="365"/>
      <c r="I131" s="365"/>
      <c r="J131" s="365"/>
      <c r="K131" s="365"/>
    </row>
    <row r="132" spans="1:11" ht="16.2">
      <c r="B132" s="686" t="s">
        <v>270</v>
      </c>
      <c r="C132" s="688" t="s">
        <v>92</v>
      </c>
      <c r="D132" s="690" t="s">
        <v>271</v>
      </c>
      <c r="E132" s="690"/>
      <c r="F132" s="688" t="s">
        <v>272</v>
      </c>
      <c r="G132" s="690" t="s">
        <v>271</v>
      </c>
      <c r="H132" s="690"/>
      <c r="I132" s="688" t="s">
        <v>273</v>
      </c>
      <c r="J132" s="690" t="s">
        <v>271</v>
      </c>
      <c r="K132" s="691"/>
    </row>
    <row r="133" spans="1:11" ht="16.2" thickBot="1">
      <c r="B133" s="687"/>
      <c r="C133" s="689"/>
      <c r="D133" s="366" t="s">
        <v>274</v>
      </c>
      <c r="E133" s="366" t="s">
        <v>275</v>
      </c>
      <c r="F133" s="689"/>
      <c r="G133" s="366" t="s">
        <v>274</v>
      </c>
      <c r="H133" s="366" t="s">
        <v>275</v>
      </c>
      <c r="I133" s="689"/>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6" t="s">
        <v>865</v>
      </c>
      <c r="C7" s="706"/>
      <c r="D7" s="707" t="s">
        <v>866</v>
      </c>
      <c r="E7" s="707"/>
      <c r="F7" s="708" t="s">
        <v>867</v>
      </c>
      <c r="G7" s="708"/>
      <c r="H7" s="708" t="s">
        <v>868</v>
      </c>
      <c r="I7" s="708"/>
      <c r="J7" s="709" t="s">
        <v>869</v>
      </c>
      <c r="K7" s="709"/>
      <c r="L7" s="704" t="s">
        <v>870</v>
      </c>
      <c r="M7" s="704"/>
      <c r="N7" s="705" t="s">
        <v>871</v>
      </c>
      <c r="O7" s="705"/>
      <c r="P7" s="705" t="s">
        <v>872</v>
      </c>
      <c r="Q7" s="705"/>
      <c r="U7" s="711" t="s">
        <v>873</v>
      </c>
      <c r="V7" s="711"/>
      <c r="W7" s="711" t="s">
        <v>874</v>
      </c>
      <c r="X7" s="711"/>
      <c r="Y7" s="711" t="s">
        <v>875</v>
      </c>
      <c r="Z7" s="711"/>
      <c r="AA7" s="143" t="s">
        <v>876</v>
      </c>
      <c r="AB7" s="143"/>
      <c r="AC7" s="143" t="s">
        <v>877</v>
      </c>
      <c r="AD7" s="143"/>
      <c r="AE7" s="143" t="s">
        <v>878</v>
      </c>
      <c r="AF7" s="143"/>
      <c r="AJ7" s="711" t="e">
        <f>Commodities!#REF!</f>
        <v>#REF!</v>
      </c>
      <c r="AK7" s="711"/>
      <c r="AL7" s="711" t="str">
        <f>Commodities!$C$7</f>
        <v>CHUDB</v>
      </c>
      <c r="AM7" s="711"/>
      <c r="AN7" s="711" t="str">
        <f>Commodities!$C$8</f>
        <v>CHRDB</v>
      </c>
      <c r="AO7" s="711"/>
      <c r="AP7" s="710" t="e">
        <f>Commodities!#REF!</f>
        <v>#REF!</v>
      </c>
      <c r="AQ7" s="710"/>
      <c r="AR7" s="710" t="str">
        <f>Commodities!$C$9</f>
        <v>CHUMB</v>
      </c>
      <c r="AS7" s="710"/>
      <c r="AT7" s="710" t="str">
        <f>Commodities!$C$10</f>
        <v>CHRMB</v>
      </c>
      <c r="AU7" s="710"/>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2022-05-04T11:51:28Z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