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TIMES Modeller\TIMES-AZ\SuppXLS\"/>
    </mc:Choice>
  </mc:AlternateContent>
  <xr:revisionPtr revIDLastSave="0" documentId="13_ncr:1_{AAAA4E70-9F54-4D2F-85AE-3201202A067B}" xr6:coauthVersionLast="47" xr6:coauthVersionMax="47" xr10:uidLastSave="{00000000-0000-0000-0000-000000000000}"/>
  <bookViews>
    <workbookView xWindow="1780" yWindow="1780" windowWidth="14400" windowHeight="7360" activeTab="3" xr2:uid="{00000000-000D-0000-FFFF-FFFF00000000}"/>
  </bookViews>
  <sheets>
    <sheet name="AZ" sheetId="2" r:id="rId1"/>
    <sheet name="AVI_BND" sheetId="6" r:id="rId2"/>
    <sheet name="RE" sheetId="8" r:id="rId3"/>
    <sheet name="EV" sheetId="9"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9" l="1"/>
  <c r="J47" i="2"/>
  <c r="J34" i="2"/>
  <c r="J8" i="2"/>
  <c r="J21" i="2" l="1"/>
  <c r="J8" i="8"/>
  <c r="J9" i="8" s="1"/>
  <c r="J10" i="8" s="1"/>
  <c r="J11" i="8" s="1"/>
  <c r="H8" i="8" l="1"/>
  <c r="H9" i="8" s="1"/>
  <c r="H10" i="8" s="1"/>
  <c r="H11" i="8" s="1"/>
  <c r="I6" i="9"/>
  <c r="H6" i="9"/>
  <c r="I8" i="8"/>
  <c r="I9" i="8" s="1"/>
  <c r="I10" i="8" s="1"/>
  <c r="I11" i="8" s="1"/>
  <c r="G17" i="6"/>
  <c r="F17" i="6"/>
  <c r="E17" i="6"/>
  <c r="G7" i="6"/>
  <c r="F7" i="6"/>
  <c r="E7" i="6"/>
  <c r="G31" i="2"/>
</calcChain>
</file>

<file path=xl/sharedStrings.xml><?xml version="1.0" encoding="utf-8"?>
<sst xmlns="http://schemas.openxmlformats.org/spreadsheetml/2006/main" count="279" uniqueCount="65">
  <si>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</si>
  <si>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</si>
  <si>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</si>
  <si>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</si>
  <si>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</si>
  <si>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</si>
  <si>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</si>
  <si>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</si>
  <si>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</si>
  <si>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</si>
  <si>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</si>
  <si>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</si>
  <si>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</si>
  <si>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</si>
  <si>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</si>
  <si>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</si>
  <si>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</si>
  <si>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</si>
  <si>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</si>
  <si>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</si>
  <si>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</si>
  <si>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</si>
  <si>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</si>
  <si>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</si>
  <si>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</si>
  <si>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</si>
  <si>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</si>
  <si>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NO1</t>
  </si>
  <si>
    <t>NO2</t>
  </si>
  <si>
    <t>DKE</t>
  </si>
  <si>
    <t>*Unit</t>
  </si>
  <si>
    <t xml:space="preserve"> Kt CO2</t>
  </si>
  <si>
    <t>TRACO2S</t>
  </si>
  <si>
    <t>TRACO2AI</t>
  </si>
  <si>
    <t>COM_BNDNET</t>
  </si>
  <si>
    <t>AZ1</t>
  </si>
  <si>
    <t>AZ2</t>
  </si>
  <si>
    <t>AZ3</t>
  </si>
  <si>
    <t>~UC_Sets: R_S: AZ1,AZ2,AZ3</t>
  </si>
  <si>
    <t>Emissions_Cap_AZ</t>
  </si>
  <si>
    <t>COMCO2</t>
  </si>
  <si>
    <t>AGRCO2</t>
  </si>
  <si>
    <t>Pset_Set</t>
  </si>
  <si>
    <t>Pset_CI</t>
  </si>
  <si>
    <t>UC_FLO~2025</t>
  </si>
  <si>
    <t>UC_FLO~2030</t>
  </si>
  <si>
    <t>UC_RHSTS~UP~2025</t>
  </si>
  <si>
    <t>UC_RHSTS~UP~0</t>
  </si>
  <si>
    <t>UC_MAX_TPC_ELC</t>
  </si>
  <si>
    <t>TPC*</t>
  </si>
  <si>
    <t>TRA*</t>
  </si>
  <si>
    <t>TP*</t>
  </si>
  <si>
    <t>Maximum share of electric passenger cars</t>
  </si>
  <si>
    <t>TRAELC*</t>
  </si>
  <si>
    <t>~UC_Sets: R_E: AllRegions</t>
  </si>
  <si>
    <t>~UC_Sets: T_E:</t>
  </si>
  <si>
    <t>Renewable shares in Final eneryg and Power production</t>
  </si>
  <si>
    <t>UC_RE_Share_ELC</t>
  </si>
  <si>
    <t>E*</t>
  </si>
  <si>
    <t>ELCC</t>
  </si>
  <si>
    <t>*CRD*</t>
  </si>
  <si>
    <t>*COA*</t>
  </si>
  <si>
    <t>*NGA*</t>
  </si>
  <si>
    <t>*HFO*</t>
  </si>
  <si>
    <t>UC_FLO~2050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</si>
</sst>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7">
    <xf numFmtId="0" fontId="0" fillId="0" borderId="0"/>
    <xf numFmtId="0" fontId="2" fillId="0" borderId="0"/>
    <xf numFmtId="0" fontId="1" fillId="0" borderId="0"/>
    <xf numFmtId="0" fontId="3" fillId="0" borderId="0"/>
    <xf numFmtId="0" fontId="9" fillId="0" borderId="0"/>
    <xf numFmtId="0" fontId="10" fillId="0" borderId="0"/>
    <xf numFmtId="0" fontId="1" fillId="0" borderId="0"/>
  </cellStyleXfs>
  <cellXfs count="21">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xf numFmtId="0" fontId="2" fillId="2" borderId="0" xfId="0" applyFont="1" applyFill="1"/>
    <xf numFmtId="0" fontId="4" fillId="0" borderId="0" xfId="6" applyFont="1"/>
  </cellXfs>
  <cellStyles count="7">
    <cellStyle name="Normal" xfId="0" builtinId="0"/>
    <cellStyle name="Normal 10" xfId="1" xr:uid="{00000000-0005-0000-0000-000001000000}"/>
    <cellStyle name="Normal 3" xfId="5" xr:uid="{AA62E77D-4F20-416A-9837-5BA4E87086F4}"/>
    <cellStyle name="Normal 4" xfId="4" xr:uid="{D5AC5B51-999D-459A-AADB-67E69CE774CC}"/>
    <cellStyle name="Normale_Scen_UC_IND-StrucConst" xfId="2" xr:uid="{00000000-0005-0000-0000-000003000000}"/>
    <cellStyle name="Normale_Scen_UC_IND-StrucConst 2" xfId="6" xr:uid="{1B6809D9-9A2F-45F9-AE5F-76157CD5A06F}"/>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34"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customXml" Target="../customXml/item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customXml" Target="../customXml/item1.xml"/><Relationship Id="rId8" Type="http://schemas.openxmlformats.org/officeDocument/2006/relationships/externalLink" Target="externalLinks/externalLink4.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273247540789152.63</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59"/>
  <sheetViews>
    <sheetView topLeftCell="A9" workbookViewId="0">
      <selection activeCell="G11" sqref="G11"/>
    </sheetView>
  </sheetViews>
  <sheetFormatPr defaultRowHeight="14.5" x14ac:dyDescent="0.35"/>
  <cols>
    <col min="3" max="3" width="14.36328125" customWidth="1"/>
    <col min="4" max="4" width="14.90625" customWidth="1"/>
    <col min="5" max="5" width="15.90625" customWidth="1"/>
    <col min="6" max="6" width="15.54296875" customWidth="1"/>
    <col min="9" max="9" width="13.36328125" customWidth="1"/>
    <col min="10" max="10" width="14.36328125" customWidth="1"/>
    <col min="11" max="11" width="16.36328125" customWidth="1"/>
  </cols>
  <sheetData>
    <row r="2" spans="2:12" x14ac:dyDescent="0.35">
      <c r="B2" t="s">
        <v>12</v>
      </c>
    </row>
    <row r="4" spans="2:12" x14ac:dyDescent="0.35">
      <c r="C4" s="2" t="s">
        <v>38</v>
      </c>
    </row>
    <row r="5" spans="2:12" x14ac:dyDescent="0.35">
      <c r="C5" s="9" t="s">
        <v>18</v>
      </c>
    </row>
    <row r="6" spans="2:12" x14ac:dyDescent="0.35">
      <c r="H6" t="s">
        <v>3</v>
      </c>
    </row>
    <row r="7" spans="2:12" x14ac:dyDescent="0.35">
      <c r="C7" s="3" t="s">
        <v>0</v>
      </c>
      <c r="D7" s="4" t="s">
        <v>13</v>
      </c>
      <c r="E7" s="4" t="s">
        <v>2</v>
      </c>
      <c r="F7" s="5" t="s">
        <v>1</v>
      </c>
      <c r="G7" s="5" t="s">
        <v>14</v>
      </c>
      <c r="H7" s="5" t="s">
        <v>5</v>
      </c>
      <c r="I7" s="6" t="s">
        <v>4</v>
      </c>
      <c r="J7" s="7" t="s">
        <v>20</v>
      </c>
      <c r="K7" s="7" t="s">
        <v>21</v>
      </c>
      <c r="L7" s="3" t="s">
        <v>6</v>
      </c>
    </row>
    <row r="8" spans="2:12" x14ac:dyDescent="0.35">
      <c r="C8" t="s">
        <v>39</v>
      </c>
      <c r="E8" t="s">
        <v>7</v>
      </c>
      <c r="F8" t="s">
        <v>7</v>
      </c>
      <c r="G8">
        <v>2025</v>
      </c>
      <c r="H8" t="s">
        <v>17</v>
      </c>
      <c r="I8">
        <v>1</v>
      </c>
      <c r="J8" s="1">
        <f>51600*0.7</f>
        <v>36120</v>
      </c>
      <c r="K8" s="8">
        <v>15</v>
      </c>
      <c r="L8" t="s">
        <v>15</v>
      </c>
    </row>
    <row r="9" spans="2:12" x14ac:dyDescent="0.35">
      <c r="E9" t="s">
        <v>8</v>
      </c>
      <c r="F9" t="s">
        <v>8</v>
      </c>
      <c r="G9">
        <v>2025</v>
      </c>
      <c r="H9" t="s">
        <v>17</v>
      </c>
      <c r="I9">
        <v>1</v>
      </c>
    </row>
    <row r="10" spans="2:12" x14ac:dyDescent="0.35">
      <c r="E10" t="s">
        <v>9</v>
      </c>
      <c r="F10" t="s">
        <v>9</v>
      </c>
      <c r="G10">
        <v>2025</v>
      </c>
      <c r="H10" t="s">
        <v>17</v>
      </c>
      <c r="I10">
        <v>1</v>
      </c>
    </row>
    <row r="11" spans="2:12" x14ac:dyDescent="0.35">
      <c r="E11" t="s">
        <v>10</v>
      </c>
      <c r="F11" t="s">
        <v>10</v>
      </c>
      <c r="G11">
        <v>2025</v>
      </c>
      <c r="H11" t="s">
        <v>17</v>
      </c>
      <c r="I11">
        <v>1</v>
      </c>
    </row>
    <row r="12" spans="2:12" x14ac:dyDescent="0.35">
      <c r="E12" t="s">
        <v>40</v>
      </c>
      <c r="F12" t="s">
        <v>40</v>
      </c>
      <c r="G12">
        <v>2025</v>
      </c>
      <c r="H12" t="s">
        <v>17</v>
      </c>
      <c r="I12">
        <v>1</v>
      </c>
    </row>
    <row r="13" spans="2:12" x14ac:dyDescent="0.35">
      <c r="E13" t="s">
        <v>41</v>
      </c>
      <c r="F13" t="s">
        <v>41</v>
      </c>
      <c r="G13">
        <v>2025</v>
      </c>
      <c r="H13" t="s">
        <v>17</v>
      </c>
      <c r="I13">
        <v>1</v>
      </c>
    </row>
    <row r="14" spans="2:12" x14ac:dyDescent="0.35">
      <c r="E14" t="s">
        <v>23</v>
      </c>
      <c r="F14" t="s">
        <v>23</v>
      </c>
      <c r="G14">
        <v>2025</v>
      </c>
      <c r="H14" t="s">
        <v>17</v>
      </c>
      <c r="I14">
        <v>1</v>
      </c>
    </row>
    <row r="15" spans="2:12" x14ac:dyDescent="0.35">
      <c r="E15" t="s">
        <v>24</v>
      </c>
      <c r="F15" t="s">
        <v>24</v>
      </c>
      <c r="G15">
        <v>2025</v>
      </c>
      <c r="H15" t="s">
        <v>17</v>
      </c>
      <c r="I15">
        <v>1</v>
      </c>
    </row>
    <row r="16" spans="2:12" x14ac:dyDescent="0.35">
      <c r="E16" t="s">
        <v>32</v>
      </c>
      <c r="F16" t="s">
        <v>32</v>
      </c>
      <c r="G16">
        <v>2025</v>
      </c>
      <c r="H16" t="s">
        <v>17</v>
      </c>
      <c r="I16">
        <v>1</v>
      </c>
    </row>
    <row r="17" spans="3:11" x14ac:dyDescent="0.35">
      <c r="E17" t="s">
        <v>11</v>
      </c>
      <c r="F17" t="s">
        <v>11</v>
      </c>
      <c r="G17">
        <v>2025</v>
      </c>
      <c r="H17" t="s">
        <v>17</v>
      </c>
      <c r="I17">
        <v>1</v>
      </c>
    </row>
    <row r="18" spans="3:11" x14ac:dyDescent="0.35">
      <c r="E18" t="s">
        <v>22</v>
      </c>
      <c r="F18" t="s">
        <v>22</v>
      </c>
      <c r="G18">
        <v>2025</v>
      </c>
      <c r="H18" t="s">
        <v>17</v>
      </c>
      <c r="I18">
        <v>1</v>
      </c>
    </row>
    <row r="19" spans="3:11" x14ac:dyDescent="0.35">
      <c r="E19" t="s">
        <v>16</v>
      </c>
      <c r="F19" t="s">
        <v>16</v>
      </c>
      <c r="G19">
        <v>2025</v>
      </c>
      <c r="H19" t="s">
        <v>17</v>
      </c>
      <c r="I19">
        <v>-1</v>
      </c>
    </row>
    <row r="20" spans="3:11" x14ac:dyDescent="0.35">
      <c r="D20" s="10"/>
      <c r="E20" s="10" t="s">
        <v>19</v>
      </c>
      <c r="F20" s="10" t="s">
        <v>19</v>
      </c>
      <c r="G20">
        <v>2025</v>
      </c>
      <c r="H20" s="11" t="s">
        <v>17</v>
      </c>
      <c r="I20" s="10">
        <v>-1</v>
      </c>
    </row>
    <row r="21" spans="3:11" x14ac:dyDescent="0.35">
      <c r="C21" t="s">
        <v>39</v>
      </c>
      <c r="E21" t="s">
        <v>7</v>
      </c>
      <c r="F21" t="s">
        <v>7</v>
      </c>
      <c r="G21">
        <v>2030</v>
      </c>
      <c r="H21" t="s">
        <v>17</v>
      </c>
      <c r="I21">
        <v>1</v>
      </c>
      <c r="J21" s="19">
        <f>51600*0.6</f>
        <v>30960</v>
      </c>
      <c r="K21" s="8">
        <v>15</v>
      </c>
    </row>
    <row r="22" spans="3:11" x14ac:dyDescent="0.35">
      <c r="E22" t="s">
        <v>8</v>
      </c>
      <c r="F22" t="s">
        <v>8</v>
      </c>
      <c r="G22">
        <v>2030</v>
      </c>
      <c r="H22" t="s">
        <v>17</v>
      </c>
      <c r="I22">
        <v>1</v>
      </c>
    </row>
    <row r="23" spans="3:11" x14ac:dyDescent="0.35">
      <c r="E23" t="s">
        <v>9</v>
      </c>
      <c r="F23" t="s">
        <v>9</v>
      </c>
      <c r="G23">
        <v>2030</v>
      </c>
      <c r="H23" t="s">
        <v>17</v>
      </c>
      <c r="I23">
        <v>1</v>
      </c>
    </row>
    <row r="24" spans="3:11" x14ac:dyDescent="0.35">
      <c r="E24" t="s">
        <v>10</v>
      </c>
      <c r="F24" t="s">
        <v>10</v>
      </c>
      <c r="G24">
        <v>2030</v>
      </c>
      <c r="H24" t="s">
        <v>17</v>
      </c>
      <c r="I24">
        <v>1</v>
      </c>
    </row>
    <row r="25" spans="3:11" x14ac:dyDescent="0.35">
      <c r="E25" t="s">
        <v>40</v>
      </c>
      <c r="F25" t="s">
        <v>40</v>
      </c>
      <c r="G25">
        <v>2030</v>
      </c>
      <c r="H25" t="s">
        <v>17</v>
      </c>
      <c r="I25">
        <v>1</v>
      </c>
    </row>
    <row r="26" spans="3:11" x14ac:dyDescent="0.35">
      <c r="E26" t="s">
        <v>41</v>
      </c>
      <c r="F26" t="s">
        <v>41</v>
      </c>
      <c r="G26">
        <v>2030</v>
      </c>
      <c r="H26" t="s">
        <v>17</v>
      </c>
      <c r="I26">
        <v>1</v>
      </c>
    </row>
    <row r="27" spans="3:11" x14ac:dyDescent="0.35">
      <c r="E27" t="s">
        <v>23</v>
      </c>
      <c r="F27" t="s">
        <v>23</v>
      </c>
      <c r="G27">
        <v>2030</v>
      </c>
      <c r="H27" t="s">
        <v>17</v>
      </c>
      <c r="I27">
        <v>1</v>
      </c>
    </row>
    <row r="28" spans="3:11" x14ac:dyDescent="0.35">
      <c r="E28" t="s">
        <v>24</v>
      </c>
      <c r="F28" t="s">
        <v>24</v>
      </c>
      <c r="G28">
        <v>2030</v>
      </c>
      <c r="H28" t="s">
        <v>17</v>
      </c>
      <c r="I28">
        <v>1</v>
      </c>
    </row>
    <row r="29" spans="3:11" x14ac:dyDescent="0.35">
      <c r="E29" t="s">
        <v>32</v>
      </c>
      <c r="F29" t="s">
        <v>32</v>
      </c>
      <c r="G29">
        <v>2030</v>
      </c>
      <c r="H29" t="s">
        <v>17</v>
      </c>
      <c r="I29">
        <v>1</v>
      </c>
    </row>
    <row r="30" spans="3:11" x14ac:dyDescent="0.35">
      <c r="E30" t="s">
        <v>11</v>
      </c>
      <c r="F30" t="s">
        <v>11</v>
      </c>
      <c r="G30">
        <v>2030</v>
      </c>
      <c r="H30" t="s">
        <v>17</v>
      </c>
      <c r="I30">
        <v>1</v>
      </c>
    </row>
    <row r="31" spans="3:11" x14ac:dyDescent="0.35">
      <c r="E31" t="s">
        <v>22</v>
      </c>
      <c r="F31" t="s">
        <v>22</v>
      </c>
      <c r="G31">
        <f>G30</f>
        <v>2030</v>
      </c>
      <c r="H31" t="s">
        <v>17</v>
      </c>
      <c r="I31">
        <v>1</v>
      </c>
    </row>
    <row r="32" spans="3:11" x14ac:dyDescent="0.35">
      <c r="E32" t="s">
        <v>16</v>
      </c>
      <c r="F32" t="s">
        <v>16</v>
      </c>
      <c r="G32">
        <v>2030</v>
      </c>
      <c r="H32" t="s">
        <v>17</v>
      </c>
      <c r="I32">
        <v>-1</v>
      </c>
    </row>
    <row r="33" spans="3:11" x14ac:dyDescent="0.35">
      <c r="D33" s="10"/>
      <c r="E33" s="10" t="s">
        <v>19</v>
      </c>
      <c r="F33" s="10" t="s">
        <v>19</v>
      </c>
      <c r="G33" s="11">
        <v>2030</v>
      </c>
      <c r="H33" s="11" t="s">
        <v>17</v>
      </c>
      <c r="I33" s="10">
        <v>-1</v>
      </c>
    </row>
    <row r="34" spans="3:11" x14ac:dyDescent="0.35">
      <c r="C34" t="s">
        <v>39</v>
      </c>
      <c r="E34" t="s">
        <v>7</v>
      </c>
      <c r="F34" t="s">
        <v>7</v>
      </c>
      <c r="G34">
        <v>2050</v>
      </c>
      <c r="H34" t="s">
        <v>17</v>
      </c>
      <c r="I34">
        <v>1</v>
      </c>
      <c r="J34" s="19">
        <f>51600*0.25</f>
        <v>12900</v>
      </c>
      <c r="K34" s="8">
        <v>15</v>
      </c>
    </row>
    <row r="35" spans="3:11" x14ac:dyDescent="0.35">
      <c r="E35" t="s">
        <v>8</v>
      </c>
      <c r="F35" t="s">
        <v>8</v>
      </c>
      <c r="G35">
        <v>2050</v>
      </c>
      <c r="H35" t="s">
        <v>17</v>
      </c>
      <c r="I35">
        <v>1</v>
      </c>
    </row>
    <row r="36" spans="3:11" x14ac:dyDescent="0.35">
      <c r="E36" t="s">
        <v>9</v>
      </c>
      <c r="F36" t="s">
        <v>9</v>
      </c>
      <c r="G36">
        <v>2050</v>
      </c>
      <c r="H36" t="s">
        <v>17</v>
      </c>
      <c r="I36">
        <v>1</v>
      </c>
    </row>
    <row r="37" spans="3:11" x14ac:dyDescent="0.35">
      <c r="E37" t="s">
        <v>10</v>
      </c>
      <c r="F37" t="s">
        <v>10</v>
      </c>
      <c r="G37">
        <v>2050</v>
      </c>
      <c r="H37" t="s">
        <v>17</v>
      </c>
      <c r="I37">
        <v>1</v>
      </c>
    </row>
    <row r="38" spans="3:11" x14ac:dyDescent="0.35">
      <c r="E38" t="s">
        <v>40</v>
      </c>
      <c r="F38" t="s">
        <v>40</v>
      </c>
      <c r="G38">
        <v>2050</v>
      </c>
      <c r="H38" t="s">
        <v>17</v>
      </c>
      <c r="I38">
        <v>1</v>
      </c>
    </row>
    <row r="39" spans="3:11" x14ac:dyDescent="0.35">
      <c r="E39" t="s">
        <v>41</v>
      </c>
      <c r="F39" t="s">
        <v>41</v>
      </c>
      <c r="G39">
        <v>2050</v>
      </c>
      <c r="H39" t="s">
        <v>17</v>
      </c>
      <c r="I39">
        <v>1</v>
      </c>
    </row>
    <row r="40" spans="3:11" x14ac:dyDescent="0.35">
      <c r="E40" t="s">
        <v>23</v>
      </c>
      <c r="F40" t="s">
        <v>23</v>
      </c>
      <c r="G40">
        <v>2050</v>
      </c>
      <c r="H40" t="s">
        <v>17</v>
      </c>
      <c r="I40">
        <v>1</v>
      </c>
    </row>
    <row r="41" spans="3:11" x14ac:dyDescent="0.35">
      <c r="E41" t="s">
        <v>24</v>
      </c>
      <c r="F41" t="s">
        <v>24</v>
      </c>
      <c r="G41">
        <v>2050</v>
      </c>
      <c r="H41" t="s">
        <v>17</v>
      </c>
      <c r="I41">
        <v>1</v>
      </c>
    </row>
    <row r="42" spans="3:11" x14ac:dyDescent="0.35">
      <c r="E42" t="s">
        <v>32</v>
      </c>
      <c r="F42" t="s">
        <v>32</v>
      </c>
      <c r="G42">
        <v>2050</v>
      </c>
      <c r="H42" t="s">
        <v>17</v>
      </c>
      <c r="I42">
        <v>1</v>
      </c>
    </row>
    <row r="43" spans="3:11" x14ac:dyDescent="0.35">
      <c r="E43" t="s">
        <v>11</v>
      </c>
      <c r="F43" t="s">
        <v>11</v>
      </c>
      <c r="G43">
        <v>2050</v>
      </c>
      <c r="H43" t="s">
        <v>17</v>
      </c>
      <c r="I43">
        <v>1</v>
      </c>
    </row>
    <row r="44" spans="3:11" x14ac:dyDescent="0.35">
      <c r="E44" t="s">
        <v>22</v>
      </c>
      <c r="F44" t="s">
        <v>22</v>
      </c>
      <c r="G44">
        <v>2050</v>
      </c>
      <c r="H44" t="s">
        <v>17</v>
      </c>
      <c r="I44">
        <v>1</v>
      </c>
    </row>
    <row r="45" spans="3:11" x14ac:dyDescent="0.35">
      <c r="E45" t="s">
        <v>16</v>
      </c>
      <c r="F45" t="s">
        <v>16</v>
      </c>
      <c r="G45">
        <v>2050</v>
      </c>
      <c r="H45" t="s">
        <v>17</v>
      </c>
      <c r="I45">
        <v>-1</v>
      </c>
    </row>
    <row r="46" spans="3:11" x14ac:dyDescent="0.35">
      <c r="D46" s="10"/>
      <c r="E46" s="10" t="s">
        <v>19</v>
      </c>
      <c r="F46" s="10" t="s">
        <v>19</v>
      </c>
      <c r="G46">
        <v>2050</v>
      </c>
      <c r="H46" s="11" t="s">
        <v>17</v>
      </c>
      <c r="I46" s="10">
        <v>-1</v>
      </c>
    </row>
    <row r="47" spans="3:11" x14ac:dyDescent="0.35">
      <c r="C47" t="s">
        <v>39</v>
      </c>
      <c r="E47" t="s">
        <v>7</v>
      </c>
      <c r="F47" t="s">
        <v>7</v>
      </c>
      <c r="G47">
        <v>2060</v>
      </c>
      <c r="H47" t="s">
        <v>17</v>
      </c>
      <c r="I47">
        <v>1</v>
      </c>
      <c r="J47" s="19">
        <f>51600*0</f>
        <v>0</v>
      </c>
      <c r="K47" s="8">
        <v>15</v>
      </c>
    </row>
    <row r="48" spans="3:11" x14ac:dyDescent="0.35">
      <c r="E48" t="s">
        <v>8</v>
      </c>
      <c r="F48" t="s">
        <v>8</v>
      </c>
      <c r="G48">
        <v>2060</v>
      </c>
      <c r="H48" t="s">
        <v>17</v>
      </c>
      <c r="I48">
        <v>1</v>
      </c>
    </row>
    <row r="49" spans="4:9" x14ac:dyDescent="0.35">
      <c r="E49" t="s">
        <v>9</v>
      </c>
      <c r="F49" t="s">
        <v>9</v>
      </c>
      <c r="G49">
        <v>2060</v>
      </c>
      <c r="H49" t="s">
        <v>17</v>
      </c>
      <c r="I49">
        <v>1</v>
      </c>
    </row>
    <row r="50" spans="4:9" x14ac:dyDescent="0.35">
      <c r="E50" t="s">
        <v>10</v>
      </c>
      <c r="F50" t="s">
        <v>10</v>
      </c>
      <c r="G50">
        <v>2060</v>
      </c>
      <c r="H50" t="s">
        <v>17</v>
      </c>
      <c r="I50">
        <v>1</v>
      </c>
    </row>
    <row r="51" spans="4:9" x14ac:dyDescent="0.35">
      <c r="E51" t="s">
        <v>40</v>
      </c>
      <c r="F51" t="s">
        <v>40</v>
      </c>
      <c r="G51">
        <v>2060</v>
      </c>
      <c r="H51" t="s">
        <v>17</v>
      </c>
      <c r="I51">
        <v>1</v>
      </c>
    </row>
    <row r="52" spans="4:9" x14ac:dyDescent="0.35">
      <c r="E52" t="s">
        <v>41</v>
      </c>
      <c r="F52" t="s">
        <v>41</v>
      </c>
      <c r="G52">
        <v>2060</v>
      </c>
      <c r="H52" t="s">
        <v>17</v>
      </c>
      <c r="I52">
        <v>1</v>
      </c>
    </row>
    <row r="53" spans="4:9" x14ac:dyDescent="0.35">
      <c r="E53" t="s">
        <v>23</v>
      </c>
      <c r="F53" t="s">
        <v>23</v>
      </c>
      <c r="G53">
        <v>2060</v>
      </c>
      <c r="H53" t="s">
        <v>17</v>
      </c>
      <c r="I53">
        <v>1</v>
      </c>
    </row>
    <row r="54" spans="4:9" x14ac:dyDescent="0.35">
      <c r="E54" t="s">
        <v>24</v>
      </c>
      <c r="F54" t="s">
        <v>24</v>
      </c>
      <c r="G54">
        <v>2060</v>
      </c>
      <c r="H54" t="s">
        <v>17</v>
      </c>
      <c r="I54">
        <v>1</v>
      </c>
    </row>
    <row r="55" spans="4:9" x14ac:dyDescent="0.35">
      <c r="E55" t="s">
        <v>32</v>
      </c>
      <c r="F55" t="s">
        <v>32</v>
      </c>
      <c r="G55">
        <v>2060</v>
      </c>
      <c r="H55" t="s">
        <v>17</v>
      </c>
      <c r="I55">
        <v>1</v>
      </c>
    </row>
    <row r="56" spans="4:9" x14ac:dyDescent="0.35">
      <c r="E56" t="s">
        <v>11</v>
      </c>
      <c r="F56" t="s">
        <v>11</v>
      </c>
      <c r="G56">
        <v>2060</v>
      </c>
      <c r="H56" t="s">
        <v>17</v>
      </c>
      <c r="I56">
        <v>1</v>
      </c>
    </row>
    <row r="57" spans="4:9" x14ac:dyDescent="0.35">
      <c r="E57" t="s">
        <v>22</v>
      </c>
      <c r="F57" t="s">
        <v>22</v>
      </c>
      <c r="G57">
        <v>2060</v>
      </c>
      <c r="H57" t="s">
        <v>17</v>
      </c>
      <c r="I57">
        <v>1</v>
      </c>
    </row>
    <row r="58" spans="4:9" x14ac:dyDescent="0.35">
      <c r="E58" t="s">
        <v>16</v>
      </c>
      <c r="F58" t="s">
        <v>16</v>
      </c>
      <c r="G58">
        <v>2060</v>
      </c>
      <c r="H58" t="s">
        <v>17</v>
      </c>
      <c r="I58">
        <v>-1</v>
      </c>
    </row>
    <row r="59" spans="4:9" x14ac:dyDescent="0.35">
      <c r="D59" s="10"/>
      <c r="E59" s="10" t="s">
        <v>19</v>
      </c>
      <c r="F59" s="10" t="s">
        <v>19</v>
      </c>
      <c r="G59">
        <v>2060</v>
      </c>
      <c r="H59" s="11" t="s">
        <v>17</v>
      </c>
      <c r="I59" s="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02F2-0C70-4B23-B54B-8240569111B8}">
  <dimension ref="B4:I18"/>
  <sheetViews>
    <sheetView workbookViewId="0">
      <selection activeCell="B7" sqref="B7"/>
    </sheetView>
  </sheetViews>
  <sheetFormatPr defaultRowHeight="14.5" x14ac:dyDescent="0.35"/>
  <cols>
    <col min="2" max="2" width="13.54296875" customWidth="1"/>
  </cols>
  <sheetData>
    <row r="4" spans="2:9" x14ac:dyDescent="0.35">
      <c r="B4" s="12" t="s">
        <v>25</v>
      </c>
      <c r="F4" s="13"/>
    </row>
    <row r="5" spans="2:9" ht="15" thickBot="1" x14ac:dyDescent="0.4">
      <c r="B5" s="14" t="s">
        <v>26</v>
      </c>
      <c r="C5" s="14" t="s">
        <v>5</v>
      </c>
      <c r="D5" s="14" t="s">
        <v>14</v>
      </c>
      <c r="E5" s="15" t="s">
        <v>35</v>
      </c>
      <c r="F5" s="15" t="s">
        <v>36</v>
      </c>
      <c r="G5" s="15" t="s">
        <v>37</v>
      </c>
      <c r="H5" s="16" t="s">
        <v>1</v>
      </c>
      <c r="I5" s="15"/>
    </row>
    <row r="6" spans="2:9" x14ac:dyDescent="0.35">
      <c r="B6" s="17" t="s">
        <v>30</v>
      </c>
      <c r="C6" s="18"/>
      <c r="D6" s="18"/>
      <c r="E6" s="18" t="s">
        <v>31</v>
      </c>
      <c r="F6" s="18" t="s">
        <v>31</v>
      </c>
      <c r="G6" s="18" t="s">
        <v>31</v>
      </c>
      <c r="H6" s="18"/>
    </row>
    <row r="7" spans="2:9" x14ac:dyDescent="0.35">
      <c r="B7" t="s">
        <v>34</v>
      </c>
      <c r="C7" t="s">
        <v>17</v>
      </c>
      <c r="D7">
        <v>2030</v>
      </c>
      <c r="E7">
        <f>1500*2</f>
        <v>3000</v>
      </c>
      <c r="F7">
        <f>150*2</f>
        <v>300</v>
      </c>
      <c r="G7">
        <f>1450*2</f>
        <v>2900</v>
      </c>
      <c r="H7" t="s">
        <v>33</v>
      </c>
    </row>
    <row r="8" spans="2:9" x14ac:dyDescent="0.35">
      <c r="B8" t="s">
        <v>34</v>
      </c>
      <c r="C8" t="s">
        <v>17</v>
      </c>
      <c r="D8">
        <v>2050</v>
      </c>
      <c r="E8">
        <v>0</v>
      </c>
      <c r="F8">
        <v>0</v>
      </c>
      <c r="G8">
        <v>0</v>
      </c>
      <c r="H8" t="s">
        <v>33</v>
      </c>
    </row>
    <row r="9" spans="2:9" x14ac:dyDescent="0.35">
      <c r="B9" t="s">
        <v>34</v>
      </c>
      <c r="C9" t="s">
        <v>17</v>
      </c>
      <c r="D9">
        <v>0</v>
      </c>
      <c r="E9">
        <v>5</v>
      </c>
      <c r="F9">
        <v>5</v>
      </c>
      <c r="G9">
        <v>5</v>
      </c>
      <c r="H9" t="s">
        <v>33</v>
      </c>
    </row>
    <row r="13" spans="2:9" x14ac:dyDescent="0.35">
      <c r="B13" s="12" t="s">
        <v>25</v>
      </c>
      <c r="F13" s="13"/>
    </row>
    <row r="14" spans="2:9" ht="15" thickBot="1" x14ac:dyDescent="0.4">
      <c r="B14" s="14" t="s">
        <v>26</v>
      </c>
      <c r="C14" s="14" t="s">
        <v>5</v>
      </c>
      <c r="D14" s="14" t="s">
        <v>14</v>
      </c>
      <c r="E14" s="15" t="s">
        <v>27</v>
      </c>
      <c r="F14" s="15" t="s">
        <v>28</v>
      </c>
      <c r="G14" s="15" t="s">
        <v>29</v>
      </c>
      <c r="H14" s="16" t="s">
        <v>1</v>
      </c>
    </row>
    <row r="15" spans="2:9" x14ac:dyDescent="0.35">
      <c r="B15" s="17" t="s">
        <v>30</v>
      </c>
      <c r="C15" s="18"/>
      <c r="D15" s="18"/>
      <c r="E15" s="18" t="s">
        <v>31</v>
      </c>
      <c r="F15" s="18" t="s">
        <v>31</v>
      </c>
      <c r="G15" s="18" t="s">
        <v>31</v>
      </c>
      <c r="H15" s="18"/>
    </row>
    <row r="16" spans="2:9" x14ac:dyDescent="0.35">
      <c r="B16" t="s">
        <v>34</v>
      </c>
      <c r="C16" t="s">
        <v>17</v>
      </c>
      <c r="D16">
        <v>2030</v>
      </c>
      <c r="E16">
        <v>900</v>
      </c>
      <c r="F16">
        <v>400</v>
      </c>
      <c r="G16">
        <v>550</v>
      </c>
      <c r="H16" t="s">
        <v>32</v>
      </c>
    </row>
    <row r="17" spans="2:8" x14ac:dyDescent="0.35">
      <c r="B17" t="s">
        <v>34</v>
      </c>
      <c r="C17" t="s">
        <v>17</v>
      </c>
      <c r="D17">
        <v>2050</v>
      </c>
      <c r="E17">
        <f>E16*0.1</f>
        <v>90</v>
      </c>
      <c r="F17">
        <f>F16*0.1</f>
        <v>40</v>
      </c>
      <c r="G17">
        <f>G16*0.1</f>
        <v>55</v>
      </c>
      <c r="H17" t="s">
        <v>32</v>
      </c>
    </row>
    <row r="18" spans="2:8" x14ac:dyDescent="0.35">
      <c r="B18" t="s">
        <v>34</v>
      </c>
      <c r="C18" t="s">
        <v>17</v>
      </c>
      <c r="D18">
        <v>0</v>
      </c>
      <c r="E18">
        <v>5</v>
      </c>
      <c r="F18">
        <v>5</v>
      </c>
      <c r="G18">
        <v>5</v>
      </c>
      <c r="H18" t="s">
        <v>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32B3-38D9-4F06-950C-2B68C9DC24A4}">
  <dimension ref="B1:M11"/>
  <sheetViews>
    <sheetView workbookViewId="0">
      <selection activeCell="K6" sqref="K6"/>
    </sheetView>
  </sheetViews>
  <sheetFormatPr defaultRowHeight="14.5" x14ac:dyDescent="0.35"/>
  <sheetData>
    <row r="1" spans="2:13" x14ac:dyDescent="0.35">
      <c r="B1" t="s">
        <v>56</v>
      </c>
    </row>
    <row r="3" spans="2:13" x14ac:dyDescent="0.35">
      <c r="B3" s="20" t="s">
        <v>54</v>
      </c>
    </row>
    <row r="4" spans="2:13" x14ac:dyDescent="0.35">
      <c r="B4" s="20" t="s">
        <v>55</v>
      </c>
    </row>
    <row r="5" spans="2:13" x14ac:dyDescent="0.35">
      <c r="K5" t="s">
        <v>3</v>
      </c>
    </row>
    <row r="6" spans="2:13" x14ac:dyDescent="0.35">
      <c r="B6" s="3" t="s">
        <v>0</v>
      </c>
      <c r="C6" s="4" t="s">
        <v>42</v>
      </c>
      <c r="D6" s="4" t="s">
        <v>13</v>
      </c>
      <c r="E6" s="4" t="s">
        <v>43</v>
      </c>
      <c r="F6" s="4" t="s">
        <v>2</v>
      </c>
      <c r="G6" s="5" t="s">
        <v>1</v>
      </c>
      <c r="H6" s="5" t="s">
        <v>44</v>
      </c>
      <c r="I6" s="5" t="s">
        <v>45</v>
      </c>
      <c r="J6" s="5" t="s">
        <v>64</v>
      </c>
      <c r="K6" s="5" t="s">
        <v>46</v>
      </c>
      <c r="L6" s="5" t="s">
        <v>47</v>
      </c>
      <c r="M6" s="3" t="s">
        <v>6</v>
      </c>
    </row>
    <row r="7" spans="2:13" x14ac:dyDescent="0.35">
      <c r="B7" t="s">
        <v>57</v>
      </c>
      <c r="D7" t="s">
        <v>58</v>
      </c>
      <c r="F7" t="s">
        <v>59</v>
      </c>
      <c r="G7" t="s">
        <v>59</v>
      </c>
      <c r="H7">
        <v>-0.05</v>
      </c>
      <c r="I7">
        <v>-0.25</v>
      </c>
      <c r="J7">
        <v>-0.5</v>
      </c>
      <c r="K7">
        <v>0</v>
      </c>
      <c r="L7">
        <v>5</v>
      </c>
      <c r="M7" t="s">
        <v>52</v>
      </c>
    </row>
    <row r="8" spans="2:13" x14ac:dyDescent="0.35">
      <c r="D8" t="s">
        <v>58</v>
      </c>
      <c r="E8" t="s">
        <v>60</v>
      </c>
      <c r="F8" t="s">
        <v>59</v>
      </c>
      <c r="G8" t="s">
        <v>59</v>
      </c>
      <c r="H8">
        <f>1+H7</f>
        <v>0.95</v>
      </c>
      <c r="I8">
        <f>1+I7</f>
        <v>0.75</v>
      </c>
      <c r="J8">
        <f>1+J7</f>
        <v>0.5</v>
      </c>
    </row>
    <row r="9" spans="2:13" x14ac:dyDescent="0.35">
      <c r="D9" t="s">
        <v>58</v>
      </c>
      <c r="E9" t="s">
        <v>61</v>
      </c>
      <c r="F9" t="s">
        <v>59</v>
      </c>
      <c r="G9" t="s">
        <v>59</v>
      </c>
      <c r="H9">
        <f t="shared" ref="H9:J11" si="0">H8</f>
        <v>0.95</v>
      </c>
      <c r="I9">
        <f t="shared" si="0"/>
        <v>0.75</v>
      </c>
      <c r="J9">
        <f t="shared" si="0"/>
        <v>0.5</v>
      </c>
    </row>
    <row r="10" spans="2:13" x14ac:dyDescent="0.35">
      <c r="D10" t="s">
        <v>58</v>
      </c>
      <c r="E10" t="s">
        <v>62</v>
      </c>
      <c r="F10" t="s">
        <v>59</v>
      </c>
      <c r="G10" t="s">
        <v>59</v>
      </c>
      <c r="H10">
        <f t="shared" si="0"/>
        <v>0.95</v>
      </c>
      <c r="I10">
        <f t="shared" si="0"/>
        <v>0.75</v>
      </c>
      <c r="J10">
        <f t="shared" si="0"/>
        <v>0.5</v>
      </c>
    </row>
    <row r="11" spans="2:13" x14ac:dyDescent="0.35">
      <c r="D11" t="s">
        <v>58</v>
      </c>
      <c r="E11" t="s">
        <v>63</v>
      </c>
      <c r="F11" t="s">
        <v>59</v>
      </c>
      <c r="G11" t="s">
        <v>59</v>
      </c>
      <c r="H11">
        <f t="shared" si="0"/>
        <v>0.95</v>
      </c>
      <c r="I11">
        <f t="shared" si="0"/>
        <v>0.75</v>
      </c>
      <c r="J11">
        <f t="shared" si="0"/>
        <v>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F365-C432-448B-898B-F8B388CA2FA5}">
  <dimension ref="B1:M6"/>
  <sheetViews>
    <sheetView tabSelected="1" workbookViewId="0">
      <selection activeCell="J6" sqref="J6"/>
    </sheetView>
  </sheetViews>
  <sheetFormatPr defaultRowHeight="14.5" x14ac:dyDescent="0.35"/>
  <sheetData>
    <row r="1" spans="2:13" x14ac:dyDescent="0.35">
      <c r="B1" s="20" t="s">
        <v>54</v>
      </c>
    </row>
    <row r="2" spans="2:13" x14ac:dyDescent="0.35">
      <c r="B2" s="20" t="s">
        <v>55</v>
      </c>
    </row>
    <row r="3" spans="2:13" x14ac:dyDescent="0.35">
      <c r="K3" t="s">
        <v>3</v>
      </c>
    </row>
    <row r="4" spans="2:13" x14ac:dyDescent="0.35">
      <c r="B4" s="3" t="s">
        <v>0</v>
      </c>
      <c r="C4" s="4" t="s">
        <v>42</v>
      </c>
      <c r="D4" s="4" t="s">
        <v>13</v>
      </c>
      <c r="E4" s="4" t="s">
        <v>43</v>
      </c>
      <c r="F4" s="4" t="s">
        <v>2</v>
      </c>
      <c r="G4" s="5" t="s">
        <v>1</v>
      </c>
      <c r="H4" s="5" t="s">
        <v>44</v>
      </c>
      <c r="I4" s="5" t="s">
        <v>45</v>
      </c>
      <c r="J4" s="5" t="s">
        <v>64</v>
      </c>
      <c r="K4" s="5" t="s">
        <v>46</v>
      </c>
      <c r="L4" s="5" t="s">
        <v>47</v>
      </c>
      <c r="M4" s="3" t="s">
        <v>6</v>
      </c>
    </row>
    <row r="5" spans="2:13" x14ac:dyDescent="0.35">
      <c r="B5" t="s">
        <v>48</v>
      </c>
      <c r="D5" t="s">
        <v>49</v>
      </c>
      <c r="E5" t="s">
        <v>50</v>
      </c>
      <c r="F5" t="s">
        <v>51</v>
      </c>
      <c r="G5" t="s">
        <v>51</v>
      </c>
      <c r="H5">
        <v>-0.2</v>
      </c>
      <c r="I5">
        <v>-0.2</v>
      </c>
      <c r="J5">
        <v>-0.55000000000000004</v>
      </c>
      <c r="K5">
        <v>0</v>
      </c>
      <c r="L5">
        <v>4</v>
      </c>
      <c r="M5" t="s">
        <v>52</v>
      </c>
    </row>
    <row r="6" spans="2:13" x14ac:dyDescent="0.35">
      <c r="D6" t="s">
        <v>49</v>
      </c>
      <c r="E6" t="s">
        <v>53</v>
      </c>
      <c r="F6" t="s">
        <v>51</v>
      </c>
      <c r="G6" t="s">
        <v>51</v>
      </c>
      <c r="H6">
        <f>1+H5</f>
        <v>0.8</v>
      </c>
      <c r="I6">
        <f>1+I5</f>
        <v>0.8</v>
      </c>
      <c r="J6">
        <f>1+J5</f>
        <v>0.44999999999999996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FF44AA-71D0-45F2-8686-261F7A659CF0}"/>
</file>

<file path=customXml/itemProps2.xml><?xml version="1.0" encoding="utf-8"?>
<ds:datastoreItem xmlns:ds="http://schemas.openxmlformats.org/officeDocument/2006/customXml" ds:itemID="{91230F34-D79B-4A80-9749-4C77FFB471A0}"/>
</file>

<file path=customXml/itemProps3.xml><?xml version="1.0" encoding="utf-8"?>
<ds:datastoreItem xmlns:ds="http://schemas.openxmlformats.org/officeDocument/2006/customXml" ds:itemID="{18FE58A9-B139-46F2-A6F8-55218AFBA8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AZ</vt:lpstr>
      <vt:lpstr>AVI_BND</vt:lpstr>
      <vt:lpstr>RE</vt:lpstr>
      <vt:lpstr>EV</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dcterms:created xsi:type="dcterms:W3CDTF">2009-05-27T15:40:55Z</dcterms:created>
  <dcterms:modified xsi:type="dcterms:W3CDTF">2021-11-04T08:16:10Z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